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35" yWindow="615" windowWidth="23955" windowHeight="9915" firstSheet="2" activeTab="5"/>
  </bookViews>
  <sheets>
    <sheet name="2012Wells_wTankNSPS" sheetId="1" r:id="rId1"/>
    <sheet name="2013to2018Wells_wTankNSPS" sheetId="2" r:id="rId2"/>
    <sheet name="Assumptions" sheetId="4" r:id="rId3"/>
    <sheet name="Combined Emissions_tanks" sheetId="3" r:id="rId4"/>
    <sheet name="Combined Em_tanks &amp; exst cntrls" sheetId="5" r:id="rId5"/>
    <sheet name="Tanks Final VOC Em. Est." sheetId="6" r:id="rId6"/>
  </sheets>
  <definedNames>
    <definedName name="_xlnm.Print_Area" localSheetId="2">Assumptions!$H$1:$O$21</definedName>
  </definedNames>
  <calcPr calcId="145621"/>
</workbook>
</file>

<file path=xl/calcChain.xml><?xml version="1.0" encoding="utf-8"?>
<calcChain xmlns="http://schemas.openxmlformats.org/spreadsheetml/2006/main">
  <c r="L4" i="2" l="1"/>
  <c r="I25" i="2" l="1"/>
  <c r="I40" i="2" s="1"/>
  <c r="I30" i="2"/>
  <c r="I35" i="2"/>
  <c r="C4" i="2"/>
  <c r="A726" i="4" l="1"/>
  <c r="B719" i="4" s="1"/>
  <c r="V15" i="6" l="1"/>
  <c r="S15" i="6"/>
  <c r="B15" i="5" l="1"/>
  <c r="B14" i="5"/>
  <c r="B13" i="5"/>
  <c r="U12" i="5"/>
  <c r="X11" i="5"/>
  <c r="D6" i="5" s="1"/>
  <c r="D13" i="5" s="1"/>
  <c r="U11" i="5"/>
  <c r="R11" i="5"/>
  <c r="U10" i="5"/>
  <c r="R10" i="5"/>
  <c r="O10" i="5"/>
  <c r="U9" i="5"/>
  <c r="R9" i="5"/>
  <c r="O9" i="5"/>
  <c r="L9" i="5"/>
  <c r="U8" i="5"/>
  <c r="R8" i="5"/>
  <c r="O8" i="5"/>
  <c r="L8" i="5"/>
  <c r="I8" i="5"/>
  <c r="U7" i="5"/>
  <c r="R7" i="5"/>
  <c r="L7" i="5"/>
  <c r="I7" i="5"/>
  <c r="G7" i="5"/>
  <c r="U6" i="5"/>
  <c r="R6" i="5"/>
  <c r="H14" i="5"/>
  <c r="H15" i="5" s="1"/>
  <c r="J6" i="5" s="1"/>
  <c r="C6" i="5"/>
  <c r="C13" i="5" s="1"/>
  <c r="K13" i="5" l="1"/>
  <c r="R13" i="5"/>
  <c r="N13" i="5"/>
  <c r="J13" i="5"/>
  <c r="V13" i="5"/>
  <c r="V14" i="5" s="1"/>
  <c r="V15" i="5" s="1"/>
  <c r="I6" i="5"/>
  <c r="F13" i="5"/>
  <c r="M13" i="5"/>
  <c r="S13" i="5"/>
  <c r="I13" i="5"/>
  <c r="U13" i="5"/>
  <c r="H13" i="5"/>
  <c r="T13" i="5"/>
  <c r="T14" i="5" s="1"/>
  <c r="E14" i="5"/>
  <c r="E13" i="5"/>
  <c r="Q13" i="5"/>
  <c r="O6" i="5"/>
  <c r="O13" i="5" s="1"/>
  <c r="L6" i="5"/>
  <c r="L13" i="5" s="1"/>
  <c r="E15" i="5" l="1"/>
  <c r="G6" i="5" s="1"/>
  <c r="G13" i="5" s="1"/>
  <c r="C13" i="3" l="1"/>
  <c r="B13" i="3"/>
  <c r="B94" i="2" l="1"/>
  <c r="E78" i="2"/>
  <c r="B78" i="2"/>
  <c r="G62" i="2"/>
  <c r="F62" i="2"/>
  <c r="B62" i="2"/>
  <c r="I46" i="2"/>
  <c r="H46" i="2"/>
  <c r="G46" i="2"/>
  <c r="B46" i="2"/>
  <c r="L25" i="2"/>
  <c r="K25" i="2"/>
  <c r="J25" i="2"/>
  <c r="C25" i="2"/>
  <c r="N4" i="2"/>
  <c r="M4" i="2"/>
  <c r="K4" i="2"/>
  <c r="J4" i="2"/>
  <c r="R4" i="1"/>
  <c r="AF4" i="1" s="1"/>
  <c r="B99" i="2" l="1"/>
  <c r="B104" i="2"/>
  <c r="S8" i="1" l="1"/>
  <c r="AH8" i="1" s="1"/>
  <c r="T8" i="1"/>
  <c r="AJ8" i="1" s="1"/>
  <c r="U8" i="1"/>
  <c r="AM8" i="1" s="1"/>
  <c r="V8" i="1"/>
  <c r="AO8" i="1" s="1"/>
  <c r="W8" i="1"/>
  <c r="AQ8" i="1" s="1"/>
  <c r="S9" i="1"/>
  <c r="AH9" i="1" s="1"/>
  <c r="T9" i="1"/>
  <c r="AJ9" i="1" s="1"/>
  <c r="U9" i="1"/>
  <c r="AM9" i="1" s="1"/>
  <c r="V9" i="1"/>
  <c r="AO9" i="1" s="1"/>
  <c r="W9" i="1"/>
  <c r="AQ9" i="1" s="1"/>
  <c r="S10" i="1"/>
  <c r="AH10" i="1" s="1"/>
  <c r="T10" i="1"/>
  <c r="AJ10" i="1" s="1"/>
  <c r="U10" i="1"/>
  <c r="AM10" i="1" s="1"/>
  <c r="V10" i="1"/>
  <c r="AO10" i="1" s="1"/>
  <c r="W10" i="1"/>
  <c r="AQ10" i="1" s="1"/>
  <c r="S11" i="1"/>
  <c r="AH11" i="1" s="1"/>
  <c r="T11" i="1"/>
  <c r="AJ11" i="1" s="1"/>
  <c r="U11" i="1"/>
  <c r="AM11" i="1" s="1"/>
  <c r="V11" i="1"/>
  <c r="AO11" i="1" s="1"/>
  <c r="W11" i="1"/>
  <c r="AQ11" i="1" s="1"/>
  <c r="S12" i="1"/>
  <c r="AH12" i="1" s="1"/>
  <c r="T12" i="1"/>
  <c r="AJ12" i="1" s="1"/>
  <c r="U12" i="1"/>
  <c r="AM12" i="1" s="1"/>
  <c r="V12" i="1"/>
  <c r="AO12" i="1" s="1"/>
  <c r="W12" i="1"/>
  <c r="AQ12" i="1" s="1"/>
  <c r="S13" i="1"/>
  <c r="AH13" i="1" s="1"/>
  <c r="T13" i="1"/>
  <c r="AJ13" i="1" s="1"/>
  <c r="U13" i="1"/>
  <c r="AM13" i="1" s="1"/>
  <c r="V13" i="1"/>
  <c r="AO13" i="1" s="1"/>
  <c r="W13" i="1"/>
  <c r="AQ13" i="1" s="1"/>
  <c r="S14" i="1"/>
  <c r="AH14" i="1" s="1"/>
  <c r="T14" i="1"/>
  <c r="AJ14" i="1" s="1"/>
  <c r="U14" i="1"/>
  <c r="AM14" i="1" s="1"/>
  <c r="V14" i="1"/>
  <c r="AO14" i="1" s="1"/>
  <c r="W14" i="1"/>
  <c r="AQ14" i="1" s="1"/>
  <c r="S15" i="1"/>
  <c r="AH15" i="1" s="1"/>
  <c r="T15" i="1"/>
  <c r="AJ15" i="1" s="1"/>
  <c r="U15" i="1"/>
  <c r="AM15" i="1" s="1"/>
  <c r="V15" i="1"/>
  <c r="AO15" i="1" s="1"/>
  <c r="W15" i="1"/>
  <c r="AQ15" i="1" s="1"/>
  <c r="S16" i="1"/>
  <c r="AH16" i="1" s="1"/>
  <c r="T16" i="1"/>
  <c r="AJ16" i="1" s="1"/>
  <c r="U16" i="1"/>
  <c r="AM16" i="1" s="1"/>
  <c r="V16" i="1"/>
  <c r="AO16" i="1" s="1"/>
  <c r="W16" i="1"/>
  <c r="AQ16" i="1" s="1"/>
  <c r="S17" i="1"/>
  <c r="AH17" i="1" s="1"/>
  <c r="T17" i="1"/>
  <c r="AJ17" i="1" s="1"/>
  <c r="U17" i="1"/>
  <c r="AM17" i="1" s="1"/>
  <c r="V17" i="1"/>
  <c r="AO17" i="1" s="1"/>
  <c r="W17" i="1"/>
  <c r="AQ17" i="1" s="1"/>
  <c r="S18" i="1"/>
  <c r="AH18" i="1" s="1"/>
  <c r="T18" i="1"/>
  <c r="AJ18" i="1" s="1"/>
  <c r="U18" i="1"/>
  <c r="AM18" i="1" s="1"/>
  <c r="V18" i="1"/>
  <c r="AO18" i="1" s="1"/>
  <c r="W18" i="1"/>
  <c r="AQ18" i="1" s="1"/>
  <c r="S19" i="1"/>
  <c r="AH19" i="1" s="1"/>
  <c r="T19" i="1"/>
  <c r="AJ19" i="1" s="1"/>
  <c r="U19" i="1"/>
  <c r="AM19" i="1" s="1"/>
  <c r="V19" i="1"/>
  <c r="AO19" i="1" s="1"/>
  <c r="W19" i="1"/>
  <c r="AQ19" i="1" s="1"/>
  <c r="S20" i="1"/>
  <c r="AH20" i="1" s="1"/>
  <c r="T20" i="1"/>
  <c r="AJ20" i="1" s="1"/>
  <c r="U20" i="1"/>
  <c r="AM20" i="1" s="1"/>
  <c r="V20" i="1"/>
  <c r="AO20" i="1" s="1"/>
  <c r="W20" i="1"/>
  <c r="AQ20" i="1" s="1"/>
  <c r="S21" i="1"/>
  <c r="AH21" i="1" s="1"/>
  <c r="T21" i="1"/>
  <c r="AJ21" i="1" s="1"/>
  <c r="U21" i="1"/>
  <c r="AM21" i="1" s="1"/>
  <c r="V21" i="1"/>
  <c r="AO21" i="1" s="1"/>
  <c r="W21" i="1"/>
  <c r="AQ21" i="1" s="1"/>
  <c r="S22" i="1"/>
  <c r="AH22" i="1" s="1"/>
  <c r="T22" i="1"/>
  <c r="AJ22" i="1" s="1"/>
  <c r="U22" i="1"/>
  <c r="AM22" i="1" s="1"/>
  <c r="V22" i="1"/>
  <c r="AO22" i="1" s="1"/>
  <c r="W22" i="1"/>
  <c r="AQ22" i="1" s="1"/>
  <c r="S23" i="1"/>
  <c r="AH23" i="1" s="1"/>
  <c r="T23" i="1"/>
  <c r="AJ23" i="1" s="1"/>
  <c r="U23" i="1"/>
  <c r="AM23" i="1" s="1"/>
  <c r="V23" i="1"/>
  <c r="AO23" i="1" s="1"/>
  <c r="W23" i="1"/>
  <c r="AQ23" i="1" s="1"/>
  <c r="S24" i="1"/>
  <c r="AH24" i="1" s="1"/>
  <c r="T24" i="1"/>
  <c r="AJ24" i="1" s="1"/>
  <c r="U24" i="1"/>
  <c r="AM24" i="1" s="1"/>
  <c r="V24" i="1"/>
  <c r="AO24" i="1" s="1"/>
  <c r="W24" i="1"/>
  <c r="AQ24" i="1" s="1"/>
  <c r="S25" i="1"/>
  <c r="AH25" i="1" s="1"/>
  <c r="T25" i="1"/>
  <c r="AJ25" i="1" s="1"/>
  <c r="U25" i="1"/>
  <c r="AM25" i="1" s="1"/>
  <c r="V25" i="1"/>
  <c r="AO25" i="1" s="1"/>
  <c r="W25" i="1"/>
  <c r="AQ25" i="1" s="1"/>
  <c r="S26" i="1"/>
  <c r="AH26" i="1" s="1"/>
  <c r="T26" i="1"/>
  <c r="AJ26" i="1" s="1"/>
  <c r="U26" i="1"/>
  <c r="AM26" i="1" s="1"/>
  <c r="V26" i="1"/>
  <c r="AO26" i="1" s="1"/>
  <c r="W26" i="1"/>
  <c r="AQ26" i="1" s="1"/>
  <c r="S27" i="1"/>
  <c r="AH27" i="1" s="1"/>
  <c r="T27" i="1"/>
  <c r="AJ27" i="1" s="1"/>
  <c r="U27" i="1"/>
  <c r="AM27" i="1" s="1"/>
  <c r="V27" i="1"/>
  <c r="AO27" i="1" s="1"/>
  <c r="W27" i="1"/>
  <c r="AQ27" i="1" s="1"/>
  <c r="S28" i="1"/>
  <c r="AH28" i="1" s="1"/>
  <c r="T28" i="1"/>
  <c r="AJ28" i="1" s="1"/>
  <c r="U28" i="1"/>
  <c r="AM28" i="1" s="1"/>
  <c r="V28" i="1"/>
  <c r="AO28" i="1" s="1"/>
  <c r="W28" i="1"/>
  <c r="AQ28" i="1" s="1"/>
  <c r="S29" i="1"/>
  <c r="AH29" i="1" s="1"/>
  <c r="T29" i="1"/>
  <c r="AJ29" i="1" s="1"/>
  <c r="U29" i="1"/>
  <c r="AM29" i="1" s="1"/>
  <c r="V29" i="1"/>
  <c r="AO29" i="1" s="1"/>
  <c r="W29" i="1"/>
  <c r="AQ29" i="1" s="1"/>
  <c r="S30" i="1"/>
  <c r="AH30" i="1" s="1"/>
  <c r="T30" i="1"/>
  <c r="AJ30" i="1" s="1"/>
  <c r="U30" i="1"/>
  <c r="AM30" i="1" s="1"/>
  <c r="V30" i="1"/>
  <c r="AO30" i="1" s="1"/>
  <c r="W30" i="1"/>
  <c r="AQ30" i="1" s="1"/>
  <c r="S31" i="1"/>
  <c r="AH31" i="1" s="1"/>
  <c r="T31" i="1"/>
  <c r="AJ31" i="1" s="1"/>
  <c r="U31" i="1"/>
  <c r="AM31" i="1" s="1"/>
  <c r="V31" i="1"/>
  <c r="AO31" i="1" s="1"/>
  <c r="W31" i="1"/>
  <c r="AQ31" i="1" s="1"/>
  <c r="S32" i="1"/>
  <c r="AH32" i="1" s="1"/>
  <c r="T32" i="1"/>
  <c r="AJ32" i="1" s="1"/>
  <c r="U32" i="1"/>
  <c r="AM32" i="1" s="1"/>
  <c r="V32" i="1"/>
  <c r="AO32" i="1" s="1"/>
  <c r="W32" i="1"/>
  <c r="AQ32" i="1" s="1"/>
  <c r="S33" i="1"/>
  <c r="AH33" i="1" s="1"/>
  <c r="T33" i="1"/>
  <c r="AJ33" i="1" s="1"/>
  <c r="U33" i="1"/>
  <c r="AM33" i="1" s="1"/>
  <c r="V33" i="1"/>
  <c r="AO33" i="1" s="1"/>
  <c r="W33" i="1"/>
  <c r="AQ33" i="1" s="1"/>
  <c r="S34" i="1"/>
  <c r="AH34" i="1" s="1"/>
  <c r="T34" i="1"/>
  <c r="AJ34" i="1" s="1"/>
  <c r="U34" i="1"/>
  <c r="AM34" i="1" s="1"/>
  <c r="V34" i="1"/>
  <c r="AO34" i="1" s="1"/>
  <c r="W34" i="1"/>
  <c r="AQ34" i="1" s="1"/>
  <c r="S35" i="1"/>
  <c r="AH35" i="1" s="1"/>
  <c r="T35" i="1"/>
  <c r="AJ35" i="1" s="1"/>
  <c r="U35" i="1"/>
  <c r="AM35" i="1" s="1"/>
  <c r="V35" i="1"/>
  <c r="AO35" i="1" s="1"/>
  <c r="W35" i="1"/>
  <c r="AQ35" i="1" s="1"/>
  <c r="S36" i="1"/>
  <c r="AH36" i="1" s="1"/>
  <c r="T36" i="1"/>
  <c r="AJ36" i="1" s="1"/>
  <c r="U36" i="1"/>
  <c r="AM36" i="1" s="1"/>
  <c r="V36" i="1"/>
  <c r="AO36" i="1" s="1"/>
  <c r="W36" i="1"/>
  <c r="AQ36" i="1" s="1"/>
  <c r="S37" i="1"/>
  <c r="AH37" i="1" s="1"/>
  <c r="T37" i="1"/>
  <c r="AJ37" i="1" s="1"/>
  <c r="U37" i="1"/>
  <c r="AM37" i="1" s="1"/>
  <c r="V37" i="1"/>
  <c r="AO37" i="1" s="1"/>
  <c r="W37" i="1"/>
  <c r="AQ37" i="1" s="1"/>
  <c r="S38" i="1"/>
  <c r="AH38" i="1" s="1"/>
  <c r="T38" i="1"/>
  <c r="AJ38" i="1" s="1"/>
  <c r="U38" i="1"/>
  <c r="AM38" i="1" s="1"/>
  <c r="V38" i="1"/>
  <c r="AO38" i="1" s="1"/>
  <c r="W38" i="1"/>
  <c r="AQ38" i="1" s="1"/>
  <c r="S39" i="1"/>
  <c r="AH39" i="1" s="1"/>
  <c r="T39" i="1"/>
  <c r="AJ39" i="1" s="1"/>
  <c r="U39" i="1"/>
  <c r="AM39" i="1" s="1"/>
  <c r="V39" i="1"/>
  <c r="AO39" i="1" s="1"/>
  <c r="W39" i="1"/>
  <c r="AQ39" i="1" s="1"/>
  <c r="S40" i="1"/>
  <c r="AH40" i="1" s="1"/>
  <c r="T40" i="1"/>
  <c r="AJ40" i="1" s="1"/>
  <c r="U40" i="1"/>
  <c r="AM40" i="1" s="1"/>
  <c r="V40" i="1"/>
  <c r="AO40" i="1" s="1"/>
  <c r="W40" i="1"/>
  <c r="AQ40" i="1" s="1"/>
  <c r="S41" i="1"/>
  <c r="AH41" i="1" s="1"/>
  <c r="T41" i="1"/>
  <c r="AJ41" i="1" s="1"/>
  <c r="U41" i="1"/>
  <c r="AM41" i="1" s="1"/>
  <c r="V41" i="1"/>
  <c r="AO41" i="1" s="1"/>
  <c r="W41" i="1"/>
  <c r="AQ41" i="1" s="1"/>
  <c r="S42" i="1"/>
  <c r="AH42" i="1" s="1"/>
  <c r="T42" i="1"/>
  <c r="AJ42" i="1" s="1"/>
  <c r="U42" i="1"/>
  <c r="AM42" i="1" s="1"/>
  <c r="V42" i="1"/>
  <c r="AO42" i="1" s="1"/>
  <c r="W42" i="1"/>
  <c r="AQ42" i="1" s="1"/>
  <c r="S43" i="1"/>
  <c r="AH43" i="1" s="1"/>
  <c r="T43" i="1"/>
  <c r="AJ43" i="1" s="1"/>
  <c r="U43" i="1"/>
  <c r="AM43" i="1" s="1"/>
  <c r="V43" i="1"/>
  <c r="AO43" i="1" s="1"/>
  <c r="W43" i="1"/>
  <c r="AQ43" i="1" s="1"/>
  <c r="S44" i="1"/>
  <c r="AH44" i="1" s="1"/>
  <c r="T44" i="1"/>
  <c r="AJ44" i="1" s="1"/>
  <c r="U44" i="1"/>
  <c r="AM44" i="1" s="1"/>
  <c r="V44" i="1"/>
  <c r="AO44" i="1" s="1"/>
  <c r="W44" i="1"/>
  <c r="AQ44" i="1" s="1"/>
  <c r="S45" i="1"/>
  <c r="AH45" i="1" s="1"/>
  <c r="T45" i="1"/>
  <c r="AJ45" i="1" s="1"/>
  <c r="U45" i="1"/>
  <c r="AM45" i="1" s="1"/>
  <c r="V45" i="1"/>
  <c r="AO45" i="1" s="1"/>
  <c r="W45" i="1"/>
  <c r="AQ45" i="1" s="1"/>
  <c r="S46" i="1"/>
  <c r="AH46" i="1" s="1"/>
  <c r="T46" i="1"/>
  <c r="AJ46" i="1" s="1"/>
  <c r="U46" i="1"/>
  <c r="AM46" i="1" s="1"/>
  <c r="V46" i="1"/>
  <c r="AO46" i="1" s="1"/>
  <c r="W46" i="1"/>
  <c r="AQ46" i="1" s="1"/>
  <c r="S47" i="1"/>
  <c r="AH47" i="1" s="1"/>
  <c r="T47" i="1"/>
  <c r="AJ47" i="1" s="1"/>
  <c r="U47" i="1"/>
  <c r="AM47" i="1" s="1"/>
  <c r="V47" i="1"/>
  <c r="AO47" i="1" s="1"/>
  <c r="W47" i="1"/>
  <c r="AQ47" i="1" s="1"/>
  <c r="S48" i="1"/>
  <c r="AH48" i="1" s="1"/>
  <c r="T48" i="1"/>
  <c r="AJ48" i="1" s="1"/>
  <c r="U48" i="1"/>
  <c r="AM48" i="1" s="1"/>
  <c r="V48" i="1"/>
  <c r="AO48" i="1" s="1"/>
  <c r="W48" i="1"/>
  <c r="AQ48" i="1" s="1"/>
  <c r="S49" i="1"/>
  <c r="AH49" i="1" s="1"/>
  <c r="T49" i="1"/>
  <c r="AJ49" i="1" s="1"/>
  <c r="U49" i="1"/>
  <c r="AM49" i="1" s="1"/>
  <c r="V49" i="1"/>
  <c r="AO49" i="1" s="1"/>
  <c r="W49" i="1"/>
  <c r="AQ49" i="1" s="1"/>
  <c r="S50" i="1"/>
  <c r="AH50" i="1" s="1"/>
  <c r="T50" i="1"/>
  <c r="AJ50" i="1" s="1"/>
  <c r="U50" i="1"/>
  <c r="AM50" i="1" s="1"/>
  <c r="V50" i="1"/>
  <c r="AO50" i="1" s="1"/>
  <c r="W50" i="1"/>
  <c r="AQ50" i="1" s="1"/>
  <c r="S51" i="1"/>
  <c r="AH51" i="1" s="1"/>
  <c r="T51" i="1"/>
  <c r="AJ51" i="1" s="1"/>
  <c r="U51" i="1"/>
  <c r="AM51" i="1" s="1"/>
  <c r="V51" i="1"/>
  <c r="AO51" i="1" s="1"/>
  <c r="W51" i="1"/>
  <c r="AQ51" i="1" s="1"/>
  <c r="S52" i="1"/>
  <c r="AH52" i="1" s="1"/>
  <c r="T52" i="1"/>
  <c r="AJ52" i="1" s="1"/>
  <c r="U52" i="1"/>
  <c r="AM52" i="1" s="1"/>
  <c r="V52" i="1"/>
  <c r="AO52" i="1" s="1"/>
  <c r="W52" i="1"/>
  <c r="AQ52" i="1" s="1"/>
  <c r="S53" i="1"/>
  <c r="AH53" i="1" s="1"/>
  <c r="T53" i="1"/>
  <c r="AJ53" i="1" s="1"/>
  <c r="U53" i="1"/>
  <c r="AM53" i="1" s="1"/>
  <c r="V53" i="1"/>
  <c r="AO53" i="1" s="1"/>
  <c r="W53" i="1"/>
  <c r="AQ53" i="1" s="1"/>
  <c r="S54" i="1"/>
  <c r="AH54" i="1" s="1"/>
  <c r="T54" i="1"/>
  <c r="AJ54" i="1" s="1"/>
  <c r="U54" i="1"/>
  <c r="AM54" i="1" s="1"/>
  <c r="V54" i="1"/>
  <c r="AO54" i="1" s="1"/>
  <c r="W54" i="1"/>
  <c r="AQ54" i="1" s="1"/>
  <c r="S55" i="1"/>
  <c r="AH55" i="1" s="1"/>
  <c r="T55" i="1"/>
  <c r="AJ55" i="1" s="1"/>
  <c r="U55" i="1"/>
  <c r="AM55" i="1" s="1"/>
  <c r="V55" i="1"/>
  <c r="AO55" i="1" s="1"/>
  <c r="W55" i="1"/>
  <c r="AQ55" i="1" s="1"/>
  <c r="S56" i="1"/>
  <c r="AH56" i="1" s="1"/>
  <c r="T56" i="1"/>
  <c r="AJ56" i="1" s="1"/>
  <c r="U56" i="1"/>
  <c r="AM56" i="1" s="1"/>
  <c r="V56" i="1"/>
  <c r="AO56" i="1" s="1"/>
  <c r="W56" i="1"/>
  <c r="AQ56" i="1" s="1"/>
  <c r="S57" i="1"/>
  <c r="AH57" i="1" s="1"/>
  <c r="T57" i="1"/>
  <c r="AJ57" i="1" s="1"/>
  <c r="U57" i="1"/>
  <c r="AM57" i="1" s="1"/>
  <c r="V57" i="1"/>
  <c r="AO57" i="1" s="1"/>
  <c r="W57" i="1"/>
  <c r="AQ57" i="1" s="1"/>
  <c r="S58" i="1"/>
  <c r="AH58" i="1" s="1"/>
  <c r="T58" i="1"/>
  <c r="AJ58" i="1" s="1"/>
  <c r="U58" i="1"/>
  <c r="AM58" i="1" s="1"/>
  <c r="V58" i="1"/>
  <c r="AO58" i="1" s="1"/>
  <c r="W58" i="1"/>
  <c r="AQ58" i="1" s="1"/>
  <c r="S59" i="1"/>
  <c r="AH59" i="1" s="1"/>
  <c r="T59" i="1"/>
  <c r="AJ59" i="1" s="1"/>
  <c r="U59" i="1"/>
  <c r="AM59" i="1" s="1"/>
  <c r="V59" i="1"/>
  <c r="AO59" i="1" s="1"/>
  <c r="W59" i="1"/>
  <c r="AQ59" i="1" s="1"/>
  <c r="S60" i="1"/>
  <c r="AH60" i="1" s="1"/>
  <c r="T60" i="1"/>
  <c r="AJ60" i="1" s="1"/>
  <c r="U60" i="1"/>
  <c r="AM60" i="1" s="1"/>
  <c r="V60" i="1"/>
  <c r="AO60" i="1" s="1"/>
  <c r="W60" i="1"/>
  <c r="AQ60" i="1" s="1"/>
  <c r="S61" i="1"/>
  <c r="AH61" i="1" s="1"/>
  <c r="T61" i="1"/>
  <c r="AJ61" i="1" s="1"/>
  <c r="U61" i="1"/>
  <c r="AM61" i="1" s="1"/>
  <c r="V61" i="1"/>
  <c r="AO61" i="1" s="1"/>
  <c r="W61" i="1"/>
  <c r="AQ61" i="1" s="1"/>
  <c r="S62" i="1"/>
  <c r="AH62" i="1" s="1"/>
  <c r="T62" i="1"/>
  <c r="AJ62" i="1" s="1"/>
  <c r="U62" i="1"/>
  <c r="AM62" i="1" s="1"/>
  <c r="V62" i="1"/>
  <c r="AO62" i="1" s="1"/>
  <c r="W62" i="1"/>
  <c r="AQ62" i="1" s="1"/>
  <c r="S63" i="1"/>
  <c r="AH63" i="1" s="1"/>
  <c r="T63" i="1"/>
  <c r="AJ63" i="1" s="1"/>
  <c r="U63" i="1"/>
  <c r="AM63" i="1" s="1"/>
  <c r="V63" i="1"/>
  <c r="AO63" i="1" s="1"/>
  <c r="W63" i="1"/>
  <c r="AQ63" i="1" s="1"/>
  <c r="S64" i="1"/>
  <c r="AH64" i="1" s="1"/>
  <c r="T64" i="1"/>
  <c r="AJ64" i="1" s="1"/>
  <c r="U64" i="1"/>
  <c r="AM64" i="1" s="1"/>
  <c r="V64" i="1"/>
  <c r="AO64" i="1" s="1"/>
  <c r="W64" i="1"/>
  <c r="AQ64" i="1" s="1"/>
  <c r="S65" i="1"/>
  <c r="AH65" i="1" s="1"/>
  <c r="T65" i="1"/>
  <c r="AJ65" i="1" s="1"/>
  <c r="U65" i="1"/>
  <c r="AM65" i="1" s="1"/>
  <c r="V65" i="1"/>
  <c r="AO65" i="1" s="1"/>
  <c r="W65" i="1"/>
  <c r="AQ65" i="1" s="1"/>
  <c r="S66" i="1"/>
  <c r="AH66" i="1" s="1"/>
  <c r="T66" i="1"/>
  <c r="AJ66" i="1" s="1"/>
  <c r="U66" i="1"/>
  <c r="AM66" i="1" s="1"/>
  <c r="V66" i="1"/>
  <c r="AO66" i="1" s="1"/>
  <c r="W66" i="1"/>
  <c r="AQ66" i="1" s="1"/>
  <c r="S67" i="1"/>
  <c r="AH67" i="1" s="1"/>
  <c r="T67" i="1"/>
  <c r="AJ67" i="1" s="1"/>
  <c r="U67" i="1"/>
  <c r="AM67" i="1" s="1"/>
  <c r="V67" i="1"/>
  <c r="AO67" i="1" s="1"/>
  <c r="W67" i="1"/>
  <c r="AQ67" i="1" s="1"/>
  <c r="S68" i="1"/>
  <c r="AH68" i="1" s="1"/>
  <c r="T68" i="1"/>
  <c r="AJ68" i="1" s="1"/>
  <c r="U68" i="1"/>
  <c r="AM68" i="1" s="1"/>
  <c r="V68" i="1"/>
  <c r="AO68" i="1" s="1"/>
  <c r="W68" i="1"/>
  <c r="AQ68" i="1" s="1"/>
  <c r="S69" i="1"/>
  <c r="AH69" i="1" s="1"/>
  <c r="T69" i="1"/>
  <c r="AJ69" i="1" s="1"/>
  <c r="U69" i="1"/>
  <c r="AM69" i="1" s="1"/>
  <c r="V69" i="1"/>
  <c r="AO69" i="1" s="1"/>
  <c r="W69" i="1"/>
  <c r="AQ69" i="1" s="1"/>
  <c r="S70" i="1"/>
  <c r="AH70" i="1" s="1"/>
  <c r="T70" i="1"/>
  <c r="AJ70" i="1" s="1"/>
  <c r="U70" i="1"/>
  <c r="AM70" i="1" s="1"/>
  <c r="V70" i="1"/>
  <c r="AO70" i="1" s="1"/>
  <c r="W70" i="1"/>
  <c r="AQ70" i="1" s="1"/>
  <c r="S71" i="1"/>
  <c r="AH71" i="1" s="1"/>
  <c r="T71" i="1"/>
  <c r="AJ71" i="1" s="1"/>
  <c r="U71" i="1"/>
  <c r="AM71" i="1" s="1"/>
  <c r="V71" i="1"/>
  <c r="AO71" i="1" s="1"/>
  <c r="W71" i="1"/>
  <c r="AQ71" i="1" s="1"/>
  <c r="S72" i="1"/>
  <c r="AH72" i="1" s="1"/>
  <c r="T72" i="1"/>
  <c r="AJ72" i="1" s="1"/>
  <c r="U72" i="1"/>
  <c r="AM72" i="1" s="1"/>
  <c r="V72" i="1"/>
  <c r="AO72" i="1" s="1"/>
  <c r="W72" i="1"/>
  <c r="AQ72" i="1" s="1"/>
  <c r="S73" i="1"/>
  <c r="AH73" i="1" s="1"/>
  <c r="T73" i="1"/>
  <c r="AJ73" i="1" s="1"/>
  <c r="U73" i="1"/>
  <c r="AM73" i="1" s="1"/>
  <c r="V73" i="1"/>
  <c r="AO73" i="1" s="1"/>
  <c r="W73" i="1"/>
  <c r="AQ73" i="1" s="1"/>
  <c r="S74" i="1"/>
  <c r="AH74" i="1" s="1"/>
  <c r="T74" i="1"/>
  <c r="AJ74" i="1" s="1"/>
  <c r="U74" i="1"/>
  <c r="AM74" i="1" s="1"/>
  <c r="V74" i="1"/>
  <c r="AO74" i="1" s="1"/>
  <c r="W74" i="1"/>
  <c r="AQ74" i="1" s="1"/>
  <c r="S75" i="1"/>
  <c r="AH75" i="1" s="1"/>
  <c r="T75" i="1"/>
  <c r="AJ75" i="1" s="1"/>
  <c r="U75" i="1"/>
  <c r="AM75" i="1" s="1"/>
  <c r="V75" i="1"/>
  <c r="AO75" i="1" s="1"/>
  <c r="W75" i="1"/>
  <c r="AQ75" i="1" s="1"/>
  <c r="S76" i="1"/>
  <c r="AH76" i="1" s="1"/>
  <c r="T76" i="1"/>
  <c r="AJ76" i="1" s="1"/>
  <c r="U76" i="1"/>
  <c r="AM76" i="1" s="1"/>
  <c r="V76" i="1"/>
  <c r="AO76" i="1" s="1"/>
  <c r="W76" i="1"/>
  <c r="AQ76" i="1" s="1"/>
  <c r="S77" i="1"/>
  <c r="AH77" i="1" s="1"/>
  <c r="T77" i="1"/>
  <c r="AJ77" i="1" s="1"/>
  <c r="U77" i="1"/>
  <c r="AM77" i="1" s="1"/>
  <c r="V77" i="1"/>
  <c r="AO77" i="1" s="1"/>
  <c r="W77" i="1"/>
  <c r="AQ77" i="1" s="1"/>
  <c r="S78" i="1"/>
  <c r="AH78" i="1" s="1"/>
  <c r="T78" i="1"/>
  <c r="AJ78" i="1" s="1"/>
  <c r="U78" i="1"/>
  <c r="AM78" i="1" s="1"/>
  <c r="V78" i="1"/>
  <c r="AO78" i="1" s="1"/>
  <c r="W78" i="1"/>
  <c r="AQ78" i="1" s="1"/>
  <c r="S79" i="1"/>
  <c r="AH79" i="1" s="1"/>
  <c r="T79" i="1"/>
  <c r="AJ79" i="1" s="1"/>
  <c r="U79" i="1"/>
  <c r="AM79" i="1" s="1"/>
  <c r="V79" i="1"/>
  <c r="AO79" i="1" s="1"/>
  <c r="W79" i="1"/>
  <c r="AQ79" i="1" s="1"/>
  <c r="S80" i="1"/>
  <c r="AH80" i="1" s="1"/>
  <c r="T80" i="1"/>
  <c r="AJ80" i="1" s="1"/>
  <c r="U80" i="1"/>
  <c r="AM80" i="1" s="1"/>
  <c r="V80" i="1"/>
  <c r="AO80" i="1" s="1"/>
  <c r="W80" i="1"/>
  <c r="AQ80" i="1" s="1"/>
  <c r="S81" i="1"/>
  <c r="AH81" i="1" s="1"/>
  <c r="T81" i="1"/>
  <c r="AJ81" i="1" s="1"/>
  <c r="U81" i="1"/>
  <c r="AM81" i="1" s="1"/>
  <c r="V81" i="1"/>
  <c r="AO81" i="1" s="1"/>
  <c r="W81" i="1"/>
  <c r="AQ81" i="1" s="1"/>
  <c r="S82" i="1"/>
  <c r="AH82" i="1" s="1"/>
  <c r="T82" i="1"/>
  <c r="AJ82" i="1" s="1"/>
  <c r="U82" i="1"/>
  <c r="AM82" i="1" s="1"/>
  <c r="V82" i="1"/>
  <c r="AO82" i="1" s="1"/>
  <c r="W82" i="1"/>
  <c r="AQ82" i="1" s="1"/>
  <c r="S83" i="1"/>
  <c r="AH83" i="1" s="1"/>
  <c r="T83" i="1"/>
  <c r="AJ83" i="1" s="1"/>
  <c r="U83" i="1"/>
  <c r="AM83" i="1" s="1"/>
  <c r="V83" i="1"/>
  <c r="AO83" i="1" s="1"/>
  <c r="W83" i="1"/>
  <c r="AQ83" i="1" s="1"/>
  <c r="S84" i="1"/>
  <c r="AH84" i="1" s="1"/>
  <c r="T84" i="1"/>
  <c r="AJ84" i="1" s="1"/>
  <c r="U84" i="1"/>
  <c r="AM84" i="1" s="1"/>
  <c r="V84" i="1"/>
  <c r="AO84" i="1" s="1"/>
  <c r="W84" i="1"/>
  <c r="AQ84" i="1" s="1"/>
  <c r="S85" i="1"/>
  <c r="AH85" i="1" s="1"/>
  <c r="T85" i="1"/>
  <c r="AJ85" i="1" s="1"/>
  <c r="U85" i="1"/>
  <c r="AM85" i="1" s="1"/>
  <c r="V85" i="1"/>
  <c r="AO85" i="1" s="1"/>
  <c r="W85" i="1"/>
  <c r="AQ85" i="1" s="1"/>
  <c r="S86" i="1"/>
  <c r="AH86" i="1" s="1"/>
  <c r="T86" i="1"/>
  <c r="AJ86" i="1" s="1"/>
  <c r="U86" i="1"/>
  <c r="AM86" i="1" s="1"/>
  <c r="V86" i="1"/>
  <c r="AO86" i="1" s="1"/>
  <c r="W86" i="1"/>
  <c r="AQ86" i="1" s="1"/>
  <c r="S87" i="1"/>
  <c r="AH87" i="1" s="1"/>
  <c r="T87" i="1"/>
  <c r="AJ87" i="1" s="1"/>
  <c r="U87" i="1"/>
  <c r="AM87" i="1" s="1"/>
  <c r="V87" i="1"/>
  <c r="AO87" i="1" s="1"/>
  <c r="W87" i="1"/>
  <c r="AQ87" i="1" s="1"/>
  <c r="S88" i="1"/>
  <c r="AH88" i="1" s="1"/>
  <c r="T88" i="1"/>
  <c r="AJ88" i="1" s="1"/>
  <c r="U88" i="1"/>
  <c r="AM88" i="1" s="1"/>
  <c r="V88" i="1"/>
  <c r="AO88" i="1" s="1"/>
  <c r="W88" i="1"/>
  <c r="AQ88" i="1" s="1"/>
  <c r="S89" i="1"/>
  <c r="AH89" i="1" s="1"/>
  <c r="T89" i="1"/>
  <c r="AJ89" i="1" s="1"/>
  <c r="U89" i="1"/>
  <c r="AM89" i="1" s="1"/>
  <c r="V89" i="1"/>
  <c r="AO89" i="1" s="1"/>
  <c r="W89" i="1"/>
  <c r="AQ89" i="1" s="1"/>
  <c r="S90" i="1"/>
  <c r="AH90" i="1" s="1"/>
  <c r="T90" i="1"/>
  <c r="AJ90" i="1" s="1"/>
  <c r="U90" i="1"/>
  <c r="AM90" i="1" s="1"/>
  <c r="V90" i="1"/>
  <c r="AO90" i="1" s="1"/>
  <c r="W90" i="1"/>
  <c r="AQ90" i="1" s="1"/>
  <c r="S91" i="1"/>
  <c r="AH91" i="1" s="1"/>
  <c r="T91" i="1"/>
  <c r="AJ91" i="1" s="1"/>
  <c r="U91" i="1"/>
  <c r="AM91" i="1" s="1"/>
  <c r="V91" i="1"/>
  <c r="AO91" i="1" s="1"/>
  <c r="W91" i="1"/>
  <c r="AQ91" i="1" s="1"/>
  <c r="S92" i="1"/>
  <c r="AH92" i="1" s="1"/>
  <c r="T92" i="1"/>
  <c r="AJ92" i="1" s="1"/>
  <c r="U92" i="1"/>
  <c r="AM92" i="1" s="1"/>
  <c r="V92" i="1"/>
  <c r="AO92" i="1" s="1"/>
  <c r="W92" i="1"/>
  <c r="AQ92" i="1" s="1"/>
  <c r="S93" i="1"/>
  <c r="AH93" i="1" s="1"/>
  <c r="T93" i="1"/>
  <c r="AJ93" i="1" s="1"/>
  <c r="U93" i="1"/>
  <c r="AM93" i="1" s="1"/>
  <c r="V93" i="1"/>
  <c r="AO93" i="1" s="1"/>
  <c r="W93" i="1"/>
  <c r="AQ93" i="1" s="1"/>
  <c r="S94" i="1"/>
  <c r="AH94" i="1" s="1"/>
  <c r="T94" i="1"/>
  <c r="AJ94" i="1" s="1"/>
  <c r="U94" i="1"/>
  <c r="AM94" i="1" s="1"/>
  <c r="V94" i="1"/>
  <c r="AO94" i="1" s="1"/>
  <c r="W94" i="1"/>
  <c r="AQ94" i="1" s="1"/>
  <c r="S95" i="1"/>
  <c r="AH95" i="1" s="1"/>
  <c r="T95" i="1"/>
  <c r="AJ95" i="1" s="1"/>
  <c r="U95" i="1"/>
  <c r="AM95" i="1" s="1"/>
  <c r="V95" i="1"/>
  <c r="AO95" i="1" s="1"/>
  <c r="W95" i="1"/>
  <c r="AQ95" i="1" s="1"/>
  <c r="S96" i="1"/>
  <c r="AH96" i="1" s="1"/>
  <c r="T96" i="1"/>
  <c r="AJ96" i="1" s="1"/>
  <c r="U96" i="1"/>
  <c r="AM96" i="1" s="1"/>
  <c r="V96" i="1"/>
  <c r="AO96" i="1" s="1"/>
  <c r="W96" i="1"/>
  <c r="AQ96" i="1" s="1"/>
  <c r="S97" i="1"/>
  <c r="AH97" i="1" s="1"/>
  <c r="T97" i="1"/>
  <c r="AJ97" i="1" s="1"/>
  <c r="U97" i="1"/>
  <c r="AM97" i="1" s="1"/>
  <c r="V97" i="1"/>
  <c r="AO97" i="1" s="1"/>
  <c r="W97" i="1"/>
  <c r="AQ97" i="1" s="1"/>
  <c r="S98" i="1"/>
  <c r="AH98" i="1" s="1"/>
  <c r="T98" i="1"/>
  <c r="AJ98" i="1" s="1"/>
  <c r="U98" i="1"/>
  <c r="AM98" i="1" s="1"/>
  <c r="V98" i="1"/>
  <c r="AO98" i="1" s="1"/>
  <c r="W98" i="1"/>
  <c r="AQ98" i="1" s="1"/>
  <c r="S99" i="1"/>
  <c r="AH99" i="1" s="1"/>
  <c r="T99" i="1"/>
  <c r="AJ99" i="1" s="1"/>
  <c r="U99" i="1"/>
  <c r="AM99" i="1" s="1"/>
  <c r="V99" i="1"/>
  <c r="AO99" i="1" s="1"/>
  <c r="W99" i="1"/>
  <c r="AQ99" i="1" s="1"/>
  <c r="S100" i="1"/>
  <c r="AH100" i="1" s="1"/>
  <c r="T100" i="1"/>
  <c r="AJ100" i="1" s="1"/>
  <c r="U100" i="1"/>
  <c r="AM100" i="1" s="1"/>
  <c r="V100" i="1"/>
  <c r="AO100" i="1" s="1"/>
  <c r="W100" i="1"/>
  <c r="AQ100" i="1" s="1"/>
  <c r="S101" i="1"/>
  <c r="AH101" i="1" s="1"/>
  <c r="T101" i="1"/>
  <c r="AJ101" i="1" s="1"/>
  <c r="U101" i="1"/>
  <c r="AM101" i="1" s="1"/>
  <c r="V101" i="1"/>
  <c r="AO101" i="1" s="1"/>
  <c r="W101" i="1"/>
  <c r="AQ101" i="1" s="1"/>
  <c r="S102" i="1"/>
  <c r="AH102" i="1" s="1"/>
  <c r="T102" i="1"/>
  <c r="AJ102" i="1" s="1"/>
  <c r="U102" i="1"/>
  <c r="AM102" i="1" s="1"/>
  <c r="V102" i="1"/>
  <c r="AO102" i="1" s="1"/>
  <c r="W102" i="1"/>
  <c r="AQ102" i="1" s="1"/>
  <c r="S103" i="1"/>
  <c r="AH103" i="1" s="1"/>
  <c r="T103" i="1"/>
  <c r="AJ103" i="1" s="1"/>
  <c r="U103" i="1"/>
  <c r="AM103" i="1" s="1"/>
  <c r="V103" i="1"/>
  <c r="AO103" i="1" s="1"/>
  <c r="W103" i="1"/>
  <c r="AQ103" i="1" s="1"/>
  <c r="S104" i="1"/>
  <c r="AH104" i="1" s="1"/>
  <c r="T104" i="1"/>
  <c r="AJ104" i="1" s="1"/>
  <c r="U104" i="1"/>
  <c r="AM104" i="1" s="1"/>
  <c r="V104" i="1"/>
  <c r="AO104" i="1" s="1"/>
  <c r="W104" i="1"/>
  <c r="AQ104" i="1" s="1"/>
  <c r="S105" i="1"/>
  <c r="AH105" i="1" s="1"/>
  <c r="T105" i="1"/>
  <c r="AJ105" i="1" s="1"/>
  <c r="U105" i="1"/>
  <c r="AM105" i="1" s="1"/>
  <c r="V105" i="1"/>
  <c r="AO105" i="1" s="1"/>
  <c r="W105" i="1"/>
  <c r="AQ105" i="1" s="1"/>
  <c r="S106" i="1"/>
  <c r="AH106" i="1" s="1"/>
  <c r="T106" i="1"/>
  <c r="AJ106" i="1" s="1"/>
  <c r="U106" i="1"/>
  <c r="AM106" i="1" s="1"/>
  <c r="V106" i="1"/>
  <c r="AO106" i="1" s="1"/>
  <c r="W106" i="1"/>
  <c r="AQ106" i="1" s="1"/>
  <c r="S107" i="1"/>
  <c r="AH107" i="1" s="1"/>
  <c r="T107" i="1"/>
  <c r="AJ107" i="1" s="1"/>
  <c r="U107" i="1"/>
  <c r="AM107" i="1" s="1"/>
  <c r="V107" i="1"/>
  <c r="AO107" i="1" s="1"/>
  <c r="W107" i="1"/>
  <c r="AQ107" i="1" s="1"/>
  <c r="S108" i="1"/>
  <c r="AH108" i="1" s="1"/>
  <c r="T108" i="1"/>
  <c r="AJ108" i="1" s="1"/>
  <c r="U108" i="1"/>
  <c r="AM108" i="1" s="1"/>
  <c r="V108" i="1"/>
  <c r="AO108" i="1" s="1"/>
  <c r="W108" i="1"/>
  <c r="AQ108" i="1" s="1"/>
  <c r="S109" i="1"/>
  <c r="AH109" i="1" s="1"/>
  <c r="T109" i="1"/>
  <c r="AJ109" i="1" s="1"/>
  <c r="U109" i="1"/>
  <c r="AM109" i="1" s="1"/>
  <c r="V109" i="1"/>
  <c r="AO109" i="1" s="1"/>
  <c r="W109" i="1"/>
  <c r="AQ109" i="1" s="1"/>
  <c r="S110" i="1"/>
  <c r="AH110" i="1" s="1"/>
  <c r="T110" i="1"/>
  <c r="AJ110" i="1" s="1"/>
  <c r="U110" i="1"/>
  <c r="AM110" i="1" s="1"/>
  <c r="V110" i="1"/>
  <c r="AO110" i="1" s="1"/>
  <c r="W110" i="1"/>
  <c r="AQ110" i="1" s="1"/>
  <c r="S111" i="1"/>
  <c r="AH111" i="1" s="1"/>
  <c r="T111" i="1"/>
  <c r="AJ111" i="1" s="1"/>
  <c r="U111" i="1"/>
  <c r="AM111" i="1" s="1"/>
  <c r="V111" i="1"/>
  <c r="AO111" i="1" s="1"/>
  <c r="W111" i="1"/>
  <c r="AQ111" i="1" s="1"/>
  <c r="S112" i="1"/>
  <c r="AH112" i="1" s="1"/>
  <c r="T112" i="1"/>
  <c r="AJ112" i="1" s="1"/>
  <c r="U112" i="1"/>
  <c r="AM112" i="1" s="1"/>
  <c r="V112" i="1"/>
  <c r="AO112" i="1" s="1"/>
  <c r="W112" i="1"/>
  <c r="AQ112" i="1" s="1"/>
  <c r="S113" i="1"/>
  <c r="AH113" i="1" s="1"/>
  <c r="T113" i="1"/>
  <c r="AJ113" i="1" s="1"/>
  <c r="U113" i="1"/>
  <c r="AM113" i="1" s="1"/>
  <c r="V113" i="1"/>
  <c r="AO113" i="1" s="1"/>
  <c r="W113" i="1"/>
  <c r="AQ113" i="1" s="1"/>
  <c r="S114" i="1"/>
  <c r="AH114" i="1" s="1"/>
  <c r="T114" i="1"/>
  <c r="AJ114" i="1" s="1"/>
  <c r="U114" i="1"/>
  <c r="AM114" i="1" s="1"/>
  <c r="V114" i="1"/>
  <c r="AO114" i="1" s="1"/>
  <c r="W114" i="1"/>
  <c r="AQ114" i="1" s="1"/>
  <c r="S115" i="1"/>
  <c r="AH115" i="1" s="1"/>
  <c r="T115" i="1"/>
  <c r="AJ115" i="1" s="1"/>
  <c r="U115" i="1"/>
  <c r="AM115" i="1" s="1"/>
  <c r="V115" i="1"/>
  <c r="AO115" i="1" s="1"/>
  <c r="W115" i="1"/>
  <c r="AQ115" i="1" s="1"/>
  <c r="S116" i="1"/>
  <c r="AH116" i="1" s="1"/>
  <c r="T116" i="1"/>
  <c r="AJ116" i="1" s="1"/>
  <c r="U116" i="1"/>
  <c r="AM116" i="1" s="1"/>
  <c r="V116" i="1"/>
  <c r="AO116" i="1" s="1"/>
  <c r="W116" i="1"/>
  <c r="AQ116" i="1" s="1"/>
  <c r="S117" i="1"/>
  <c r="AH117" i="1" s="1"/>
  <c r="T117" i="1"/>
  <c r="AJ117" i="1" s="1"/>
  <c r="U117" i="1"/>
  <c r="AM117" i="1" s="1"/>
  <c r="V117" i="1"/>
  <c r="AO117" i="1" s="1"/>
  <c r="W117" i="1"/>
  <c r="AQ117" i="1" s="1"/>
  <c r="S118" i="1"/>
  <c r="AH118" i="1" s="1"/>
  <c r="T118" i="1"/>
  <c r="AJ118" i="1" s="1"/>
  <c r="U118" i="1"/>
  <c r="AM118" i="1" s="1"/>
  <c r="V118" i="1"/>
  <c r="AO118" i="1" s="1"/>
  <c r="W118" i="1"/>
  <c r="AQ118" i="1" s="1"/>
  <c r="S119" i="1"/>
  <c r="AH119" i="1" s="1"/>
  <c r="T119" i="1"/>
  <c r="AJ119" i="1" s="1"/>
  <c r="U119" i="1"/>
  <c r="AM119" i="1" s="1"/>
  <c r="V119" i="1"/>
  <c r="AO119" i="1" s="1"/>
  <c r="W119" i="1"/>
  <c r="AQ119" i="1" s="1"/>
  <c r="S120" i="1"/>
  <c r="AH120" i="1" s="1"/>
  <c r="T120" i="1"/>
  <c r="AJ120" i="1" s="1"/>
  <c r="U120" i="1"/>
  <c r="AM120" i="1" s="1"/>
  <c r="V120" i="1"/>
  <c r="AO120" i="1" s="1"/>
  <c r="W120" i="1"/>
  <c r="AQ120" i="1" s="1"/>
  <c r="S121" i="1"/>
  <c r="AH121" i="1" s="1"/>
  <c r="T121" i="1"/>
  <c r="AJ121" i="1" s="1"/>
  <c r="U121" i="1"/>
  <c r="AM121" i="1" s="1"/>
  <c r="V121" i="1"/>
  <c r="AO121" i="1" s="1"/>
  <c r="W121" i="1"/>
  <c r="AQ121" i="1" s="1"/>
  <c r="S122" i="1"/>
  <c r="AH122" i="1" s="1"/>
  <c r="T122" i="1"/>
  <c r="AJ122" i="1" s="1"/>
  <c r="U122" i="1"/>
  <c r="AM122" i="1" s="1"/>
  <c r="V122" i="1"/>
  <c r="AO122" i="1" s="1"/>
  <c r="W122" i="1"/>
  <c r="AQ122" i="1" s="1"/>
  <c r="S123" i="1"/>
  <c r="AH123" i="1" s="1"/>
  <c r="T123" i="1"/>
  <c r="AJ123" i="1" s="1"/>
  <c r="U123" i="1"/>
  <c r="AM123" i="1" s="1"/>
  <c r="V123" i="1"/>
  <c r="AO123" i="1" s="1"/>
  <c r="W123" i="1"/>
  <c r="AQ123" i="1" s="1"/>
  <c r="S124" i="1"/>
  <c r="AH124" i="1" s="1"/>
  <c r="T124" i="1"/>
  <c r="AJ124" i="1" s="1"/>
  <c r="U124" i="1"/>
  <c r="AM124" i="1" s="1"/>
  <c r="V124" i="1"/>
  <c r="AO124" i="1" s="1"/>
  <c r="W124" i="1"/>
  <c r="AQ124" i="1" s="1"/>
  <c r="S125" i="1"/>
  <c r="AH125" i="1" s="1"/>
  <c r="T125" i="1"/>
  <c r="AJ125" i="1" s="1"/>
  <c r="U125" i="1"/>
  <c r="AM125" i="1" s="1"/>
  <c r="V125" i="1"/>
  <c r="AO125" i="1" s="1"/>
  <c r="W125" i="1"/>
  <c r="AQ125" i="1" s="1"/>
  <c r="S126" i="1"/>
  <c r="AH126" i="1" s="1"/>
  <c r="T126" i="1"/>
  <c r="AJ126" i="1" s="1"/>
  <c r="U126" i="1"/>
  <c r="AM126" i="1" s="1"/>
  <c r="V126" i="1"/>
  <c r="AO126" i="1" s="1"/>
  <c r="W126" i="1"/>
  <c r="AQ126" i="1" s="1"/>
  <c r="S127" i="1"/>
  <c r="AH127" i="1" s="1"/>
  <c r="T127" i="1"/>
  <c r="AJ127" i="1" s="1"/>
  <c r="U127" i="1"/>
  <c r="AM127" i="1" s="1"/>
  <c r="V127" i="1"/>
  <c r="AO127" i="1" s="1"/>
  <c r="W127" i="1"/>
  <c r="AQ127" i="1" s="1"/>
  <c r="S128" i="1"/>
  <c r="AH128" i="1" s="1"/>
  <c r="T128" i="1"/>
  <c r="AJ128" i="1" s="1"/>
  <c r="U128" i="1"/>
  <c r="AM128" i="1" s="1"/>
  <c r="V128" i="1"/>
  <c r="AO128" i="1" s="1"/>
  <c r="W128" i="1"/>
  <c r="AQ128" i="1" s="1"/>
  <c r="S129" i="1"/>
  <c r="AH129" i="1" s="1"/>
  <c r="T129" i="1"/>
  <c r="AJ129" i="1" s="1"/>
  <c r="U129" i="1"/>
  <c r="AM129" i="1" s="1"/>
  <c r="V129" i="1"/>
  <c r="AO129" i="1" s="1"/>
  <c r="W129" i="1"/>
  <c r="AQ129" i="1" s="1"/>
  <c r="S130" i="1"/>
  <c r="AH130" i="1" s="1"/>
  <c r="T130" i="1"/>
  <c r="AJ130" i="1" s="1"/>
  <c r="U130" i="1"/>
  <c r="AM130" i="1" s="1"/>
  <c r="V130" i="1"/>
  <c r="AO130" i="1" s="1"/>
  <c r="W130" i="1"/>
  <c r="AQ130" i="1" s="1"/>
  <c r="S131" i="1"/>
  <c r="AH131" i="1" s="1"/>
  <c r="T131" i="1"/>
  <c r="AJ131" i="1" s="1"/>
  <c r="U131" i="1"/>
  <c r="AM131" i="1" s="1"/>
  <c r="V131" i="1"/>
  <c r="AO131" i="1" s="1"/>
  <c r="W131" i="1"/>
  <c r="AQ131" i="1" s="1"/>
  <c r="S132" i="1"/>
  <c r="AH132" i="1" s="1"/>
  <c r="T132" i="1"/>
  <c r="AJ132" i="1" s="1"/>
  <c r="U132" i="1"/>
  <c r="AM132" i="1" s="1"/>
  <c r="V132" i="1"/>
  <c r="AO132" i="1" s="1"/>
  <c r="W132" i="1"/>
  <c r="AQ132" i="1" s="1"/>
  <c r="S133" i="1"/>
  <c r="AH133" i="1" s="1"/>
  <c r="T133" i="1"/>
  <c r="AJ133" i="1" s="1"/>
  <c r="U133" i="1"/>
  <c r="AM133" i="1" s="1"/>
  <c r="V133" i="1"/>
  <c r="AO133" i="1" s="1"/>
  <c r="W133" i="1"/>
  <c r="AQ133" i="1" s="1"/>
  <c r="S134" i="1"/>
  <c r="AH134" i="1" s="1"/>
  <c r="T134" i="1"/>
  <c r="AJ134" i="1" s="1"/>
  <c r="U134" i="1"/>
  <c r="AM134" i="1" s="1"/>
  <c r="V134" i="1"/>
  <c r="AO134" i="1" s="1"/>
  <c r="W134" i="1"/>
  <c r="AQ134" i="1" s="1"/>
  <c r="S135" i="1"/>
  <c r="AH135" i="1" s="1"/>
  <c r="T135" i="1"/>
  <c r="AJ135" i="1" s="1"/>
  <c r="U135" i="1"/>
  <c r="AM135" i="1" s="1"/>
  <c r="V135" i="1"/>
  <c r="AO135" i="1" s="1"/>
  <c r="W135" i="1"/>
  <c r="AQ135" i="1" s="1"/>
  <c r="S136" i="1"/>
  <c r="AH136" i="1" s="1"/>
  <c r="T136" i="1"/>
  <c r="AJ136" i="1" s="1"/>
  <c r="U136" i="1"/>
  <c r="AM136" i="1" s="1"/>
  <c r="V136" i="1"/>
  <c r="AO136" i="1" s="1"/>
  <c r="W136" i="1"/>
  <c r="AQ136" i="1" s="1"/>
  <c r="S137" i="1"/>
  <c r="AH137" i="1" s="1"/>
  <c r="T137" i="1"/>
  <c r="AJ137" i="1" s="1"/>
  <c r="U137" i="1"/>
  <c r="AM137" i="1" s="1"/>
  <c r="V137" i="1"/>
  <c r="AO137" i="1" s="1"/>
  <c r="W137" i="1"/>
  <c r="AQ137" i="1" s="1"/>
  <c r="S138" i="1"/>
  <c r="AH138" i="1" s="1"/>
  <c r="T138" i="1"/>
  <c r="AJ138" i="1" s="1"/>
  <c r="U138" i="1"/>
  <c r="AM138" i="1" s="1"/>
  <c r="V138" i="1"/>
  <c r="AO138" i="1" s="1"/>
  <c r="W138" i="1"/>
  <c r="AQ138" i="1" s="1"/>
  <c r="S139" i="1"/>
  <c r="AH139" i="1" s="1"/>
  <c r="T139" i="1"/>
  <c r="AJ139" i="1" s="1"/>
  <c r="U139" i="1"/>
  <c r="AM139" i="1" s="1"/>
  <c r="V139" i="1"/>
  <c r="AO139" i="1" s="1"/>
  <c r="W139" i="1"/>
  <c r="AQ139" i="1" s="1"/>
  <c r="S140" i="1"/>
  <c r="AH140" i="1" s="1"/>
  <c r="T140" i="1"/>
  <c r="AJ140" i="1" s="1"/>
  <c r="U140" i="1"/>
  <c r="AM140" i="1" s="1"/>
  <c r="V140" i="1"/>
  <c r="AO140" i="1" s="1"/>
  <c r="W140" i="1"/>
  <c r="AQ140" i="1" s="1"/>
  <c r="S141" i="1"/>
  <c r="AH141" i="1" s="1"/>
  <c r="T141" i="1"/>
  <c r="AJ141" i="1" s="1"/>
  <c r="U141" i="1"/>
  <c r="AM141" i="1" s="1"/>
  <c r="V141" i="1"/>
  <c r="AO141" i="1" s="1"/>
  <c r="W141" i="1"/>
  <c r="AQ141" i="1" s="1"/>
  <c r="S142" i="1"/>
  <c r="AH142" i="1" s="1"/>
  <c r="T142" i="1"/>
  <c r="AJ142" i="1" s="1"/>
  <c r="U142" i="1"/>
  <c r="AM142" i="1" s="1"/>
  <c r="V142" i="1"/>
  <c r="AO142" i="1" s="1"/>
  <c r="W142" i="1"/>
  <c r="AQ142" i="1" s="1"/>
  <c r="S143" i="1"/>
  <c r="AH143" i="1" s="1"/>
  <c r="T143" i="1"/>
  <c r="AJ143" i="1" s="1"/>
  <c r="U143" i="1"/>
  <c r="AM143" i="1" s="1"/>
  <c r="V143" i="1"/>
  <c r="AO143" i="1" s="1"/>
  <c r="W143" i="1"/>
  <c r="AQ143" i="1" s="1"/>
  <c r="S144" i="1"/>
  <c r="AH144" i="1" s="1"/>
  <c r="T144" i="1"/>
  <c r="AJ144" i="1" s="1"/>
  <c r="U144" i="1"/>
  <c r="AM144" i="1" s="1"/>
  <c r="V144" i="1"/>
  <c r="AO144" i="1" s="1"/>
  <c r="W144" i="1"/>
  <c r="AQ144" i="1" s="1"/>
  <c r="S145" i="1"/>
  <c r="AH145" i="1" s="1"/>
  <c r="T145" i="1"/>
  <c r="AJ145" i="1" s="1"/>
  <c r="U145" i="1"/>
  <c r="AM145" i="1" s="1"/>
  <c r="V145" i="1"/>
  <c r="AO145" i="1" s="1"/>
  <c r="W145" i="1"/>
  <c r="AQ145" i="1" s="1"/>
  <c r="S146" i="1"/>
  <c r="AH146" i="1" s="1"/>
  <c r="T146" i="1"/>
  <c r="AJ146" i="1" s="1"/>
  <c r="U146" i="1"/>
  <c r="AM146" i="1" s="1"/>
  <c r="V146" i="1"/>
  <c r="AO146" i="1" s="1"/>
  <c r="W146" i="1"/>
  <c r="AQ146" i="1" s="1"/>
  <c r="S147" i="1"/>
  <c r="AH147" i="1" s="1"/>
  <c r="T147" i="1"/>
  <c r="AJ147" i="1" s="1"/>
  <c r="U147" i="1"/>
  <c r="AM147" i="1" s="1"/>
  <c r="V147" i="1"/>
  <c r="AO147" i="1" s="1"/>
  <c r="W147" i="1"/>
  <c r="AQ147" i="1" s="1"/>
  <c r="S148" i="1"/>
  <c r="AH148" i="1" s="1"/>
  <c r="T148" i="1"/>
  <c r="AJ148" i="1" s="1"/>
  <c r="U148" i="1"/>
  <c r="AM148" i="1" s="1"/>
  <c r="V148" i="1"/>
  <c r="AO148" i="1" s="1"/>
  <c r="W148" i="1"/>
  <c r="AQ148" i="1" s="1"/>
  <c r="S149" i="1"/>
  <c r="AH149" i="1" s="1"/>
  <c r="T149" i="1"/>
  <c r="AJ149" i="1" s="1"/>
  <c r="U149" i="1"/>
  <c r="AM149" i="1" s="1"/>
  <c r="V149" i="1"/>
  <c r="AO149" i="1" s="1"/>
  <c r="W149" i="1"/>
  <c r="AQ149" i="1" s="1"/>
  <c r="S150" i="1"/>
  <c r="AH150" i="1" s="1"/>
  <c r="T150" i="1"/>
  <c r="AJ150" i="1" s="1"/>
  <c r="U150" i="1"/>
  <c r="AM150" i="1" s="1"/>
  <c r="V150" i="1"/>
  <c r="AO150" i="1" s="1"/>
  <c r="W150" i="1"/>
  <c r="AQ150" i="1" s="1"/>
  <c r="S151" i="1"/>
  <c r="AH151" i="1" s="1"/>
  <c r="T151" i="1"/>
  <c r="AJ151" i="1" s="1"/>
  <c r="U151" i="1"/>
  <c r="AM151" i="1" s="1"/>
  <c r="V151" i="1"/>
  <c r="AO151" i="1" s="1"/>
  <c r="W151" i="1"/>
  <c r="AQ151" i="1" s="1"/>
  <c r="S152" i="1"/>
  <c r="AH152" i="1" s="1"/>
  <c r="T152" i="1"/>
  <c r="AJ152" i="1" s="1"/>
  <c r="U152" i="1"/>
  <c r="AM152" i="1" s="1"/>
  <c r="V152" i="1"/>
  <c r="AO152" i="1" s="1"/>
  <c r="W152" i="1"/>
  <c r="AQ152" i="1" s="1"/>
  <c r="S153" i="1"/>
  <c r="AH153" i="1" s="1"/>
  <c r="T153" i="1"/>
  <c r="AJ153" i="1" s="1"/>
  <c r="U153" i="1"/>
  <c r="AM153" i="1" s="1"/>
  <c r="V153" i="1"/>
  <c r="AO153" i="1" s="1"/>
  <c r="W153" i="1"/>
  <c r="AQ153" i="1" s="1"/>
  <c r="S154" i="1"/>
  <c r="AH154" i="1" s="1"/>
  <c r="T154" i="1"/>
  <c r="AJ154" i="1" s="1"/>
  <c r="U154" i="1"/>
  <c r="AM154" i="1" s="1"/>
  <c r="V154" i="1"/>
  <c r="AO154" i="1" s="1"/>
  <c r="W154" i="1"/>
  <c r="AQ154" i="1" s="1"/>
  <c r="S155" i="1"/>
  <c r="AH155" i="1" s="1"/>
  <c r="T155" i="1"/>
  <c r="AJ155" i="1" s="1"/>
  <c r="U155" i="1"/>
  <c r="AM155" i="1" s="1"/>
  <c r="V155" i="1"/>
  <c r="AO155" i="1" s="1"/>
  <c r="W155" i="1"/>
  <c r="AQ155" i="1" s="1"/>
  <c r="S156" i="1"/>
  <c r="AH156" i="1" s="1"/>
  <c r="T156" i="1"/>
  <c r="AJ156" i="1" s="1"/>
  <c r="U156" i="1"/>
  <c r="AM156" i="1" s="1"/>
  <c r="V156" i="1"/>
  <c r="AO156" i="1" s="1"/>
  <c r="W156" i="1"/>
  <c r="AQ156" i="1" s="1"/>
  <c r="S157" i="1"/>
  <c r="AH157" i="1" s="1"/>
  <c r="T157" i="1"/>
  <c r="AJ157" i="1" s="1"/>
  <c r="U157" i="1"/>
  <c r="AM157" i="1" s="1"/>
  <c r="V157" i="1"/>
  <c r="AO157" i="1" s="1"/>
  <c r="W157" i="1"/>
  <c r="AQ157" i="1" s="1"/>
  <c r="S158" i="1"/>
  <c r="AH158" i="1" s="1"/>
  <c r="T158" i="1"/>
  <c r="AJ158" i="1" s="1"/>
  <c r="U158" i="1"/>
  <c r="AM158" i="1" s="1"/>
  <c r="V158" i="1"/>
  <c r="AO158" i="1" s="1"/>
  <c r="W158" i="1"/>
  <c r="AQ158" i="1" s="1"/>
  <c r="S159" i="1"/>
  <c r="AH159" i="1" s="1"/>
  <c r="T159" i="1"/>
  <c r="AJ159" i="1" s="1"/>
  <c r="U159" i="1"/>
  <c r="AM159" i="1" s="1"/>
  <c r="V159" i="1"/>
  <c r="AO159" i="1" s="1"/>
  <c r="W159" i="1"/>
  <c r="AQ159" i="1" s="1"/>
  <c r="S160" i="1"/>
  <c r="AH160" i="1" s="1"/>
  <c r="T160" i="1"/>
  <c r="AJ160" i="1" s="1"/>
  <c r="U160" i="1"/>
  <c r="AM160" i="1" s="1"/>
  <c r="V160" i="1"/>
  <c r="AO160" i="1" s="1"/>
  <c r="W160" i="1"/>
  <c r="AQ160" i="1" s="1"/>
  <c r="S161" i="1"/>
  <c r="AH161" i="1" s="1"/>
  <c r="T161" i="1"/>
  <c r="AJ161" i="1" s="1"/>
  <c r="U161" i="1"/>
  <c r="AM161" i="1" s="1"/>
  <c r="V161" i="1"/>
  <c r="AO161" i="1" s="1"/>
  <c r="W161" i="1"/>
  <c r="AQ161" i="1" s="1"/>
  <c r="S162" i="1"/>
  <c r="AH162" i="1" s="1"/>
  <c r="T162" i="1"/>
  <c r="AJ162" i="1" s="1"/>
  <c r="U162" i="1"/>
  <c r="AM162" i="1" s="1"/>
  <c r="V162" i="1"/>
  <c r="AO162" i="1" s="1"/>
  <c r="W162" i="1"/>
  <c r="AQ162" i="1" s="1"/>
  <c r="S163" i="1"/>
  <c r="AH163" i="1" s="1"/>
  <c r="T163" i="1"/>
  <c r="AJ163" i="1" s="1"/>
  <c r="U163" i="1"/>
  <c r="AM163" i="1" s="1"/>
  <c r="V163" i="1"/>
  <c r="AO163" i="1" s="1"/>
  <c r="W163" i="1"/>
  <c r="AQ163" i="1" s="1"/>
  <c r="S164" i="1"/>
  <c r="AH164" i="1" s="1"/>
  <c r="T164" i="1"/>
  <c r="AJ164" i="1" s="1"/>
  <c r="U164" i="1"/>
  <c r="AM164" i="1" s="1"/>
  <c r="V164" i="1"/>
  <c r="AO164" i="1" s="1"/>
  <c r="W164" i="1"/>
  <c r="AQ164" i="1" s="1"/>
  <c r="S165" i="1"/>
  <c r="AH165" i="1" s="1"/>
  <c r="T165" i="1"/>
  <c r="AJ165" i="1" s="1"/>
  <c r="U165" i="1"/>
  <c r="AM165" i="1" s="1"/>
  <c r="V165" i="1"/>
  <c r="AO165" i="1" s="1"/>
  <c r="W165" i="1"/>
  <c r="AQ165" i="1" s="1"/>
  <c r="S166" i="1"/>
  <c r="AH166" i="1" s="1"/>
  <c r="T166" i="1"/>
  <c r="AJ166" i="1" s="1"/>
  <c r="U166" i="1"/>
  <c r="AM166" i="1" s="1"/>
  <c r="V166" i="1"/>
  <c r="AO166" i="1" s="1"/>
  <c r="W166" i="1"/>
  <c r="AQ166" i="1" s="1"/>
  <c r="S167" i="1"/>
  <c r="AH167" i="1" s="1"/>
  <c r="T167" i="1"/>
  <c r="AJ167" i="1" s="1"/>
  <c r="U167" i="1"/>
  <c r="AM167" i="1" s="1"/>
  <c r="V167" i="1"/>
  <c r="AO167" i="1" s="1"/>
  <c r="W167" i="1"/>
  <c r="AQ167" i="1" s="1"/>
  <c r="S168" i="1"/>
  <c r="AH168" i="1" s="1"/>
  <c r="T168" i="1"/>
  <c r="AJ168" i="1" s="1"/>
  <c r="U168" i="1"/>
  <c r="AM168" i="1" s="1"/>
  <c r="V168" i="1"/>
  <c r="AO168" i="1" s="1"/>
  <c r="W168" i="1"/>
  <c r="AQ168" i="1" s="1"/>
  <c r="S169" i="1"/>
  <c r="AH169" i="1" s="1"/>
  <c r="T169" i="1"/>
  <c r="AJ169" i="1" s="1"/>
  <c r="U169" i="1"/>
  <c r="AM169" i="1" s="1"/>
  <c r="V169" i="1"/>
  <c r="AO169" i="1" s="1"/>
  <c r="W169" i="1"/>
  <c r="AQ169" i="1" s="1"/>
  <c r="S170" i="1"/>
  <c r="AH170" i="1" s="1"/>
  <c r="T170" i="1"/>
  <c r="AJ170" i="1" s="1"/>
  <c r="U170" i="1"/>
  <c r="AM170" i="1" s="1"/>
  <c r="V170" i="1"/>
  <c r="AO170" i="1" s="1"/>
  <c r="W170" i="1"/>
  <c r="AQ170" i="1" s="1"/>
  <c r="S171" i="1"/>
  <c r="AH171" i="1" s="1"/>
  <c r="T171" i="1"/>
  <c r="AJ171" i="1" s="1"/>
  <c r="U171" i="1"/>
  <c r="AM171" i="1" s="1"/>
  <c r="V171" i="1"/>
  <c r="AO171" i="1" s="1"/>
  <c r="W171" i="1"/>
  <c r="AQ171" i="1" s="1"/>
  <c r="S172" i="1"/>
  <c r="AH172" i="1" s="1"/>
  <c r="T172" i="1"/>
  <c r="AJ172" i="1" s="1"/>
  <c r="U172" i="1"/>
  <c r="AM172" i="1" s="1"/>
  <c r="V172" i="1"/>
  <c r="AO172" i="1" s="1"/>
  <c r="W172" i="1"/>
  <c r="AQ172" i="1" s="1"/>
  <c r="S173" i="1"/>
  <c r="AH173" i="1" s="1"/>
  <c r="T173" i="1"/>
  <c r="AJ173" i="1" s="1"/>
  <c r="U173" i="1"/>
  <c r="AM173" i="1" s="1"/>
  <c r="V173" i="1"/>
  <c r="AO173" i="1" s="1"/>
  <c r="W173" i="1"/>
  <c r="AQ173" i="1" s="1"/>
  <c r="S174" i="1"/>
  <c r="AH174" i="1" s="1"/>
  <c r="T174" i="1"/>
  <c r="AJ174" i="1" s="1"/>
  <c r="U174" i="1"/>
  <c r="AM174" i="1" s="1"/>
  <c r="V174" i="1"/>
  <c r="AO174" i="1" s="1"/>
  <c r="W174" i="1"/>
  <c r="AQ174" i="1" s="1"/>
  <c r="S175" i="1"/>
  <c r="AH175" i="1" s="1"/>
  <c r="T175" i="1"/>
  <c r="AJ175" i="1" s="1"/>
  <c r="U175" i="1"/>
  <c r="AM175" i="1" s="1"/>
  <c r="V175" i="1"/>
  <c r="AO175" i="1" s="1"/>
  <c r="W175" i="1"/>
  <c r="AQ175" i="1" s="1"/>
  <c r="S176" i="1"/>
  <c r="AH176" i="1" s="1"/>
  <c r="T176" i="1"/>
  <c r="AJ176" i="1" s="1"/>
  <c r="U176" i="1"/>
  <c r="AM176" i="1" s="1"/>
  <c r="V176" i="1"/>
  <c r="AO176" i="1" s="1"/>
  <c r="W176" i="1"/>
  <c r="AQ176" i="1" s="1"/>
  <c r="S177" i="1"/>
  <c r="AH177" i="1" s="1"/>
  <c r="T177" i="1"/>
  <c r="AJ177" i="1" s="1"/>
  <c r="U177" i="1"/>
  <c r="AM177" i="1" s="1"/>
  <c r="V177" i="1"/>
  <c r="AO177" i="1" s="1"/>
  <c r="W177" i="1"/>
  <c r="AQ177" i="1" s="1"/>
  <c r="S178" i="1"/>
  <c r="AH178" i="1" s="1"/>
  <c r="T178" i="1"/>
  <c r="AJ178" i="1" s="1"/>
  <c r="U178" i="1"/>
  <c r="AM178" i="1" s="1"/>
  <c r="V178" i="1"/>
  <c r="AO178" i="1" s="1"/>
  <c r="W178" i="1"/>
  <c r="AQ178" i="1" s="1"/>
  <c r="S179" i="1"/>
  <c r="AH179" i="1" s="1"/>
  <c r="T179" i="1"/>
  <c r="AJ179" i="1" s="1"/>
  <c r="U179" i="1"/>
  <c r="AM179" i="1" s="1"/>
  <c r="V179" i="1"/>
  <c r="AO179" i="1" s="1"/>
  <c r="W179" i="1"/>
  <c r="AQ179" i="1" s="1"/>
  <c r="S180" i="1"/>
  <c r="AH180" i="1" s="1"/>
  <c r="T180" i="1"/>
  <c r="AJ180" i="1" s="1"/>
  <c r="U180" i="1"/>
  <c r="AM180" i="1" s="1"/>
  <c r="V180" i="1"/>
  <c r="AO180" i="1" s="1"/>
  <c r="W180" i="1"/>
  <c r="AQ180" i="1" s="1"/>
  <c r="S181" i="1"/>
  <c r="AH181" i="1" s="1"/>
  <c r="T181" i="1"/>
  <c r="AJ181" i="1" s="1"/>
  <c r="U181" i="1"/>
  <c r="AM181" i="1" s="1"/>
  <c r="V181" i="1"/>
  <c r="AO181" i="1" s="1"/>
  <c r="W181" i="1"/>
  <c r="AQ181" i="1" s="1"/>
  <c r="S182" i="1"/>
  <c r="AH182" i="1" s="1"/>
  <c r="T182" i="1"/>
  <c r="AJ182" i="1" s="1"/>
  <c r="U182" i="1"/>
  <c r="AM182" i="1" s="1"/>
  <c r="V182" i="1"/>
  <c r="AO182" i="1" s="1"/>
  <c r="W182" i="1"/>
  <c r="AQ182" i="1" s="1"/>
  <c r="S183" i="1"/>
  <c r="AH183" i="1" s="1"/>
  <c r="T183" i="1"/>
  <c r="AJ183" i="1" s="1"/>
  <c r="U183" i="1"/>
  <c r="AM183" i="1" s="1"/>
  <c r="V183" i="1"/>
  <c r="AO183" i="1" s="1"/>
  <c r="W183" i="1"/>
  <c r="AQ183" i="1" s="1"/>
  <c r="S184" i="1"/>
  <c r="AH184" i="1" s="1"/>
  <c r="T184" i="1"/>
  <c r="AJ184" i="1" s="1"/>
  <c r="U184" i="1"/>
  <c r="AM184" i="1" s="1"/>
  <c r="V184" i="1"/>
  <c r="AO184" i="1" s="1"/>
  <c r="W184" i="1"/>
  <c r="AQ184" i="1" s="1"/>
  <c r="S185" i="1"/>
  <c r="AH185" i="1" s="1"/>
  <c r="T185" i="1"/>
  <c r="AJ185" i="1" s="1"/>
  <c r="U185" i="1"/>
  <c r="AM185" i="1" s="1"/>
  <c r="V185" i="1"/>
  <c r="AO185" i="1" s="1"/>
  <c r="W185" i="1"/>
  <c r="AQ185" i="1" s="1"/>
  <c r="S186" i="1"/>
  <c r="AH186" i="1" s="1"/>
  <c r="T186" i="1"/>
  <c r="AJ186" i="1" s="1"/>
  <c r="U186" i="1"/>
  <c r="AM186" i="1" s="1"/>
  <c r="V186" i="1"/>
  <c r="AO186" i="1" s="1"/>
  <c r="W186" i="1"/>
  <c r="AQ186" i="1" s="1"/>
  <c r="S187" i="1"/>
  <c r="AH187" i="1" s="1"/>
  <c r="T187" i="1"/>
  <c r="AJ187" i="1" s="1"/>
  <c r="U187" i="1"/>
  <c r="AM187" i="1" s="1"/>
  <c r="V187" i="1"/>
  <c r="AO187" i="1" s="1"/>
  <c r="W187" i="1"/>
  <c r="AQ187" i="1" s="1"/>
  <c r="S188" i="1"/>
  <c r="AH188" i="1" s="1"/>
  <c r="T188" i="1"/>
  <c r="AJ188" i="1" s="1"/>
  <c r="U188" i="1"/>
  <c r="AM188" i="1" s="1"/>
  <c r="V188" i="1"/>
  <c r="AO188" i="1" s="1"/>
  <c r="W188" i="1"/>
  <c r="AQ188" i="1" s="1"/>
  <c r="S189" i="1"/>
  <c r="AH189" i="1" s="1"/>
  <c r="T189" i="1"/>
  <c r="AJ189" i="1" s="1"/>
  <c r="U189" i="1"/>
  <c r="AM189" i="1" s="1"/>
  <c r="V189" i="1"/>
  <c r="AO189" i="1" s="1"/>
  <c r="W189" i="1"/>
  <c r="AQ189" i="1" s="1"/>
  <c r="S190" i="1"/>
  <c r="AH190" i="1" s="1"/>
  <c r="T190" i="1"/>
  <c r="AJ190" i="1" s="1"/>
  <c r="U190" i="1"/>
  <c r="AM190" i="1" s="1"/>
  <c r="V190" i="1"/>
  <c r="AO190" i="1" s="1"/>
  <c r="W190" i="1"/>
  <c r="AQ190" i="1" s="1"/>
  <c r="S191" i="1"/>
  <c r="AH191" i="1" s="1"/>
  <c r="T191" i="1"/>
  <c r="AJ191" i="1" s="1"/>
  <c r="U191" i="1"/>
  <c r="AM191" i="1" s="1"/>
  <c r="V191" i="1"/>
  <c r="AO191" i="1" s="1"/>
  <c r="W191" i="1"/>
  <c r="AQ191" i="1" s="1"/>
  <c r="S192" i="1"/>
  <c r="AH192" i="1" s="1"/>
  <c r="T192" i="1"/>
  <c r="AJ192" i="1" s="1"/>
  <c r="U192" i="1"/>
  <c r="AM192" i="1" s="1"/>
  <c r="V192" i="1"/>
  <c r="AO192" i="1" s="1"/>
  <c r="W192" i="1"/>
  <c r="AQ192" i="1" s="1"/>
  <c r="S193" i="1"/>
  <c r="AH193" i="1" s="1"/>
  <c r="T193" i="1"/>
  <c r="AJ193" i="1" s="1"/>
  <c r="U193" i="1"/>
  <c r="AM193" i="1" s="1"/>
  <c r="V193" i="1"/>
  <c r="AO193" i="1" s="1"/>
  <c r="W193" i="1"/>
  <c r="AQ193" i="1" s="1"/>
  <c r="S194" i="1"/>
  <c r="AH194" i="1" s="1"/>
  <c r="T194" i="1"/>
  <c r="AJ194" i="1" s="1"/>
  <c r="U194" i="1"/>
  <c r="AM194" i="1" s="1"/>
  <c r="V194" i="1"/>
  <c r="AO194" i="1" s="1"/>
  <c r="W194" i="1"/>
  <c r="AQ194" i="1" s="1"/>
  <c r="S195" i="1"/>
  <c r="AH195" i="1" s="1"/>
  <c r="T195" i="1"/>
  <c r="AJ195" i="1" s="1"/>
  <c r="U195" i="1"/>
  <c r="AM195" i="1" s="1"/>
  <c r="V195" i="1"/>
  <c r="AO195" i="1" s="1"/>
  <c r="W195" i="1"/>
  <c r="AQ195" i="1" s="1"/>
  <c r="S196" i="1"/>
  <c r="AH196" i="1" s="1"/>
  <c r="T196" i="1"/>
  <c r="AJ196" i="1" s="1"/>
  <c r="U196" i="1"/>
  <c r="AM196" i="1" s="1"/>
  <c r="V196" i="1"/>
  <c r="AO196" i="1" s="1"/>
  <c r="W196" i="1"/>
  <c r="AQ196" i="1" s="1"/>
  <c r="S197" i="1"/>
  <c r="AH197" i="1" s="1"/>
  <c r="T197" i="1"/>
  <c r="AJ197" i="1" s="1"/>
  <c r="U197" i="1"/>
  <c r="AM197" i="1" s="1"/>
  <c r="V197" i="1"/>
  <c r="AO197" i="1" s="1"/>
  <c r="W197" i="1"/>
  <c r="AQ197" i="1" s="1"/>
  <c r="S198" i="1"/>
  <c r="AH198" i="1" s="1"/>
  <c r="T198" i="1"/>
  <c r="AJ198" i="1" s="1"/>
  <c r="U198" i="1"/>
  <c r="AM198" i="1" s="1"/>
  <c r="V198" i="1"/>
  <c r="AO198" i="1" s="1"/>
  <c r="W198" i="1"/>
  <c r="AQ198" i="1" s="1"/>
  <c r="S199" i="1"/>
  <c r="AH199" i="1" s="1"/>
  <c r="T199" i="1"/>
  <c r="AJ199" i="1" s="1"/>
  <c r="U199" i="1"/>
  <c r="AM199" i="1" s="1"/>
  <c r="V199" i="1"/>
  <c r="AO199" i="1" s="1"/>
  <c r="W199" i="1"/>
  <c r="AQ199" i="1" s="1"/>
  <c r="S200" i="1"/>
  <c r="AH200" i="1" s="1"/>
  <c r="T200" i="1"/>
  <c r="AJ200" i="1" s="1"/>
  <c r="U200" i="1"/>
  <c r="AM200" i="1" s="1"/>
  <c r="V200" i="1"/>
  <c r="AO200" i="1" s="1"/>
  <c r="W200" i="1"/>
  <c r="AQ200" i="1" s="1"/>
  <c r="S201" i="1"/>
  <c r="AH201" i="1" s="1"/>
  <c r="T201" i="1"/>
  <c r="AJ201" i="1" s="1"/>
  <c r="U201" i="1"/>
  <c r="AM201" i="1" s="1"/>
  <c r="V201" i="1"/>
  <c r="AO201" i="1" s="1"/>
  <c r="W201" i="1"/>
  <c r="AQ201" i="1" s="1"/>
  <c r="S202" i="1"/>
  <c r="AH202" i="1" s="1"/>
  <c r="T202" i="1"/>
  <c r="AJ202" i="1" s="1"/>
  <c r="U202" i="1"/>
  <c r="AM202" i="1" s="1"/>
  <c r="V202" i="1"/>
  <c r="AO202" i="1" s="1"/>
  <c r="W202" i="1"/>
  <c r="AQ202" i="1" s="1"/>
  <c r="S203" i="1"/>
  <c r="AH203" i="1" s="1"/>
  <c r="T203" i="1"/>
  <c r="AJ203" i="1" s="1"/>
  <c r="U203" i="1"/>
  <c r="AM203" i="1" s="1"/>
  <c r="V203" i="1"/>
  <c r="AO203" i="1" s="1"/>
  <c r="W203" i="1"/>
  <c r="AQ203" i="1" s="1"/>
  <c r="S204" i="1"/>
  <c r="AH204" i="1" s="1"/>
  <c r="T204" i="1"/>
  <c r="AJ204" i="1" s="1"/>
  <c r="U204" i="1"/>
  <c r="AM204" i="1" s="1"/>
  <c r="V204" i="1"/>
  <c r="AO204" i="1" s="1"/>
  <c r="W204" i="1"/>
  <c r="AQ204" i="1" s="1"/>
  <c r="S205" i="1"/>
  <c r="AH205" i="1" s="1"/>
  <c r="T205" i="1"/>
  <c r="AJ205" i="1" s="1"/>
  <c r="U205" i="1"/>
  <c r="AM205" i="1" s="1"/>
  <c r="V205" i="1"/>
  <c r="AO205" i="1" s="1"/>
  <c r="W205" i="1"/>
  <c r="AQ205" i="1" s="1"/>
  <c r="S206" i="1"/>
  <c r="AH206" i="1" s="1"/>
  <c r="T206" i="1"/>
  <c r="AJ206" i="1" s="1"/>
  <c r="U206" i="1"/>
  <c r="AM206" i="1" s="1"/>
  <c r="V206" i="1"/>
  <c r="AO206" i="1" s="1"/>
  <c r="W206" i="1"/>
  <c r="AQ206" i="1" s="1"/>
  <c r="S207" i="1"/>
  <c r="AH207" i="1" s="1"/>
  <c r="T207" i="1"/>
  <c r="AJ207" i="1" s="1"/>
  <c r="U207" i="1"/>
  <c r="AM207" i="1" s="1"/>
  <c r="V207" i="1"/>
  <c r="AO207" i="1" s="1"/>
  <c r="W207" i="1"/>
  <c r="AQ207" i="1" s="1"/>
  <c r="S208" i="1"/>
  <c r="AH208" i="1" s="1"/>
  <c r="T208" i="1"/>
  <c r="AJ208" i="1" s="1"/>
  <c r="U208" i="1"/>
  <c r="AM208" i="1" s="1"/>
  <c r="V208" i="1"/>
  <c r="AO208" i="1" s="1"/>
  <c r="W208" i="1"/>
  <c r="AQ208" i="1" s="1"/>
  <c r="S209" i="1"/>
  <c r="AH209" i="1" s="1"/>
  <c r="T209" i="1"/>
  <c r="AJ209" i="1" s="1"/>
  <c r="U209" i="1"/>
  <c r="AM209" i="1" s="1"/>
  <c r="V209" i="1"/>
  <c r="AO209" i="1" s="1"/>
  <c r="W209" i="1"/>
  <c r="AQ209" i="1" s="1"/>
  <c r="S210" i="1"/>
  <c r="AH210" i="1" s="1"/>
  <c r="T210" i="1"/>
  <c r="AJ210" i="1" s="1"/>
  <c r="U210" i="1"/>
  <c r="AM210" i="1" s="1"/>
  <c r="V210" i="1"/>
  <c r="AO210" i="1" s="1"/>
  <c r="W210" i="1"/>
  <c r="AQ210" i="1" s="1"/>
  <c r="S211" i="1"/>
  <c r="AH211" i="1" s="1"/>
  <c r="T211" i="1"/>
  <c r="AJ211" i="1" s="1"/>
  <c r="U211" i="1"/>
  <c r="AM211" i="1" s="1"/>
  <c r="V211" i="1"/>
  <c r="AO211" i="1" s="1"/>
  <c r="W211" i="1"/>
  <c r="AQ211" i="1" s="1"/>
  <c r="S212" i="1"/>
  <c r="AH212" i="1" s="1"/>
  <c r="T212" i="1"/>
  <c r="AJ212" i="1" s="1"/>
  <c r="U212" i="1"/>
  <c r="AM212" i="1" s="1"/>
  <c r="V212" i="1"/>
  <c r="AO212" i="1" s="1"/>
  <c r="W212" i="1"/>
  <c r="AQ212" i="1" s="1"/>
  <c r="S213" i="1"/>
  <c r="AH213" i="1" s="1"/>
  <c r="T213" i="1"/>
  <c r="AJ213" i="1" s="1"/>
  <c r="U213" i="1"/>
  <c r="AM213" i="1" s="1"/>
  <c r="V213" i="1"/>
  <c r="AO213" i="1" s="1"/>
  <c r="W213" i="1"/>
  <c r="AQ213" i="1" s="1"/>
  <c r="S214" i="1"/>
  <c r="AH214" i="1" s="1"/>
  <c r="T214" i="1"/>
  <c r="AJ214" i="1" s="1"/>
  <c r="U214" i="1"/>
  <c r="AM214" i="1" s="1"/>
  <c r="V214" i="1"/>
  <c r="AO214" i="1" s="1"/>
  <c r="W214" i="1"/>
  <c r="AQ214" i="1" s="1"/>
  <c r="S215" i="1"/>
  <c r="AH215" i="1" s="1"/>
  <c r="T215" i="1"/>
  <c r="AJ215" i="1" s="1"/>
  <c r="U215" i="1"/>
  <c r="AM215" i="1" s="1"/>
  <c r="V215" i="1"/>
  <c r="AO215" i="1" s="1"/>
  <c r="W215" i="1"/>
  <c r="AQ215" i="1" s="1"/>
  <c r="S216" i="1"/>
  <c r="AH216" i="1" s="1"/>
  <c r="T216" i="1"/>
  <c r="AJ216" i="1" s="1"/>
  <c r="U216" i="1"/>
  <c r="AM216" i="1" s="1"/>
  <c r="V216" i="1"/>
  <c r="AO216" i="1" s="1"/>
  <c r="W216" i="1"/>
  <c r="AQ216" i="1" s="1"/>
  <c r="S217" i="1"/>
  <c r="AH217" i="1" s="1"/>
  <c r="T217" i="1"/>
  <c r="AJ217" i="1" s="1"/>
  <c r="U217" i="1"/>
  <c r="AM217" i="1" s="1"/>
  <c r="V217" i="1"/>
  <c r="AO217" i="1" s="1"/>
  <c r="W217" i="1"/>
  <c r="AQ217" i="1" s="1"/>
  <c r="S218" i="1"/>
  <c r="AH218" i="1" s="1"/>
  <c r="T218" i="1"/>
  <c r="AJ218" i="1" s="1"/>
  <c r="U218" i="1"/>
  <c r="AM218" i="1" s="1"/>
  <c r="V218" i="1"/>
  <c r="AO218" i="1" s="1"/>
  <c r="W218" i="1"/>
  <c r="AQ218" i="1" s="1"/>
  <c r="S219" i="1"/>
  <c r="AH219" i="1" s="1"/>
  <c r="T219" i="1"/>
  <c r="AJ219" i="1" s="1"/>
  <c r="U219" i="1"/>
  <c r="AM219" i="1" s="1"/>
  <c r="V219" i="1"/>
  <c r="AO219" i="1" s="1"/>
  <c r="W219" i="1"/>
  <c r="AQ219" i="1" s="1"/>
  <c r="S220" i="1"/>
  <c r="AH220" i="1" s="1"/>
  <c r="T220" i="1"/>
  <c r="AJ220" i="1" s="1"/>
  <c r="U220" i="1"/>
  <c r="AM220" i="1" s="1"/>
  <c r="V220" i="1"/>
  <c r="AO220" i="1" s="1"/>
  <c r="W220" i="1"/>
  <c r="AQ220" i="1" s="1"/>
  <c r="S221" i="1"/>
  <c r="AH221" i="1" s="1"/>
  <c r="T221" i="1"/>
  <c r="AJ221" i="1" s="1"/>
  <c r="U221" i="1"/>
  <c r="AM221" i="1" s="1"/>
  <c r="V221" i="1"/>
  <c r="AO221" i="1" s="1"/>
  <c r="W221" i="1"/>
  <c r="AQ221" i="1" s="1"/>
  <c r="S222" i="1"/>
  <c r="AH222" i="1" s="1"/>
  <c r="T222" i="1"/>
  <c r="AJ222" i="1" s="1"/>
  <c r="U222" i="1"/>
  <c r="AM222" i="1" s="1"/>
  <c r="V222" i="1"/>
  <c r="AO222" i="1" s="1"/>
  <c r="W222" i="1"/>
  <c r="AQ222" i="1" s="1"/>
  <c r="S223" i="1"/>
  <c r="AH223" i="1" s="1"/>
  <c r="T223" i="1"/>
  <c r="AJ223" i="1" s="1"/>
  <c r="U223" i="1"/>
  <c r="AM223" i="1" s="1"/>
  <c r="V223" i="1"/>
  <c r="AO223" i="1" s="1"/>
  <c r="W223" i="1"/>
  <c r="AQ223" i="1" s="1"/>
  <c r="S224" i="1"/>
  <c r="AH224" i="1" s="1"/>
  <c r="T224" i="1"/>
  <c r="AJ224" i="1" s="1"/>
  <c r="U224" i="1"/>
  <c r="AM224" i="1" s="1"/>
  <c r="V224" i="1"/>
  <c r="AO224" i="1" s="1"/>
  <c r="W224" i="1"/>
  <c r="AQ224" i="1" s="1"/>
  <c r="S225" i="1"/>
  <c r="AH225" i="1" s="1"/>
  <c r="T225" i="1"/>
  <c r="AJ225" i="1" s="1"/>
  <c r="U225" i="1"/>
  <c r="AM225" i="1" s="1"/>
  <c r="V225" i="1"/>
  <c r="AO225" i="1" s="1"/>
  <c r="W225" i="1"/>
  <c r="AQ225" i="1" s="1"/>
  <c r="S226" i="1"/>
  <c r="AH226" i="1" s="1"/>
  <c r="T226" i="1"/>
  <c r="AJ226" i="1" s="1"/>
  <c r="U226" i="1"/>
  <c r="AM226" i="1" s="1"/>
  <c r="V226" i="1"/>
  <c r="AO226" i="1" s="1"/>
  <c r="W226" i="1"/>
  <c r="AQ226" i="1" s="1"/>
  <c r="S227" i="1"/>
  <c r="AH227" i="1" s="1"/>
  <c r="T227" i="1"/>
  <c r="AJ227" i="1" s="1"/>
  <c r="U227" i="1"/>
  <c r="AM227" i="1" s="1"/>
  <c r="V227" i="1"/>
  <c r="AO227" i="1" s="1"/>
  <c r="W227" i="1"/>
  <c r="AQ227" i="1" s="1"/>
  <c r="S228" i="1"/>
  <c r="AH228" i="1" s="1"/>
  <c r="T228" i="1"/>
  <c r="AJ228" i="1" s="1"/>
  <c r="U228" i="1"/>
  <c r="AM228" i="1" s="1"/>
  <c r="V228" i="1"/>
  <c r="AO228" i="1" s="1"/>
  <c r="W228" i="1"/>
  <c r="AQ228" i="1" s="1"/>
  <c r="S229" i="1"/>
  <c r="AH229" i="1" s="1"/>
  <c r="T229" i="1"/>
  <c r="AJ229" i="1" s="1"/>
  <c r="U229" i="1"/>
  <c r="AM229" i="1" s="1"/>
  <c r="V229" i="1"/>
  <c r="AO229" i="1" s="1"/>
  <c r="W229" i="1"/>
  <c r="AQ229" i="1" s="1"/>
  <c r="S230" i="1"/>
  <c r="AH230" i="1" s="1"/>
  <c r="T230" i="1"/>
  <c r="AJ230" i="1" s="1"/>
  <c r="U230" i="1"/>
  <c r="AM230" i="1" s="1"/>
  <c r="V230" i="1"/>
  <c r="AO230" i="1" s="1"/>
  <c r="W230" i="1"/>
  <c r="AQ230" i="1" s="1"/>
  <c r="S231" i="1"/>
  <c r="AH231" i="1" s="1"/>
  <c r="T231" i="1"/>
  <c r="AJ231" i="1" s="1"/>
  <c r="U231" i="1"/>
  <c r="AM231" i="1" s="1"/>
  <c r="V231" i="1"/>
  <c r="AO231" i="1" s="1"/>
  <c r="W231" i="1"/>
  <c r="AQ231" i="1" s="1"/>
  <c r="S232" i="1"/>
  <c r="AH232" i="1" s="1"/>
  <c r="T232" i="1"/>
  <c r="AJ232" i="1" s="1"/>
  <c r="U232" i="1"/>
  <c r="AM232" i="1" s="1"/>
  <c r="V232" i="1"/>
  <c r="AO232" i="1" s="1"/>
  <c r="W232" i="1"/>
  <c r="AQ232" i="1" s="1"/>
  <c r="S233" i="1"/>
  <c r="AH233" i="1" s="1"/>
  <c r="T233" i="1"/>
  <c r="AJ233" i="1" s="1"/>
  <c r="U233" i="1"/>
  <c r="AM233" i="1" s="1"/>
  <c r="V233" i="1"/>
  <c r="AO233" i="1" s="1"/>
  <c r="W233" i="1"/>
  <c r="AQ233" i="1" s="1"/>
  <c r="S234" i="1"/>
  <c r="AH234" i="1" s="1"/>
  <c r="T234" i="1"/>
  <c r="AJ234" i="1" s="1"/>
  <c r="U234" i="1"/>
  <c r="AM234" i="1" s="1"/>
  <c r="V234" i="1"/>
  <c r="AO234" i="1" s="1"/>
  <c r="W234" i="1"/>
  <c r="AQ234" i="1" s="1"/>
  <c r="S235" i="1"/>
  <c r="AH235" i="1" s="1"/>
  <c r="T235" i="1"/>
  <c r="AJ235" i="1" s="1"/>
  <c r="U235" i="1"/>
  <c r="AM235" i="1" s="1"/>
  <c r="V235" i="1"/>
  <c r="AO235" i="1" s="1"/>
  <c r="W235" i="1"/>
  <c r="AQ235" i="1" s="1"/>
  <c r="S236" i="1"/>
  <c r="AH236" i="1" s="1"/>
  <c r="T236" i="1"/>
  <c r="AJ236" i="1" s="1"/>
  <c r="U236" i="1"/>
  <c r="AM236" i="1" s="1"/>
  <c r="V236" i="1"/>
  <c r="AO236" i="1" s="1"/>
  <c r="W236" i="1"/>
  <c r="AQ236" i="1" s="1"/>
  <c r="S237" i="1"/>
  <c r="AH237" i="1" s="1"/>
  <c r="T237" i="1"/>
  <c r="AJ237" i="1" s="1"/>
  <c r="U237" i="1"/>
  <c r="AM237" i="1" s="1"/>
  <c r="V237" i="1"/>
  <c r="AO237" i="1" s="1"/>
  <c r="W237" i="1"/>
  <c r="AQ237" i="1" s="1"/>
  <c r="S238" i="1"/>
  <c r="AH238" i="1" s="1"/>
  <c r="T238" i="1"/>
  <c r="AJ238" i="1" s="1"/>
  <c r="U238" i="1"/>
  <c r="AM238" i="1" s="1"/>
  <c r="V238" i="1"/>
  <c r="AO238" i="1" s="1"/>
  <c r="W238" i="1"/>
  <c r="AQ238" i="1" s="1"/>
  <c r="S239" i="1"/>
  <c r="AH239" i="1" s="1"/>
  <c r="T239" i="1"/>
  <c r="AJ239" i="1" s="1"/>
  <c r="U239" i="1"/>
  <c r="AM239" i="1" s="1"/>
  <c r="V239" i="1"/>
  <c r="AO239" i="1" s="1"/>
  <c r="W239" i="1"/>
  <c r="AQ239" i="1" s="1"/>
  <c r="S240" i="1"/>
  <c r="AH240" i="1" s="1"/>
  <c r="T240" i="1"/>
  <c r="AJ240" i="1" s="1"/>
  <c r="U240" i="1"/>
  <c r="AM240" i="1" s="1"/>
  <c r="V240" i="1"/>
  <c r="AO240" i="1" s="1"/>
  <c r="W240" i="1"/>
  <c r="AQ240" i="1" s="1"/>
  <c r="S241" i="1"/>
  <c r="AH241" i="1" s="1"/>
  <c r="T241" i="1"/>
  <c r="AJ241" i="1" s="1"/>
  <c r="U241" i="1"/>
  <c r="AM241" i="1" s="1"/>
  <c r="V241" i="1"/>
  <c r="AO241" i="1" s="1"/>
  <c r="W241" i="1"/>
  <c r="AQ241" i="1" s="1"/>
  <c r="S242" i="1"/>
  <c r="AH242" i="1" s="1"/>
  <c r="T242" i="1"/>
  <c r="AJ242" i="1" s="1"/>
  <c r="U242" i="1"/>
  <c r="AM242" i="1" s="1"/>
  <c r="V242" i="1"/>
  <c r="AO242" i="1" s="1"/>
  <c r="W242" i="1"/>
  <c r="AQ242" i="1" s="1"/>
  <c r="S243" i="1"/>
  <c r="AH243" i="1" s="1"/>
  <c r="T243" i="1"/>
  <c r="AJ243" i="1" s="1"/>
  <c r="U243" i="1"/>
  <c r="AM243" i="1" s="1"/>
  <c r="V243" i="1"/>
  <c r="AO243" i="1" s="1"/>
  <c r="W243" i="1"/>
  <c r="AQ243" i="1" s="1"/>
  <c r="S244" i="1"/>
  <c r="AH244" i="1" s="1"/>
  <c r="T244" i="1"/>
  <c r="AJ244" i="1" s="1"/>
  <c r="U244" i="1"/>
  <c r="AM244" i="1" s="1"/>
  <c r="V244" i="1"/>
  <c r="AO244" i="1" s="1"/>
  <c r="W244" i="1"/>
  <c r="AQ244" i="1" s="1"/>
  <c r="S245" i="1"/>
  <c r="AH245" i="1" s="1"/>
  <c r="T245" i="1"/>
  <c r="AJ245" i="1" s="1"/>
  <c r="U245" i="1"/>
  <c r="AM245" i="1" s="1"/>
  <c r="V245" i="1"/>
  <c r="AO245" i="1" s="1"/>
  <c r="W245" i="1"/>
  <c r="AQ245" i="1" s="1"/>
  <c r="S246" i="1"/>
  <c r="AH246" i="1" s="1"/>
  <c r="T246" i="1"/>
  <c r="AJ246" i="1" s="1"/>
  <c r="U246" i="1"/>
  <c r="AM246" i="1" s="1"/>
  <c r="V246" i="1"/>
  <c r="AO246" i="1" s="1"/>
  <c r="W246" i="1"/>
  <c r="AQ246" i="1" s="1"/>
  <c r="S247" i="1"/>
  <c r="AH247" i="1" s="1"/>
  <c r="T247" i="1"/>
  <c r="AJ247" i="1" s="1"/>
  <c r="U247" i="1"/>
  <c r="AM247" i="1" s="1"/>
  <c r="V247" i="1"/>
  <c r="AO247" i="1" s="1"/>
  <c r="W247" i="1"/>
  <c r="AQ247" i="1" s="1"/>
  <c r="S248" i="1"/>
  <c r="AH248" i="1" s="1"/>
  <c r="T248" i="1"/>
  <c r="AJ248" i="1" s="1"/>
  <c r="U248" i="1"/>
  <c r="AM248" i="1" s="1"/>
  <c r="V248" i="1"/>
  <c r="AO248" i="1" s="1"/>
  <c r="W248" i="1"/>
  <c r="AQ248" i="1" s="1"/>
  <c r="S249" i="1"/>
  <c r="AH249" i="1" s="1"/>
  <c r="T249" i="1"/>
  <c r="AJ249" i="1" s="1"/>
  <c r="U249" i="1"/>
  <c r="AM249" i="1" s="1"/>
  <c r="V249" i="1"/>
  <c r="AO249" i="1" s="1"/>
  <c r="W249" i="1"/>
  <c r="AQ249" i="1" s="1"/>
  <c r="S250" i="1"/>
  <c r="AH250" i="1" s="1"/>
  <c r="T250" i="1"/>
  <c r="AJ250" i="1" s="1"/>
  <c r="U250" i="1"/>
  <c r="AM250" i="1" s="1"/>
  <c r="V250" i="1"/>
  <c r="AO250" i="1" s="1"/>
  <c r="W250" i="1"/>
  <c r="AQ250" i="1" s="1"/>
  <c r="S251" i="1"/>
  <c r="AH251" i="1" s="1"/>
  <c r="T251" i="1"/>
  <c r="AJ251" i="1" s="1"/>
  <c r="U251" i="1"/>
  <c r="AM251" i="1" s="1"/>
  <c r="V251" i="1"/>
  <c r="AO251" i="1" s="1"/>
  <c r="W251" i="1"/>
  <c r="AQ251" i="1" s="1"/>
  <c r="S252" i="1"/>
  <c r="AH252" i="1" s="1"/>
  <c r="T252" i="1"/>
  <c r="AJ252" i="1" s="1"/>
  <c r="U252" i="1"/>
  <c r="AM252" i="1" s="1"/>
  <c r="V252" i="1"/>
  <c r="AO252" i="1" s="1"/>
  <c r="W252" i="1"/>
  <c r="AQ252" i="1" s="1"/>
  <c r="S253" i="1"/>
  <c r="AH253" i="1" s="1"/>
  <c r="T253" i="1"/>
  <c r="AJ253" i="1" s="1"/>
  <c r="U253" i="1"/>
  <c r="AM253" i="1" s="1"/>
  <c r="V253" i="1"/>
  <c r="AO253" i="1" s="1"/>
  <c r="W253" i="1"/>
  <c r="AQ253" i="1" s="1"/>
  <c r="S254" i="1"/>
  <c r="AH254" i="1" s="1"/>
  <c r="T254" i="1"/>
  <c r="AJ254" i="1" s="1"/>
  <c r="U254" i="1"/>
  <c r="AM254" i="1" s="1"/>
  <c r="V254" i="1"/>
  <c r="AO254" i="1" s="1"/>
  <c r="W254" i="1"/>
  <c r="AQ254" i="1" s="1"/>
  <c r="S255" i="1"/>
  <c r="AH255" i="1" s="1"/>
  <c r="T255" i="1"/>
  <c r="AJ255" i="1" s="1"/>
  <c r="U255" i="1"/>
  <c r="AM255" i="1" s="1"/>
  <c r="V255" i="1"/>
  <c r="AO255" i="1" s="1"/>
  <c r="W255" i="1"/>
  <c r="AQ255" i="1" s="1"/>
  <c r="S256" i="1"/>
  <c r="AH256" i="1" s="1"/>
  <c r="T256" i="1"/>
  <c r="AJ256" i="1" s="1"/>
  <c r="U256" i="1"/>
  <c r="AM256" i="1" s="1"/>
  <c r="V256" i="1"/>
  <c r="AO256" i="1" s="1"/>
  <c r="W256" i="1"/>
  <c r="AQ256" i="1" s="1"/>
  <c r="S257" i="1"/>
  <c r="AH257" i="1" s="1"/>
  <c r="T257" i="1"/>
  <c r="AJ257" i="1" s="1"/>
  <c r="U257" i="1"/>
  <c r="AM257" i="1" s="1"/>
  <c r="V257" i="1"/>
  <c r="AO257" i="1" s="1"/>
  <c r="W257" i="1"/>
  <c r="AQ257" i="1" s="1"/>
  <c r="S258" i="1"/>
  <c r="AH258" i="1" s="1"/>
  <c r="T258" i="1"/>
  <c r="AJ258" i="1" s="1"/>
  <c r="U258" i="1"/>
  <c r="AM258" i="1" s="1"/>
  <c r="V258" i="1"/>
  <c r="AO258" i="1" s="1"/>
  <c r="W258" i="1"/>
  <c r="AQ258" i="1" s="1"/>
  <c r="S259" i="1"/>
  <c r="AH259" i="1" s="1"/>
  <c r="T259" i="1"/>
  <c r="AJ259" i="1" s="1"/>
  <c r="U259" i="1"/>
  <c r="AM259" i="1" s="1"/>
  <c r="V259" i="1"/>
  <c r="AO259" i="1" s="1"/>
  <c r="W259" i="1"/>
  <c r="AQ259" i="1" s="1"/>
  <c r="S260" i="1"/>
  <c r="AH260" i="1" s="1"/>
  <c r="T260" i="1"/>
  <c r="AJ260" i="1" s="1"/>
  <c r="U260" i="1"/>
  <c r="AM260" i="1" s="1"/>
  <c r="V260" i="1"/>
  <c r="AO260" i="1" s="1"/>
  <c r="W260" i="1"/>
  <c r="AQ260" i="1" s="1"/>
  <c r="S261" i="1"/>
  <c r="AH261" i="1" s="1"/>
  <c r="T261" i="1"/>
  <c r="AJ261" i="1" s="1"/>
  <c r="U261" i="1"/>
  <c r="AM261" i="1" s="1"/>
  <c r="V261" i="1"/>
  <c r="AO261" i="1" s="1"/>
  <c r="W261" i="1"/>
  <c r="AQ261" i="1" s="1"/>
  <c r="S262" i="1"/>
  <c r="AH262" i="1" s="1"/>
  <c r="T262" i="1"/>
  <c r="AJ262" i="1" s="1"/>
  <c r="U262" i="1"/>
  <c r="AM262" i="1" s="1"/>
  <c r="V262" i="1"/>
  <c r="AO262" i="1" s="1"/>
  <c r="W262" i="1"/>
  <c r="AQ262" i="1" s="1"/>
  <c r="S263" i="1"/>
  <c r="AH263" i="1" s="1"/>
  <c r="T263" i="1"/>
  <c r="AJ263" i="1" s="1"/>
  <c r="U263" i="1"/>
  <c r="AM263" i="1" s="1"/>
  <c r="V263" i="1"/>
  <c r="AO263" i="1" s="1"/>
  <c r="W263" i="1"/>
  <c r="AQ263" i="1" s="1"/>
  <c r="S264" i="1"/>
  <c r="AH264" i="1" s="1"/>
  <c r="T264" i="1"/>
  <c r="AJ264" i="1" s="1"/>
  <c r="U264" i="1"/>
  <c r="AM264" i="1" s="1"/>
  <c r="V264" i="1"/>
  <c r="AO264" i="1" s="1"/>
  <c r="W264" i="1"/>
  <c r="AQ264" i="1" s="1"/>
  <c r="S265" i="1"/>
  <c r="AH265" i="1" s="1"/>
  <c r="T265" i="1"/>
  <c r="AJ265" i="1" s="1"/>
  <c r="U265" i="1"/>
  <c r="AM265" i="1" s="1"/>
  <c r="V265" i="1"/>
  <c r="AO265" i="1" s="1"/>
  <c r="W265" i="1"/>
  <c r="AQ265" i="1" s="1"/>
  <c r="S266" i="1"/>
  <c r="AH266" i="1" s="1"/>
  <c r="T266" i="1"/>
  <c r="AJ266" i="1" s="1"/>
  <c r="U266" i="1"/>
  <c r="AM266" i="1" s="1"/>
  <c r="V266" i="1"/>
  <c r="AO266" i="1" s="1"/>
  <c r="W266" i="1"/>
  <c r="AQ266" i="1" s="1"/>
  <c r="S267" i="1"/>
  <c r="AH267" i="1" s="1"/>
  <c r="T267" i="1"/>
  <c r="AJ267" i="1" s="1"/>
  <c r="U267" i="1"/>
  <c r="AM267" i="1" s="1"/>
  <c r="V267" i="1"/>
  <c r="AO267" i="1" s="1"/>
  <c r="W267" i="1"/>
  <c r="AQ267" i="1" s="1"/>
  <c r="S268" i="1"/>
  <c r="AH268" i="1" s="1"/>
  <c r="T268" i="1"/>
  <c r="AJ268" i="1" s="1"/>
  <c r="U268" i="1"/>
  <c r="AM268" i="1" s="1"/>
  <c r="V268" i="1"/>
  <c r="AO268" i="1" s="1"/>
  <c r="W268" i="1"/>
  <c r="AQ268" i="1" s="1"/>
  <c r="S269" i="1"/>
  <c r="AH269" i="1" s="1"/>
  <c r="T269" i="1"/>
  <c r="AJ269" i="1" s="1"/>
  <c r="U269" i="1"/>
  <c r="AM269" i="1" s="1"/>
  <c r="V269" i="1"/>
  <c r="AO269" i="1" s="1"/>
  <c r="W269" i="1"/>
  <c r="AQ269" i="1" s="1"/>
  <c r="S270" i="1"/>
  <c r="AH270" i="1" s="1"/>
  <c r="T270" i="1"/>
  <c r="AJ270" i="1" s="1"/>
  <c r="U270" i="1"/>
  <c r="AM270" i="1" s="1"/>
  <c r="V270" i="1"/>
  <c r="AO270" i="1" s="1"/>
  <c r="W270" i="1"/>
  <c r="AQ270" i="1" s="1"/>
  <c r="S271" i="1"/>
  <c r="AH271" i="1" s="1"/>
  <c r="T271" i="1"/>
  <c r="AJ271" i="1" s="1"/>
  <c r="U271" i="1"/>
  <c r="AM271" i="1" s="1"/>
  <c r="V271" i="1"/>
  <c r="AO271" i="1" s="1"/>
  <c r="W271" i="1"/>
  <c r="AQ271" i="1" s="1"/>
  <c r="S272" i="1"/>
  <c r="AH272" i="1" s="1"/>
  <c r="T272" i="1"/>
  <c r="AJ272" i="1" s="1"/>
  <c r="U272" i="1"/>
  <c r="AM272" i="1" s="1"/>
  <c r="V272" i="1"/>
  <c r="AO272" i="1" s="1"/>
  <c r="W272" i="1"/>
  <c r="AQ272" i="1" s="1"/>
  <c r="S273" i="1"/>
  <c r="AH273" i="1" s="1"/>
  <c r="T273" i="1"/>
  <c r="AJ273" i="1" s="1"/>
  <c r="U273" i="1"/>
  <c r="AM273" i="1" s="1"/>
  <c r="V273" i="1"/>
  <c r="AO273" i="1" s="1"/>
  <c r="W273" i="1"/>
  <c r="AQ273" i="1" s="1"/>
  <c r="S274" i="1"/>
  <c r="AH274" i="1" s="1"/>
  <c r="T274" i="1"/>
  <c r="AJ274" i="1" s="1"/>
  <c r="U274" i="1"/>
  <c r="AM274" i="1" s="1"/>
  <c r="V274" i="1"/>
  <c r="AO274" i="1" s="1"/>
  <c r="W274" i="1"/>
  <c r="AQ274" i="1" s="1"/>
  <c r="S275" i="1"/>
  <c r="AH275" i="1" s="1"/>
  <c r="T275" i="1"/>
  <c r="AJ275" i="1" s="1"/>
  <c r="U275" i="1"/>
  <c r="AM275" i="1" s="1"/>
  <c r="V275" i="1"/>
  <c r="AO275" i="1" s="1"/>
  <c r="W275" i="1"/>
  <c r="AQ275" i="1" s="1"/>
  <c r="S276" i="1"/>
  <c r="AH276" i="1" s="1"/>
  <c r="T276" i="1"/>
  <c r="AJ276" i="1" s="1"/>
  <c r="U276" i="1"/>
  <c r="AM276" i="1" s="1"/>
  <c r="V276" i="1"/>
  <c r="AO276" i="1" s="1"/>
  <c r="W276" i="1"/>
  <c r="AQ276" i="1" s="1"/>
  <c r="S277" i="1"/>
  <c r="AH277" i="1" s="1"/>
  <c r="T277" i="1"/>
  <c r="AJ277" i="1" s="1"/>
  <c r="U277" i="1"/>
  <c r="AM277" i="1" s="1"/>
  <c r="V277" i="1"/>
  <c r="AO277" i="1" s="1"/>
  <c r="W277" i="1"/>
  <c r="AQ277" i="1" s="1"/>
  <c r="S278" i="1"/>
  <c r="AH278" i="1" s="1"/>
  <c r="T278" i="1"/>
  <c r="AJ278" i="1" s="1"/>
  <c r="U278" i="1"/>
  <c r="AM278" i="1" s="1"/>
  <c r="V278" i="1"/>
  <c r="AO278" i="1" s="1"/>
  <c r="W278" i="1"/>
  <c r="AQ278" i="1" s="1"/>
  <c r="S279" i="1"/>
  <c r="AH279" i="1" s="1"/>
  <c r="T279" i="1"/>
  <c r="AJ279" i="1" s="1"/>
  <c r="U279" i="1"/>
  <c r="AM279" i="1" s="1"/>
  <c r="V279" i="1"/>
  <c r="AO279" i="1" s="1"/>
  <c r="W279" i="1"/>
  <c r="AQ279" i="1" s="1"/>
  <c r="S280" i="1"/>
  <c r="AH280" i="1" s="1"/>
  <c r="T280" i="1"/>
  <c r="AJ280" i="1" s="1"/>
  <c r="U280" i="1"/>
  <c r="AM280" i="1" s="1"/>
  <c r="V280" i="1"/>
  <c r="AO280" i="1" s="1"/>
  <c r="W280" i="1"/>
  <c r="AQ280" i="1" s="1"/>
  <c r="S281" i="1"/>
  <c r="AH281" i="1" s="1"/>
  <c r="T281" i="1"/>
  <c r="AJ281" i="1" s="1"/>
  <c r="U281" i="1"/>
  <c r="AM281" i="1" s="1"/>
  <c r="V281" i="1"/>
  <c r="AO281" i="1" s="1"/>
  <c r="W281" i="1"/>
  <c r="AQ281" i="1" s="1"/>
  <c r="S282" i="1"/>
  <c r="AH282" i="1" s="1"/>
  <c r="T282" i="1"/>
  <c r="AJ282" i="1" s="1"/>
  <c r="U282" i="1"/>
  <c r="AM282" i="1" s="1"/>
  <c r="V282" i="1"/>
  <c r="AO282" i="1" s="1"/>
  <c r="W282" i="1"/>
  <c r="AQ282" i="1" s="1"/>
  <c r="S283" i="1"/>
  <c r="AH283" i="1" s="1"/>
  <c r="T283" i="1"/>
  <c r="AJ283" i="1" s="1"/>
  <c r="U283" i="1"/>
  <c r="AM283" i="1" s="1"/>
  <c r="V283" i="1"/>
  <c r="AO283" i="1" s="1"/>
  <c r="W283" i="1"/>
  <c r="AQ283" i="1" s="1"/>
  <c r="S284" i="1"/>
  <c r="AH284" i="1" s="1"/>
  <c r="T284" i="1"/>
  <c r="AJ284" i="1" s="1"/>
  <c r="U284" i="1"/>
  <c r="AM284" i="1" s="1"/>
  <c r="V284" i="1"/>
  <c r="AO284" i="1" s="1"/>
  <c r="W284" i="1"/>
  <c r="AQ284" i="1" s="1"/>
  <c r="S285" i="1"/>
  <c r="AH285" i="1" s="1"/>
  <c r="T285" i="1"/>
  <c r="AJ285" i="1" s="1"/>
  <c r="U285" i="1"/>
  <c r="AM285" i="1" s="1"/>
  <c r="V285" i="1"/>
  <c r="AO285" i="1" s="1"/>
  <c r="W285" i="1"/>
  <c r="AQ285" i="1" s="1"/>
  <c r="S286" i="1"/>
  <c r="AH286" i="1" s="1"/>
  <c r="T286" i="1"/>
  <c r="AJ286" i="1" s="1"/>
  <c r="U286" i="1"/>
  <c r="AM286" i="1" s="1"/>
  <c r="V286" i="1"/>
  <c r="AO286" i="1" s="1"/>
  <c r="W286" i="1"/>
  <c r="AQ286" i="1" s="1"/>
  <c r="S287" i="1"/>
  <c r="AH287" i="1" s="1"/>
  <c r="T287" i="1"/>
  <c r="AJ287" i="1" s="1"/>
  <c r="U287" i="1"/>
  <c r="AM287" i="1" s="1"/>
  <c r="V287" i="1"/>
  <c r="AO287" i="1" s="1"/>
  <c r="W287" i="1"/>
  <c r="AQ287" i="1" s="1"/>
  <c r="S288" i="1"/>
  <c r="AH288" i="1" s="1"/>
  <c r="T288" i="1"/>
  <c r="AJ288" i="1" s="1"/>
  <c r="U288" i="1"/>
  <c r="AM288" i="1" s="1"/>
  <c r="V288" i="1"/>
  <c r="AO288" i="1" s="1"/>
  <c r="W288" i="1"/>
  <c r="AQ288" i="1" s="1"/>
  <c r="S289" i="1"/>
  <c r="AH289" i="1" s="1"/>
  <c r="T289" i="1"/>
  <c r="AJ289" i="1" s="1"/>
  <c r="U289" i="1"/>
  <c r="AM289" i="1" s="1"/>
  <c r="V289" i="1"/>
  <c r="AO289" i="1" s="1"/>
  <c r="W289" i="1"/>
  <c r="AQ289" i="1" s="1"/>
  <c r="S290" i="1"/>
  <c r="AH290" i="1" s="1"/>
  <c r="T290" i="1"/>
  <c r="AJ290" i="1" s="1"/>
  <c r="U290" i="1"/>
  <c r="AM290" i="1" s="1"/>
  <c r="V290" i="1"/>
  <c r="AO290" i="1" s="1"/>
  <c r="W290" i="1"/>
  <c r="AQ290" i="1" s="1"/>
  <c r="S291" i="1"/>
  <c r="AH291" i="1" s="1"/>
  <c r="T291" i="1"/>
  <c r="AJ291" i="1" s="1"/>
  <c r="U291" i="1"/>
  <c r="AM291" i="1" s="1"/>
  <c r="V291" i="1"/>
  <c r="AO291" i="1" s="1"/>
  <c r="W291" i="1"/>
  <c r="AQ291" i="1" s="1"/>
  <c r="S292" i="1"/>
  <c r="AH292" i="1" s="1"/>
  <c r="T292" i="1"/>
  <c r="AJ292" i="1" s="1"/>
  <c r="U292" i="1"/>
  <c r="AM292" i="1" s="1"/>
  <c r="V292" i="1"/>
  <c r="AO292" i="1" s="1"/>
  <c r="W292" i="1"/>
  <c r="AQ292" i="1" s="1"/>
  <c r="S293" i="1"/>
  <c r="AH293" i="1" s="1"/>
  <c r="T293" i="1"/>
  <c r="AJ293" i="1" s="1"/>
  <c r="U293" i="1"/>
  <c r="AM293" i="1" s="1"/>
  <c r="V293" i="1"/>
  <c r="AO293" i="1" s="1"/>
  <c r="W293" i="1"/>
  <c r="AQ293" i="1" s="1"/>
  <c r="S294" i="1"/>
  <c r="AH294" i="1" s="1"/>
  <c r="T294" i="1"/>
  <c r="AJ294" i="1" s="1"/>
  <c r="U294" i="1"/>
  <c r="AM294" i="1" s="1"/>
  <c r="V294" i="1"/>
  <c r="AO294" i="1" s="1"/>
  <c r="W294" i="1"/>
  <c r="AQ294" i="1" s="1"/>
  <c r="S295" i="1"/>
  <c r="AH295" i="1" s="1"/>
  <c r="T295" i="1"/>
  <c r="AJ295" i="1" s="1"/>
  <c r="U295" i="1"/>
  <c r="AM295" i="1" s="1"/>
  <c r="V295" i="1"/>
  <c r="AO295" i="1" s="1"/>
  <c r="W295" i="1"/>
  <c r="AQ295" i="1" s="1"/>
  <c r="S296" i="1"/>
  <c r="AH296" i="1" s="1"/>
  <c r="T296" i="1"/>
  <c r="AJ296" i="1" s="1"/>
  <c r="U296" i="1"/>
  <c r="AM296" i="1" s="1"/>
  <c r="V296" i="1"/>
  <c r="AO296" i="1" s="1"/>
  <c r="W296" i="1"/>
  <c r="AQ296" i="1" s="1"/>
  <c r="S297" i="1"/>
  <c r="AH297" i="1" s="1"/>
  <c r="T297" i="1"/>
  <c r="AJ297" i="1" s="1"/>
  <c r="U297" i="1"/>
  <c r="AM297" i="1" s="1"/>
  <c r="V297" i="1"/>
  <c r="AO297" i="1" s="1"/>
  <c r="W297" i="1"/>
  <c r="AQ297" i="1" s="1"/>
  <c r="S298" i="1"/>
  <c r="AH298" i="1" s="1"/>
  <c r="T298" i="1"/>
  <c r="AJ298" i="1" s="1"/>
  <c r="U298" i="1"/>
  <c r="AM298" i="1" s="1"/>
  <c r="V298" i="1"/>
  <c r="AO298" i="1" s="1"/>
  <c r="W298" i="1"/>
  <c r="AQ298" i="1" s="1"/>
  <c r="S299" i="1"/>
  <c r="AH299" i="1" s="1"/>
  <c r="T299" i="1"/>
  <c r="AJ299" i="1" s="1"/>
  <c r="U299" i="1"/>
  <c r="AM299" i="1" s="1"/>
  <c r="V299" i="1"/>
  <c r="AO299" i="1" s="1"/>
  <c r="W299" i="1"/>
  <c r="AQ299" i="1" s="1"/>
  <c r="S300" i="1"/>
  <c r="AH300" i="1" s="1"/>
  <c r="T300" i="1"/>
  <c r="AJ300" i="1" s="1"/>
  <c r="U300" i="1"/>
  <c r="AM300" i="1" s="1"/>
  <c r="V300" i="1"/>
  <c r="AO300" i="1" s="1"/>
  <c r="W300" i="1"/>
  <c r="AQ300" i="1" s="1"/>
  <c r="S301" i="1"/>
  <c r="AH301" i="1" s="1"/>
  <c r="T301" i="1"/>
  <c r="AJ301" i="1" s="1"/>
  <c r="U301" i="1"/>
  <c r="AM301" i="1" s="1"/>
  <c r="V301" i="1"/>
  <c r="AO301" i="1" s="1"/>
  <c r="W301" i="1"/>
  <c r="AQ301" i="1" s="1"/>
  <c r="S302" i="1"/>
  <c r="AH302" i="1" s="1"/>
  <c r="T302" i="1"/>
  <c r="AJ302" i="1" s="1"/>
  <c r="U302" i="1"/>
  <c r="AM302" i="1" s="1"/>
  <c r="V302" i="1"/>
  <c r="AO302" i="1" s="1"/>
  <c r="W302" i="1"/>
  <c r="AQ302" i="1" s="1"/>
  <c r="S303" i="1"/>
  <c r="AH303" i="1" s="1"/>
  <c r="T303" i="1"/>
  <c r="AJ303" i="1" s="1"/>
  <c r="U303" i="1"/>
  <c r="AM303" i="1" s="1"/>
  <c r="V303" i="1"/>
  <c r="AO303" i="1" s="1"/>
  <c r="W303" i="1"/>
  <c r="AQ303" i="1" s="1"/>
  <c r="S304" i="1"/>
  <c r="AH304" i="1" s="1"/>
  <c r="T304" i="1"/>
  <c r="AJ304" i="1" s="1"/>
  <c r="U304" i="1"/>
  <c r="AM304" i="1" s="1"/>
  <c r="V304" i="1"/>
  <c r="AO304" i="1" s="1"/>
  <c r="W304" i="1"/>
  <c r="AQ304" i="1" s="1"/>
  <c r="S305" i="1"/>
  <c r="AH305" i="1" s="1"/>
  <c r="T305" i="1"/>
  <c r="AJ305" i="1" s="1"/>
  <c r="U305" i="1"/>
  <c r="AM305" i="1" s="1"/>
  <c r="V305" i="1"/>
  <c r="AO305" i="1" s="1"/>
  <c r="W305" i="1"/>
  <c r="AQ305" i="1" s="1"/>
  <c r="S306" i="1"/>
  <c r="AH306" i="1" s="1"/>
  <c r="T306" i="1"/>
  <c r="AJ306" i="1" s="1"/>
  <c r="U306" i="1"/>
  <c r="AM306" i="1" s="1"/>
  <c r="V306" i="1"/>
  <c r="AO306" i="1" s="1"/>
  <c r="W306" i="1"/>
  <c r="AQ306" i="1" s="1"/>
  <c r="S307" i="1"/>
  <c r="AH307" i="1" s="1"/>
  <c r="T307" i="1"/>
  <c r="AJ307" i="1" s="1"/>
  <c r="U307" i="1"/>
  <c r="AM307" i="1" s="1"/>
  <c r="V307" i="1"/>
  <c r="AO307" i="1" s="1"/>
  <c r="W307" i="1"/>
  <c r="AQ307" i="1" s="1"/>
  <c r="S308" i="1"/>
  <c r="AH308" i="1" s="1"/>
  <c r="T308" i="1"/>
  <c r="AJ308" i="1" s="1"/>
  <c r="U308" i="1"/>
  <c r="AM308" i="1" s="1"/>
  <c r="V308" i="1"/>
  <c r="AO308" i="1" s="1"/>
  <c r="W308" i="1"/>
  <c r="AQ308" i="1" s="1"/>
  <c r="S309" i="1"/>
  <c r="AH309" i="1" s="1"/>
  <c r="T309" i="1"/>
  <c r="AJ309" i="1" s="1"/>
  <c r="U309" i="1"/>
  <c r="AM309" i="1" s="1"/>
  <c r="V309" i="1"/>
  <c r="AO309" i="1" s="1"/>
  <c r="W309" i="1"/>
  <c r="AQ309" i="1" s="1"/>
  <c r="S310" i="1"/>
  <c r="AH310" i="1" s="1"/>
  <c r="T310" i="1"/>
  <c r="AJ310" i="1" s="1"/>
  <c r="U310" i="1"/>
  <c r="AM310" i="1" s="1"/>
  <c r="V310" i="1"/>
  <c r="AO310" i="1" s="1"/>
  <c r="W310" i="1"/>
  <c r="AQ310" i="1" s="1"/>
  <c r="S311" i="1"/>
  <c r="AH311" i="1" s="1"/>
  <c r="T311" i="1"/>
  <c r="AJ311" i="1" s="1"/>
  <c r="U311" i="1"/>
  <c r="AM311" i="1" s="1"/>
  <c r="V311" i="1"/>
  <c r="AO311" i="1" s="1"/>
  <c r="W311" i="1"/>
  <c r="AQ311" i="1" s="1"/>
  <c r="S312" i="1"/>
  <c r="AH312" i="1" s="1"/>
  <c r="T312" i="1"/>
  <c r="AJ312" i="1" s="1"/>
  <c r="U312" i="1"/>
  <c r="AM312" i="1" s="1"/>
  <c r="V312" i="1"/>
  <c r="AO312" i="1" s="1"/>
  <c r="W312" i="1"/>
  <c r="AQ312" i="1" s="1"/>
  <c r="S313" i="1"/>
  <c r="AH313" i="1" s="1"/>
  <c r="T313" i="1"/>
  <c r="AJ313" i="1" s="1"/>
  <c r="U313" i="1"/>
  <c r="AM313" i="1" s="1"/>
  <c r="V313" i="1"/>
  <c r="AO313" i="1" s="1"/>
  <c r="W313" i="1"/>
  <c r="AQ313" i="1" s="1"/>
  <c r="S314" i="1"/>
  <c r="AH314" i="1" s="1"/>
  <c r="T314" i="1"/>
  <c r="AJ314" i="1" s="1"/>
  <c r="U314" i="1"/>
  <c r="AM314" i="1" s="1"/>
  <c r="V314" i="1"/>
  <c r="AO314" i="1" s="1"/>
  <c r="W314" i="1"/>
  <c r="AQ314" i="1" s="1"/>
  <c r="S315" i="1"/>
  <c r="AH315" i="1" s="1"/>
  <c r="T315" i="1"/>
  <c r="AJ315" i="1" s="1"/>
  <c r="U315" i="1"/>
  <c r="AM315" i="1" s="1"/>
  <c r="V315" i="1"/>
  <c r="AO315" i="1" s="1"/>
  <c r="W315" i="1"/>
  <c r="AQ315" i="1" s="1"/>
  <c r="S316" i="1"/>
  <c r="AH316" i="1" s="1"/>
  <c r="T316" i="1"/>
  <c r="AJ316" i="1" s="1"/>
  <c r="U316" i="1"/>
  <c r="AM316" i="1" s="1"/>
  <c r="V316" i="1"/>
  <c r="AO316" i="1" s="1"/>
  <c r="W316" i="1"/>
  <c r="AQ316" i="1" s="1"/>
  <c r="S317" i="1"/>
  <c r="AH317" i="1" s="1"/>
  <c r="T317" i="1"/>
  <c r="AJ317" i="1" s="1"/>
  <c r="U317" i="1"/>
  <c r="AM317" i="1" s="1"/>
  <c r="V317" i="1"/>
  <c r="AO317" i="1" s="1"/>
  <c r="W317" i="1"/>
  <c r="AQ317" i="1" s="1"/>
  <c r="S318" i="1"/>
  <c r="AH318" i="1" s="1"/>
  <c r="T318" i="1"/>
  <c r="AJ318" i="1" s="1"/>
  <c r="U318" i="1"/>
  <c r="AM318" i="1" s="1"/>
  <c r="V318" i="1"/>
  <c r="AO318" i="1" s="1"/>
  <c r="W318" i="1"/>
  <c r="AQ318" i="1" s="1"/>
  <c r="S319" i="1"/>
  <c r="AH319" i="1" s="1"/>
  <c r="T319" i="1"/>
  <c r="AJ319" i="1" s="1"/>
  <c r="U319" i="1"/>
  <c r="AM319" i="1" s="1"/>
  <c r="V319" i="1"/>
  <c r="AO319" i="1" s="1"/>
  <c r="W319" i="1"/>
  <c r="AQ319" i="1" s="1"/>
  <c r="S320" i="1"/>
  <c r="AH320" i="1" s="1"/>
  <c r="T320" i="1"/>
  <c r="AJ320" i="1" s="1"/>
  <c r="U320" i="1"/>
  <c r="AM320" i="1" s="1"/>
  <c r="V320" i="1"/>
  <c r="AO320" i="1" s="1"/>
  <c r="W320" i="1"/>
  <c r="AQ320" i="1" s="1"/>
  <c r="S321" i="1"/>
  <c r="AH321" i="1" s="1"/>
  <c r="T321" i="1"/>
  <c r="AJ321" i="1" s="1"/>
  <c r="U321" i="1"/>
  <c r="AM321" i="1" s="1"/>
  <c r="V321" i="1"/>
  <c r="AO321" i="1" s="1"/>
  <c r="W321" i="1"/>
  <c r="AQ321" i="1" s="1"/>
  <c r="S322" i="1"/>
  <c r="AH322" i="1" s="1"/>
  <c r="T322" i="1"/>
  <c r="AJ322" i="1" s="1"/>
  <c r="U322" i="1"/>
  <c r="AM322" i="1" s="1"/>
  <c r="V322" i="1"/>
  <c r="AO322" i="1" s="1"/>
  <c r="W322" i="1"/>
  <c r="AQ322" i="1" s="1"/>
  <c r="S323" i="1"/>
  <c r="AH323" i="1" s="1"/>
  <c r="T323" i="1"/>
  <c r="AJ323" i="1" s="1"/>
  <c r="U323" i="1"/>
  <c r="AM323" i="1" s="1"/>
  <c r="V323" i="1"/>
  <c r="AO323" i="1" s="1"/>
  <c r="W323" i="1"/>
  <c r="AQ323" i="1" s="1"/>
  <c r="S324" i="1"/>
  <c r="AH324" i="1" s="1"/>
  <c r="T324" i="1"/>
  <c r="AJ324" i="1" s="1"/>
  <c r="U324" i="1"/>
  <c r="AM324" i="1" s="1"/>
  <c r="V324" i="1"/>
  <c r="AO324" i="1" s="1"/>
  <c r="W324" i="1"/>
  <c r="AQ324" i="1" s="1"/>
  <c r="S325" i="1"/>
  <c r="AH325" i="1" s="1"/>
  <c r="T325" i="1"/>
  <c r="AJ325" i="1" s="1"/>
  <c r="U325" i="1"/>
  <c r="AM325" i="1" s="1"/>
  <c r="V325" i="1"/>
  <c r="AO325" i="1" s="1"/>
  <c r="W325" i="1"/>
  <c r="AQ325" i="1" s="1"/>
  <c r="S326" i="1"/>
  <c r="AH326" i="1" s="1"/>
  <c r="T326" i="1"/>
  <c r="AJ326" i="1" s="1"/>
  <c r="U326" i="1"/>
  <c r="AM326" i="1" s="1"/>
  <c r="V326" i="1"/>
  <c r="AO326" i="1" s="1"/>
  <c r="W326" i="1"/>
  <c r="AQ326" i="1" s="1"/>
  <c r="S327" i="1"/>
  <c r="AH327" i="1" s="1"/>
  <c r="T327" i="1"/>
  <c r="AJ327" i="1" s="1"/>
  <c r="U327" i="1"/>
  <c r="AM327" i="1" s="1"/>
  <c r="V327" i="1"/>
  <c r="AO327" i="1" s="1"/>
  <c r="W327" i="1"/>
  <c r="AQ327" i="1" s="1"/>
  <c r="S328" i="1"/>
  <c r="AH328" i="1" s="1"/>
  <c r="T328" i="1"/>
  <c r="AJ328" i="1" s="1"/>
  <c r="U328" i="1"/>
  <c r="AM328" i="1" s="1"/>
  <c r="V328" i="1"/>
  <c r="AO328" i="1" s="1"/>
  <c r="W328" i="1"/>
  <c r="AQ328" i="1" s="1"/>
  <c r="S329" i="1"/>
  <c r="AH329" i="1" s="1"/>
  <c r="T329" i="1"/>
  <c r="AJ329" i="1" s="1"/>
  <c r="U329" i="1"/>
  <c r="AM329" i="1" s="1"/>
  <c r="V329" i="1"/>
  <c r="AO329" i="1" s="1"/>
  <c r="W329" i="1"/>
  <c r="AQ329" i="1" s="1"/>
  <c r="S330" i="1"/>
  <c r="AH330" i="1" s="1"/>
  <c r="T330" i="1"/>
  <c r="AJ330" i="1" s="1"/>
  <c r="U330" i="1"/>
  <c r="AM330" i="1" s="1"/>
  <c r="V330" i="1"/>
  <c r="AO330" i="1" s="1"/>
  <c r="W330" i="1"/>
  <c r="AQ330" i="1" s="1"/>
  <c r="S331" i="1"/>
  <c r="AH331" i="1" s="1"/>
  <c r="T331" i="1"/>
  <c r="AJ331" i="1" s="1"/>
  <c r="U331" i="1"/>
  <c r="AM331" i="1" s="1"/>
  <c r="V331" i="1"/>
  <c r="AO331" i="1" s="1"/>
  <c r="W331" i="1"/>
  <c r="AQ331" i="1" s="1"/>
  <c r="S332" i="1"/>
  <c r="AH332" i="1" s="1"/>
  <c r="T332" i="1"/>
  <c r="AJ332" i="1" s="1"/>
  <c r="U332" i="1"/>
  <c r="AM332" i="1" s="1"/>
  <c r="V332" i="1"/>
  <c r="AO332" i="1" s="1"/>
  <c r="W332" i="1"/>
  <c r="AQ332" i="1" s="1"/>
  <c r="S333" i="1"/>
  <c r="AH333" i="1" s="1"/>
  <c r="T333" i="1"/>
  <c r="AJ333" i="1" s="1"/>
  <c r="U333" i="1"/>
  <c r="AM333" i="1" s="1"/>
  <c r="V333" i="1"/>
  <c r="AO333" i="1" s="1"/>
  <c r="W333" i="1"/>
  <c r="AQ333" i="1" s="1"/>
  <c r="S334" i="1"/>
  <c r="AH334" i="1" s="1"/>
  <c r="T334" i="1"/>
  <c r="AJ334" i="1" s="1"/>
  <c r="U334" i="1"/>
  <c r="AM334" i="1" s="1"/>
  <c r="V334" i="1"/>
  <c r="AO334" i="1" s="1"/>
  <c r="W334" i="1"/>
  <c r="AQ334" i="1" s="1"/>
  <c r="S335" i="1"/>
  <c r="AH335" i="1" s="1"/>
  <c r="T335" i="1"/>
  <c r="AJ335" i="1" s="1"/>
  <c r="U335" i="1"/>
  <c r="AM335" i="1" s="1"/>
  <c r="V335" i="1"/>
  <c r="AO335" i="1" s="1"/>
  <c r="W335" i="1"/>
  <c r="AQ335" i="1" s="1"/>
  <c r="S336" i="1"/>
  <c r="AH336" i="1" s="1"/>
  <c r="T336" i="1"/>
  <c r="AJ336" i="1" s="1"/>
  <c r="U336" i="1"/>
  <c r="AM336" i="1" s="1"/>
  <c r="V336" i="1"/>
  <c r="AO336" i="1" s="1"/>
  <c r="W336" i="1"/>
  <c r="AQ336" i="1" s="1"/>
  <c r="S337" i="1"/>
  <c r="AH337" i="1" s="1"/>
  <c r="T337" i="1"/>
  <c r="AJ337" i="1" s="1"/>
  <c r="U337" i="1"/>
  <c r="AM337" i="1" s="1"/>
  <c r="V337" i="1"/>
  <c r="AO337" i="1" s="1"/>
  <c r="W337" i="1"/>
  <c r="AQ337" i="1" s="1"/>
  <c r="S338" i="1"/>
  <c r="AH338" i="1" s="1"/>
  <c r="T338" i="1"/>
  <c r="AJ338" i="1" s="1"/>
  <c r="U338" i="1"/>
  <c r="AM338" i="1" s="1"/>
  <c r="V338" i="1"/>
  <c r="AO338" i="1" s="1"/>
  <c r="W338" i="1"/>
  <c r="AQ338" i="1" s="1"/>
  <c r="S339" i="1"/>
  <c r="AH339" i="1" s="1"/>
  <c r="T339" i="1"/>
  <c r="AJ339" i="1" s="1"/>
  <c r="U339" i="1"/>
  <c r="AM339" i="1" s="1"/>
  <c r="V339" i="1"/>
  <c r="AO339" i="1" s="1"/>
  <c r="W339" i="1"/>
  <c r="AQ339" i="1" s="1"/>
  <c r="S340" i="1"/>
  <c r="AH340" i="1" s="1"/>
  <c r="T340" i="1"/>
  <c r="AJ340" i="1" s="1"/>
  <c r="U340" i="1"/>
  <c r="AM340" i="1" s="1"/>
  <c r="V340" i="1"/>
  <c r="AO340" i="1" s="1"/>
  <c r="W340" i="1"/>
  <c r="AQ340" i="1" s="1"/>
  <c r="S341" i="1"/>
  <c r="AH341" i="1" s="1"/>
  <c r="T341" i="1"/>
  <c r="AJ341" i="1" s="1"/>
  <c r="U341" i="1"/>
  <c r="AM341" i="1" s="1"/>
  <c r="V341" i="1"/>
  <c r="AO341" i="1" s="1"/>
  <c r="W341" i="1"/>
  <c r="AQ341" i="1" s="1"/>
  <c r="S342" i="1"/>
  <c r="AH342" i="1" s="1"/>
  <c r="T342" i="1"/>
  <c r="AJ342" i="1" s="1"/>
  <c r="U342" i="1"/>
  <c r="AM342" i="1" s="1"/>
  <c r="V342" i="1"/>
  <c r="AO342" i="1" s="1"/>
  <c r="W342" i="1"/>
  <c r="AQ342" i="1" s="1"/>
  <c r="S343" i="1"/>
  <c r="AH343" i="1" s="1"/>
  <c r="T343" i="1"/>
  <c r="AJ343" i="1" s="1"/>
  <c r="U343" i="1"/>
  <c r="AM343" i="1" s="1"/>
  <c r="V343" i="1"/>
  <c r="AO343" i="1" s="1"/>
  <c r="W343" i="1"/>
  <c r="AQ343" i="1" s="1"/>
  <c r="S344" i="1"/>
  <c r="AH344" i="1" s="1"/>
  <c r="T344" i="1"/>
  <c r="AJ344" i="1" s="1"/>
  <c r="U344" i="1"/>
  <c r="AM344" i="1" s="1"/>
  <c r="V344" i="1"/>
  <c r="AO344" i="1" s="1"/>
  <c r="W344" i="1"/>
  <c r="AQ344" i="1" s="1"/>
  <c r="S345" i="1"/>
  <c r="AH345" i="1" s="1"/>
  <c r="T345" i="1"/>
  <c r="AJ345" i="1" s="1"/>
  <c r="U345" i="1"/>
  <c r="AM345" i="1" s="1"/>
  <c r="V345" i="1"/>
  <c r="AO345" i="1" s="1"/>
  <c r="W345" i="1"/>
  <c r="AQ345" i="1" s="1"/>
  <c r="S346" i="1"/>
  <c r="AH346" i="1" s="1"/>
  <c r="T346" i="1"/>
  <c r="AJ346" i="1" s="1"/>
  <c r="U346" i="1"/>
  <c r="AM346" i="1" s="1"/>
  <c r="V346" i="1"/>
  <c r="AO346" i="1" s="1"/>
  <c r="W346" i="1"/>
  <c r="AQ346" i="1" s="1"/>
  <c r="S347" i="1"/>
  <c r="AH347" i="1" s="1"/>
  <c r="T347" i="1"/>
  <c r="AJ347" i="1" s="1"/>
  <c r="U347" i="1"/>
  <c r="AM347" i="1" s="1"/>
  <c r="V347" i="1"/>
  <c r="AO347" i="1" s="1"/>
  <c r="W347" i="1"/>
  <c r="AQ347" i="1" s="1"/>
  <c r="S348" i="1"/>
  <c r="AH348" i="1" s="1"/>
  <c r="T348" i="1"/>
  <c r="AJ348" i="1" s="1"/>
  <c r="U348" i="1"/>
  <c r="AM348" i="1" s="1"/>
  <c r="V348" i="1"/>
  <c r="AO348" i="1" s="1"/>
  <c r="W348" i="1"/>
  <c r="AQ348" i="1" s="1"/>
  <c r="S349" i="1"/>
  <c r="AH349" i="1" s="1"/>
  <c r="T349" i="1"/>
  <c r="AJ349" i="1" s="1"/>
  <c r="U349" i="1"/>
  <c r="AM349" i="1" s="1"/>
  <c r="V349" i="1"/>
  <c r="AO349" i="1" s="1"/>
  <c r="W349" i="1"/>
  <c r="AQ349" i="1" s="1"/>
  <c r="S350" i="1"/>
  <c r="AH350" i="1" s="1"/>
  <c r="T350" i="1"/>
  <c r="AJ350" i="1" s="1"/>
  <c r="U350" i="1"/>
  <c r="AM350" i="1" s="1"/>
  <c r="V350" i="1"/>
  <c r="AO350" i="1" s="1"/>
  <c r="W350" i="1"/>
  <c r="AQ350" i="1" s="1"/>
  <c r="S351" i="1"/>
  <c r="AH351" i="1" s="1"/>
  <c r="T351" i="1"/>
  <c r="AJ351" i="1" s="1"/>
  <c r="U351" i="1"/>
  <c r="AM351" i="1" s="1"/>
  <c r="V351" i="1"/>
  <c r="AO351" i="1" s="1"/>
  <c r="W351" i="1"/>
  <c r="AQ351" i="1" s="1"/>
  <c r="S352" i="1"/>
  <c r="AH352" i="1" s="1"/>
  <c r="T352" i="1"/>
  <c r="AJ352" i="1" s="1"/>
  <c r="U352" i="1"/>
  <c r="AM352" i="1" s="1"/>
  <c r="V352" i="1"/>
  <c r="AO352" i="1" s="1"/>
  <c r="W352" i="1"/>
  <c r="AQ352" i="1" s="1"/>
  <c r="S353" i="1"/>
  <c r="AH353" i="1" s="1"/>
  <c r="T353" i="1"/>
  <c r="AJ353" i="1" s="1"/>
  <c r="U353" i="1"/>
  <c r="AM353" i="1" s="1"/>
  <c r="V353" i="1"/>
  <c r="AO353" i="1" s="1"/>
  <c r="W353" i="1"/>
  <c r="AQ353" i="1" s="1"/>
  <c r="S354" i="1"/>
  <c r="AH354" i="1" s="1"/>
  <c r="T354" i="1"/>
  <c r="AJ354" i="1" s="1"/>
  <c r="U354" i="1"/>
  <c r="AM354" i="1" s="1"/>
  <c r="V354" i="1"/>
  <c r="AO354" i="1" s="1"/>
  <c r="W354" i="1"/>
  <c r="AQ354" i="1" s="1"/>
  <c r="S355" i="1"/>
  <c r="AH355" i="1" s="1"/>
  <c r="T355" i="1"/>
  <c r="AJ355" i="1" s="1"/>
  <c r="U355" i="1"/>
  <c r="AM355" i="1" s="1"/>
  <c r="V355" i="1"/>
  <c r="AO355" i="1" s="1"/>
  <c r="W355" i="1"/>
  <c r="AQ355" i="1" s="1"/>
  <c r="S356" i="1"/>
  <c r="AH356" i="1" s="1"/>
  <c r="T356" i="1"/>
  <c r="AJ356" i="1" s="1"/>
  <c r="U356" i="1"/>
  <c r="AM356" i="1" s="1"/>
  <c r="V356" i="1"/>
  <c r="AO356" i="1" s="1"/>
  <c r="W356" i="1"/>
  <c r="AQ356" i="1" s="1"/>
  <c r="S357" i="1"/>
  <c r="AH357" i="1" s="1"/>
  <c r="T357" i="1"/>
  <c r="AJ357" i="1" s="1"/>
  <c r="U357" i="1"/>
  <c r="AM357" i="1" s="1"/>
  <c r="V357" i="1"/>
  <c r="AO357" i="1" s="1"/>
  <c r="W357" i="1"/>
  <c r="AQ357" i="1" s="1"/>
  <c r="S358" i="1"/>
  <c r="AH358" i="1" s="1"/>
  <c r="T358" i="1"/>
  <c r="AJ358" i="1" s="1"/>
  <c r="U358" i="1"/>
  <c r="AM358" i="1" s="1"/>
  <c r="V358" i="1"/>
  <c r="AO358" i="1" s="1"/>
  <c r="W358" i="1"/>
  <c r="AQ358" i="1" s="1"/>
  <c r="S359" i="1"/>
  <c r="AH359" i="1" s="1"/>
  <c r="T359" i="1"/>
  <c r="AJ359" i="1" s="1"/>
  <c r="U359" i="1"/>
  <c r="AM359" i="1" s="1"/>
  <c r="V359" i="1"/>
  <c r="AO359" i="1" s="1"/>
  <c r="W359" i="1"/>
  <c r="AQ359" i="1" s="1"/>
  <c r="S360" i="1"/>
  <c r="AH360" i="1" s="1"/>
  <c r="T360" i="1"/>
  <c r="AJ360" i="1" s="1"/>
  <c r="U360" i="1"/>
  <c r="AM360" i="1" s="1"/>
  <c r="V360" i="1"/>
  <c r="AO360" i="1" s="1"/>
  <c r="W360" i="1"/>
  <c r="AQ360" i="1" s="1"/>
  <c r="S361" i="1"/>
  <c r="AH361" i="1" s="1"/>
  <c r="T361" i="1"/>
  <c r="AJ361" i="1" s="1"/>
  <c r="U361" i="1"/>
  <c r="AM361" i="1" s="1"/>
  <c r="V361" i="1"/>
  <c r="AO361" i="1" s="1"/>
  <c r="W361" i="1"/>
  <c r="AQ361" i="1" s="1"/>
  <c r="S362" i="1"/>
  <c r="AH362" i="1" s="1"/>
  <c r="T362" i="1"/>
  <c r="AJ362" i="1" s="1"/>
  <c r="U362" i="1"/>
  <c r="AM362" i="1" s="1"/>
  <c r="V362" i="1"/>
  <c r="AO362" i="1" s="1"/>
  <c r="W362" i="1"/>
  <c r="AQ362" i="1" s="1"/>
  <c r="S363" i="1"/>
  <c r="AH363" i="1" s="1"/>
  <c r="T363" i="1"/>
  <c r="AJ363" i="1" s="1"/>
  <c r="U363" i="1"/>
  <c r="AM363" i="1" s="1"/>
  <c r="V363" i="1"/>
  <c r="AO363" i="1" s="1"/>
  <c r="W363" i="1"/>
  <c r="AQ363" i="1" s="1"/>
  <c r="S364" i="1"/>
  <c r="AH364" i="1" s="1"/>
  <c r="T364" i="1"/>
  <c r="AJ364" i="1" s="1"/>
  <c r="U364" i="1"/>
  <c r="AM364" i="1" s="1"/>
  <c r="V364" i="1"/>
  <c r="AO364" i="1" s="1"/>
  <c r="W364" i="1"/>
  <c r="AQ364" i="1" s="1"/>
  <c r="S365" i="1"/>
  <c r="AH365" i="1" s="1"/>
  <c r="T365" i="1"/>
  <c r="AJ365" i="1" s="1"/>
  <c r="U365" i="1"/>
  <c r="AM365" i="1" s="1"/>
  <c r="V365" i="1"/>
  <c r="AO365" i="1" s="1"/>
  <c r="W365" i="1"/>
  <c r="AQ365" i="1" s="1"/>
  <c r="S366" i="1"/>
  <c r="AH366" i="1" s="1"/>
  <c r="T366" i="1"/>
  <c r="AJ366" i="1" s="1"/>
  <c r="U366" i="1"/>
  <c r="AM366" i="1" s="1"/>
  <c r="V366" i="1"/>
  <c r="AO366" i="1" s="1"/>
  <c r="W366" i="1"/>
  <c r="AQ366" i="1" s="1"/>
  <c r="S367" i="1"/>
  <c r="AH367" i="1" s="1"/>
  <c r="T367" i="1"/>
  <c r="AJ367" i="1" s="1"/>
  <c r="U367" i="1"/>
  <c r="AM367" i="1" s="1"/>
  <c r="V367" i="1"/>
  <c r="AO367" i="1" s="1"/>
  <c r="W367" i="1"/>
  <c r="AQ367" i="1" s="1"/>
  <c r="S368" i="1"/>
  <c r="AH368" i="1" s="1"/>
  <c r="T368" i="1"/>
  <c r="AJ368" i="1" s="1"/>
  <c r="U368" i="1"/>
  <c r="AM368" i="1" s="1"/>
  <c r="V368" i="1"/>
  <c r="AO368" i="1" s="1"/>
  <c r="W368" i="1"/>
  <c r="AQ368" i="1" s="1"/>
  <c r="S369" i="1"/>
  <c r="AH369" i="1" s="1"/>
  <c r="T369" i="1"/>
  <c r="AJ369" i="1" s="1"/>
  <c r="U369" i="1"/>
  <c r="AM369" i="1" s="1"/>
  <c r="V369" i="1"/>
  <c r="AO369" i="1" s="1"/>
  <c r="W369" i="1"/>
  <c r="AQ369" i="1" s="1"/>
  <c r="S370" i="1"/>
  <c r="AH370" i="1" s="1"/>
  <c r="T370" i="1"/>
  <c r="AJ370" i="1" s="1"/>
  <c r="U370" i="1"/>
  <c r="AM370" i="1" s="1"/>
  <c r="V370" i="1"/>
  <c r="AO370" i="1" s="1"/>
  <c r="W370" i="1"/>
  <c r="AQ370" i="1" s="1"/>
  <c r="S371" i="1"/>
  <c r="AH371" i="1" s="1"/>
  <c r="T371" i="1"/>
  <c r="AJ371" i="1" s="1"/>
  <c r="U371" i="1"/>
  <c r="AM371" i="1" s="1"/>
  <c r="V371" i="1"/>
  <c r="AO371" i="1" s="1"/>
  <c r="W371" i="1"/>
  <c r="AQ371" i="1" s="1"/>
  <c r="S372" i="1"/>
  <c r="AH372" i="1" s="1"/>
  <c r="T372" i="1"/>
  <c r="AJ372" i="1" s="1"/>
  <c r="U372" i="1"/>
  <c r="AM372" i="1" s="1"/>
  <c r="V372" i="1"/>
  <c r="AO372" i="1" s="1"/>
  <c r="W372" i="1"/>
  <c r="AQ372" i="1" s="1"/>
  <c r="S373" i="1"/>
  <c r="AH373" i="1" s="1"/>
  <c r="T373" i="1"/>
  <c r="AJ373" i="1" s="1"/>
  <c r="U373" i="1"/>
  <c r="AM373" i="1" s="1"/>
  <c r="V373" i="1"/>
  <c r="AO373" i="1" s="1"/>
  <c r="W373" i="1"/>
  <c r="AQ373" i="1" s="1"/>
  <c r="S374" i="1"/>
  <c r="AH374" i="1" s="1"/>
  <c r="T374" i="1"/>
  <c r="AJ374" i="1" s="1"/>
  <c r="U374" i="1"/>
  <c r="AM374" i="1" s="1"/>
  <c r="V374" i="1"/>
  <c r="AO374" i="1" s="1"/>
  <c r="W374" i="1"/>
  <c r="AQ374" i="1" s="1"/>
  <c r="S375" i="1"/>
  <c r="AH375" i="1" s="1"/>
  <c r="T375" i="1"/>
  <c r="AJ375" i="1" s="1"/>
  <c r="U375" i="1"/>
  <c r="AM375" i="1" s="1"/>
  <c r="V375" i="1"/>
  <c r="AO375" i="1" s="1"/>
  <c r="W375" i="1"/>
  <c r="AQ375" i="1" s="1"/>
  <c r="S376" i="1"/>
  <c r="AH376" i="1" s="1"/>
  <c r="T376" i="1"/>
  <c r="AJ376" i="1" s="1"/>
  <c r="U376" i="1"/>
  <c r="AM376" i="1" s="1"/>
  <c r="V376" i="1"/>
  <c r="AO376" i="1" s="1"/>
  <c r="W376" i="1"/>
  <c r="AQ376" i="1" s="1"/>
  <c r="S377" i="1"/>
  <c r="AH377" i="1" s="1"/>
  <c r="T377" i="1"/>
  <c r="AJ377" i="1" s="1"/>
  <c r="U377" i="1"/>
  <c r="AM377" i="1" s="1"/>
  <c r="V377" i="1"/>
  <c r="AO377" i="1" s="1"/>
  <c r="W377" i="1"/>
  <c r="AQ377" i="1" s="1"/>
  <c r="S378" i="1"/>
  <c r="AH378" i="1" s="1"/>
  <c r="T378" i="1"/>
  <c r="AJ378" i="1" s="1"/>
  <c r="U378" i="1"/>
  <c r="AM378" i="1" s="1"/>
  <c r="V378" i="1"/>
  <c r="AO378" i="1" s="1"/>
  <c r="W378" i="1"/>
  <c r="AQ378" i="1" s="1"/>
  <c r="S379" i="1"/>
  <c r="AH379" i="1" s="1"/>
  <c r="T379" i="1"/>
  <c r="AJ379" i="1" s="1"/>
  <c r="U379" i="1"/>
  <c r="AM379" i="1" s="1"/>
  <c r="V379" i="1"/>
  <c r="AO379" i="1" s="1"/>
  <c r="W379" i="1"/>
  <c r="AQ379" i="1" s="1"/>
  <c r="S380" i="1"/>
  <c r="AH380" i="1" s="1"/>
  <c r="T380" i="1"/>
  <c r="AJ380" i="1" s="1"/>
  <c r="U380" i="1"/>
  <c r="AM380" i="1" s="1"/>
  <c r="V380" i="1"/>
  <c r="AO380" i="1" s="1"/>
  <c r="W380" i="1"/>
  <c r="AQ380" i="1" s="1"/>
  <c r="S381" i="1"/>
  <c r="AH381" i="1" s="1"/>
  <c r="T381" i="1"/>
  <c r="AJ381" i="1" s="1"/>
  <c r="U381" i="1"/>
  <c r="AM381" i="1" s="1"/>
  <c r="V381" i="1"/>
  <c r="AO381" i="1" s="1"/>
  <c r="W381" i="1"/>
  <c r="AQ381" i="1" s="1"/>
  <c r="S382" i="1"/>
  <c r="AH382" i="1" s="1"/>
  <c r="T382" i="1"/>
  <c r="AJ382" i="1" s="1"/>
  <c r="U382" i="1"/>
  <c r="AM382" i="1" s="1"/>
  <c r="V382" i="1"/>
  <c r="AO382" i="1" s="1"/>
  <c r="W382" i="1"/>
  <c r="AQ382" i="1" s="1"/>
  <c r="S383" i="1"/>
  <c r="AH383" i="1" s="1"/>
  <c r="T383" i="1"/>
  <c r="AJ383" i="1" s="1"/>
  <c r="U383" i="1"/>
  <c r="AM383" i="1" s="1"/>
  <c r="V383" i="1"/>
  <c r="AO383" i="1" s="1"/>
  <c r="W383" i="1"/>
  <c r="AQ383" i="1" s="1"/>
  <c r="S384" i="1"/>
  <c r="AH384" i="1" s="1"/>
  <c r="T384" i="1"/>
  <c r="AJ384" i="1" s="1"/>
  <c r="U384" i="1"/>
  <c r="AM384" i="1" s="1"/>
  <c r="V384" i="1"/>
  <c r="AO384" i="1" s="1"/>
  <c r="W384" i="1"/>
  <c r="AQ384" i="1" s="1"/>
  <c r="S385" i="1"/>
  <c r="AH385" i="1" s="1"/>
  <c r="T385" i="1"/>
  <c r="AJ385" i="1" s="1"/>
  <c r="U385" i="1"/>
  <c r="AM385" i="1" s="1"/>
  <c r="V385" i="1"/>
  <c r="AO385" i="1" s="1"/>
  <c r="W385" i="1"/>
  <c r="AQ385" i="1" s="1"/>
  <c r="S386" i="1"/>
  <c r="AH386" i="1" s="1"/>
  <c r="T386" i="1"/>
  <c r="AJ386" i="1" s="1"/>
  <c r="U386" i="1"/>
  <c r="AM386" i="1" s="1"/>
  <c r="V386" i="1"/>
  <c r="AO386" i="1" s="1"/>
  <c r="W386" i="1"/>
  <c r="AQ386" i="1" s="1"/>
  <c r="S387" i="1"/>
  <c r="AH387" i="1" s="1"/>
  <c r="T387" i="1"/>
  <c r="AJ387" i="1" s="1"/>
  <c r="U387" i="1"/>
  <c r="AM387" i="1" s="1"/>
  <c r="V387" i="1"/>
  <c r="AO387" i="1" s="1"/>
  <c r="W387" i="1"/>
  <c r="AQ387" i="1" s="1"/>
  <c r="S388" i="1"/>
  <c r="AH388" i="1" s="1"/>
  <c r="T388" i="1"/>
  <c r="AJ388" i="1" s="1"/>
  <c r="U388" i="1"/>
  <c r="AM388" i="1" s="1"/>
  <c r="V388" i="1"/>
  <c r="AO388" i="1" s="1"/>
  <c r="W388" i="1"/>
  <c r="AQ388" i="1" s="1"/>
  <c r="S389" i="1"/>
  <c r="AH389" i="1" s="1"/>
  <c r="T389" i="1"/>
  <c r="AJ389" i="1" s="1"/>
  <c r="U389" i="1"/>
  <c r="AM389" i="1" s="1"/>
  <c r="V389" i="1"/>
  <c r="AO389" i="1" s="1"/>
  <c r="W389" i="1"/>
  <c r="AQ389" i="1" s="1"/>
  <c r="S390" i="1"/>
  <c r="AH390" i="1" s="1"/>
  <c r="T390" i="1"/>
  <c r="AJ390" i="1" s="1"/>
  <c r="U390" i="1"/>
  <c r="AM390" i="1" s="1"/>
  <c r="V390" i="1"/>
  <c r="AO390" i="1" s="1"/>
  <c r="W390" i="1"/>
  <c r="AQ390" i="1" s="1"/>
  <c r="S391" i="1"/>
  <c r="AH391" i="1" s="1"/>
  <c r="T391" i="1"/>
  <c r="AJ391" i="1" s="1"/>
  <c r="U391" i="1"/>
  <c r="AM391" i="1" s="1"/>
  <c r="V391" i="1"/>
  <c r="AO391" i="1" s="1"/>
  <c r="W391" i="1"/>
  <c r="AQ391" i="1" s="1"/>
  <c r="S392" i="1"/>
  <c r="AH392" i="1" s="1"/>
  <c r="T392" i="1"/>
  <c r="AJ392" i="1" s="1"/>
  <c r="U392" i="1"/>
  <c r="AM392" i="1" s="1"/>
  <c r="V392" i="1"/>
  <c r="AO392" i="1" s="1"/>
  <c r="W392" i="1"/>
  <c r="AQ392" i="1" s="1"/>
  <c r="S393" i="1"/>
  <c r="AH393" i="1" s="1"/>
  <c r="T393" i="1"/>
  <c r="AJ393" i="1" s="1"/>
  <c r="U393" i="1"/>
  <c r="AM393" i="1" s="1"/>
  <c r="V393" i="1"/>
  <c r="AO393" i="1" s="1"/>
  <c r="W393" i="1"/>
  <c r="AQ393" i="1" s="1"/>
  <c r="S394" i="1"/>
  <c r="AH394" i="1" s="1"/>
  <c r="T394" i="1"/>
  <c r="AJ394" i="1" s="1"/>
  <c r="U394" i="1"/>
  <c r="AM394" i="1" s="1"/>
  <c r="V394" i="1"/>
  <c r="AO394" i="1" s="1"/>
  <c r="W394" i="1"/>
  <c r="AQ394" i="1" s="1"/>
  <c r="S395" i="1"/>
  <c r="AH395" i="1" s="1"/>
  <c r="T395" i="1"/>
  <c r="AJ395" i="1" s="1"/>
  <c r="U395" i="1"/>
  <c r="AM395" i="1" s="1"/>
  <c r="V395" i="1"/>
  <c r="AO395" i="1" s="1"/>
  <c r="W395" i="1"/>
  <c r="AQ395" i="1" s="1"/>
  <c r="S396" i="1"/>
  <c r="AH396" i="1" s="1"/>
  <c r="T396" i="1"/>
  <c r="AJ396" i="1" s="1"/>
  <c r="U396" i="1"/>
  <c r="AM396" i="1" s="1"/>
  <c r="V396" i="1"/>
  <c r="AO396" i="1" s="1"/>
  <c r="W396" i="1"/>
  <c r="AQ396" i="1" s="1"/>
  <c r="S397" i="1"/>
  <c r="AH397" i="1" s="1"/>
  <c r="T397" i="1"/>
  <c r="AJ397" i="1" s="1"/>
  <c r="U397" i="1"/>
  <c r="AM397" i="1" s="1"/>
  <c r="V397" i="1"/>
  <c r="AO397" i="1" s="1"/>
  <c r="W397" i="1"/>
  <c r="AQ397" i="1" s="1"/>
  <c r="S398" i="1"/>
  <c r="AH398" i="1" s="1"/>
  <c r="T398" i="1"/>
  <c r="AJ398" i="1" s="1"/>
  <c r="U398" i="1"/>
  <c r="AM398" i="1" s="1"/>
  <c r="V398" i="1"/>
  <c r="AO398" i="1" s="1"/>
  <c r="W398" i="1"/>
  <c r="AQ398" i="1" s="1"/>
  <c r="S399" i="1"/>
  <c r="AH399" i="1" s="1"/>
  <c r="T399" i="1"/>
  <c r="AJ399" i="1" s="1"/>
  <c r="U399" i="1"/>
  <c r="AM399" i="1" s="1"/>
  <c r="V399" i="1"/>
  <c r="AO399" i="1" s="1"/>
  <c r="W399" i="1"/>
  <c r="AQ399" i="1" s="1"/>
  <c r="S400" i="1"/>
  <c r="AH400" i="1" s="1"/>
  <c r="T400" i="1"/>
  <c r="AJ400" i="1" s="1"/>
  <c r="U400" i="1"/>
  <c r="AM400" i="1" s="1"/>
  <c r="V400" i="1"/>
  <c r="AO400" i="1" s="1"/>
  <c r="W400" i="1"/>
  <c r="AQ400" i="1" s="1"/>
  <c r="S401" i="1"/>
  <c r="AH401" i="1" s="1"/>
  <c r="T401" i="1"/>
  <c r="AJ401" i="1" s="1"/>
  <c r="U401" i="1"/>
  <c r="AM401" i="1" s="1"/>
  <c r="V401" i="1"/>
  <c r="AO401" i="1" s="1"/>
  <c r="W401" i="1"/>
  <c r="AQ401" i="1" s="1"/>
  <c r="S402" i="1"/>
  <c r="AH402" i="1" s="1"/>
  <c r="T402" i="1"/>
  <c r="AJ402" i="1" s="1"/>
  <c r="U402" i="1"/>
  <c r="AM402" i="1" s="1"/>
  <c r="V402" i="1"/>
  <c r="AO402" i="1" s="1"/>
  <c r="W402" i="1"/>
  <c r="AQ402" i="1" s="1"/>
  <c r="S403" i="1"/>
  <c r="AH403" i="1" s="1"/>
  <c r="T403" i="1"/>
  <c r="AJ403" i="1" s="1"/>
  <c r="U403" i="1"/>
  <c r="AM403" i="1" s="1"/>
  <c r="V403" i="1"/>
  <c r="AO403" i="1" s="1"/>
  <c r="W403" i="1"/>
  <c r="AQ403" i="1" s="1"/>
  <c r="S404" i="1"/>
  <c r="AH404" i="1" s="1"/>
  <c r="T404" i="1"/>
  <c r="AJ404" i="1" s="1"/>
  <c r="U404" i="1"/>
  <c r="AM404" i="1" s="1"/>
  <c r="V404" i="1"/>
  <c r="AO404" i="1" s="1"/>
  <c r="W404" i="1"/>
  <c r="AQ404" i="1" s="1"/>
  <c r="S405" i="1"/>
  <c r="AH405" i="1" s="1"/>
  <c r="T405" i="1"/>
  <c r="AJ405" i="1" s="1"/>
  <c r="U405" i="1"/>
  <c r="AM405" i="1" s="1"/>
  <c r="V405" i="1"/>
  <c r="AO405" i="1" s="1"/>
  <c r="W405" i="1"/>
  <c r="AQ405" i="1" s="1"/>
  <c r="S406" i="1"/>
  <c r="AH406" i="1" s="1"/>
  <c r="T406" i="1"/>
  <c r="AJ406" i="1" s="1"/>
  <c r="U406" i="1"/>
  <c r="AM406" i="1" s="1"/>
  <c r="V406" i="1"/>
  <c r="AO406" i="1" s="1"/>
  <c r="W406" i="1"/>
  <c r="AQ406" i="1" s="1"/>
  <c r="S407" i="1"/>
  <c r="AH407" i="1" s="1"/>
  <c r="T407" i="1"/>
  <c r="AJ407" i="1" s="1"/>
  <c r="U407" i="1"/>
  <c r="AM407" i="1" s="1"/>
  <c r="V407" i="1"/>
  <c r="AO407" i="1" s="1"/>
  <c r="W407" i="1"/>
  <c r="AQ407" i="1" s="1"/>
  <c r="S408" i="1"/>
  <c r="AH408" i="1" s="1"/>
  <c r="T408" i="1"/>
  <c r="AJ408" i="1" s="1"/>
  <c r="U408" i="1"/>
  <c r="AM408" i="1" s="1"/>
  <c r="V408" i="1"/>
  <c r="AO408" i="1" s="1"/>
  <c r="W408" i="1"/>
  <c r="AQ408" i="1" s="1"/>
  <c r="S409" i="1"/>
  <c r="AH409" i="1" s="1"/>
  <c r="T409" i="1"/>
  <c r="AJ409" i="1" s="1"/>
  <c r="U409" i="1"/>
  <c r="AM409" i="1" s="1"/>
  <c r="V409" i="1"/>
  <c r="AO409" i="1" s="1"/>
  <c r="W409" i="1"/>
  <c r="AQ409" i="1" s="1"/>
  <c r="S410" i="1"/>
  <c r="AH410" i="1" s="1"/>
  <c r="T410" i="1"/>
  <c r="AJ410" i="1" s="1"/>
  <c r="U410" i="1"/>
  <c r="AM410" i="1" s="1"/>
  <c r="V410" i="1"/>
  <c r="AO410" i="1" s="1"/>
  <c r="W410" i="1"/>
  <c r="AQ410" i="1" s="1"/>
  <c r="S411" i="1"/>
  <c r="AH411" i="1" s="1"/>
  <c r="T411" i="1"/>
  <c r="AJ411" i="1" s="1"/>
  <c r="U411" i="1"/>
  <c r="AM411" i="1" s="1"/>
  <c r="V411" i="1"/>
  <c r="AO411" i="1" s="1"/>
  <c r="W411" i="1"/>
  <c r="AQ411" i="1" s="1"/>
  <c r="S412" i="1"/>
  <c r="AH412" i="1" s="1"/>
  <c r="T412" i="1"/>
  <c r="AJ412" i="1" s="1"/>
  <c r="U412" i="1"/>
  <c r="AM412" i="1" s="1"/>
  <c r="V412" i="1"/>
  <c r="AO412" i="1" s="1"/>
  <c r="W412" i="1"/>
  <c r="AQ412" i="1" s="1"/>
  <c r="S413" i="1"/>
  <c r="AH413" i="1" s="1"/>
  <c r="T413" i="1"/>
  <c r="AJ413" i="1" s="1"/>
  <c r="U413" i="1"/>
  <c r="AM413" i="1" s="1"/>
  <c r="V413" i="1"/>
  <c r="AO413" i="1" s="1"/>
  <c r="W413" i="1"/>
  <c r="AQ413" i="1" s="1"/>
  <c r="S414" i="1"/>
  <c r="AH414" i="1" s="1"/>
  <c r="T414" i="1"/>
  <c r="AJ414" i="1" s="1"/>
  <c r="U414" i="1"/>
  <c r="AM414" i="1" s="1"/>
  <c r="V414" i="1"/>
  <c r="AO414" i="1" s="1"/>
  <c r="W414" i="1"/>
  <c r="AQ414" i="1" s="1"/>
  <c r="S415" i="1"/>
  <c r="AH415" i="1" s="1"/>
  <c r="T415" i="1"/>
  <c r="AJ415" i="1" s="1"/>
  <c r="U415" i="1"/>
  <c r="AM415" i="1" s="1"/>
  <c r="V415" i="1"/>
  <c r="AO415" i="1" s="1"/>
  <c r="W415" i="1"/>
  <c r="AQ415" i="1" s="1"/>
  <c r="S416" i="1"/>
  <c r="AH416" i="1" s="1"/>
  <c r="T416" i="1"/>
  <c r="AJ416" i="1" s="1"/>
  <c r="U416" i="1"/>
  <c r="AM416" i="1" s="1"/>
  <c r="V416" i="1"/>
  <c r="AO416" i="1" s="1"/>
  <c r="W416" i="1"/>
  <c r="AQ416" i="1" s="1"/>
  <c r="S417" i="1"/>
  <c r="AH417" i="1" s="1"/>
  <c r="T417" i="1"/>
  <c r="AJ417" i="1" s="1"/>
  <c r="U417" i="1"/>
  <c r="AM417" i="1" s="1"/>
  <c r="V417" i="1"/>
  <c r="AO417" i="1" s="1"/>
  <c r="W417" i="1"/>
  <c r="AQ417" i="1" s="1"/>
  <c r="S418" i="1"/>
  <c r="AH418" i="1" s="1"/>
  <c r="T418" i="1"/>
  <c r="AJ418" i="1" s="1"/>
  <c r="U418" i="1"/>
  <c r="AM418" i="1" s="1"/>
  <c r="V418" i="1"/>
  <c r="AO418" i="1" s="1"/>
  <c r="W418" i="1"/>
  <c r="AQ418" i="1" s="1"/>
  <c r="S419" i="1"/>
  <c r="AH419" i="1" s="1"/>
  <c r="T419" i="1"/>
  <c r="AJ419" i="1" s="1"/>
  <c r="U419" i="1"/>
  <c r="AM419" i="1" s="1"/>
  <c r="V419" i="1"/>
  <c r="AO419" i="1" s="1"/>
  <c r="W419" i="1"/>
  <c r="AQ419" i="1" s="1"/>
  <c r="S420" i="1"/>
  <c r="AH420" i="1" s="1"/>
  <c r="T420" i="1"/>
  <c r="AJ420" i="1" s="1"/>
  <c r="U420" i="1"/>
  <c r="AM420" i="1" s="1"/>
  <c r="V420" i="1"/>
  <c r="AO420" i="1" s="1"/>
  <c r="W420" i="1"/>
  <c r="AQ420" i="1" s="1"/>
  <c r="S421" i="1"/>
  <c r="AH421" i="1" s="1"/>
  <c r="T421" i="1"/>
  <c r="AJ421" i="1" s="1"/>
  <c r="U421" i="1"/>
  <c r="AM421" i="1" s="1"/>
  <c r="V421" i="1"/>
  <c r="AO421" i="1" s="1"/>
  <c r="W421" i="1"/>
  <c r="AQ421" i="1" s="1"/>
  <c r="S422" i="1"/>
  <c r="AH422" i="1" s="1"/>
  <c r="T422" i="1"/>
  <c r="AJ422" i="1" s="1"/>
  <c r="U422" i="1"/>
  <c r="AM422" i="1" s="1"/>
  <c r="V422" i="1"/>
  <c r="AO422" i="1" s="1"/>
  <c r="W422" i="1"/>
  <c r="AQ422" i="1" s="1"/>
  <c r="S423" i="1"/>
  <c r="AH423" i="1" s="1"/>
  <c r="T423" i="1"/>
  <c r="AJ423" i="1" s="1"/>
  <c r="U423" i="1"/>
  <c r="AM423" i="1" s="1"/>
  <c r="V423" i="1"/>
  <c r="AO423" i="1" s="1"/>
  <c r="W423" i="1"/>
  <c r="AQ423" i="1" s="1"/>
  <c r="S424" i="1"/>
  <c r="AH424" i="1" s="1"/>
  <c r="T424" i="1"/>
  <c r="AJ424" i="1" s="1"/>
  <c r="U424" i="1"/>
  <c r="AM424" i="1" s="1"/>
  <c r="V424" i="1"/>
  <c r="AO424" i="1" s="1"/>
  <c r="W424" i="1"/>
  <c r="AQ424" i="1" s="1"/>
  <c r="S425" i="1"/>
  <c r="AH425" i="1" s="1"/>
  <c r="T425" i="1"/>
  <c r="AJ425" i="1" s="1"/>
  <c r="U425" i="1"/>
  <c r="AM425" i="1" s="1"/>
  <c r="V425" i="1"/>
  <c r="AO425" i="1" s="1"/>
  <c r="W425" i="1"/>
  <c r="AQ425" i="1" s="1"/>
  <c r="S426" i="1"/>
  <c r="AH426" i="1" s="1"/>
  <c r="T426" i="1"/>
  <c r="AJ426" i="1" s="1"/>
  <c r="U426" i="1"/>
  <c r="AM426" i="1" s="1"/>
  <c r="V426" i="1"/>
  <c r="AO426" i="1" s="1"/>
  <c r="W426" i="1"/>
  <c r="AQ426" i="1" s="1"/>
  <c r="S427" i="1"/>
  <c r="AH427" i="1" s="1"/>
  <c r="T427" i="1"/>
  <c r="AJ427" i="1" s="1"/>
  <c r="U427" i="1"/>
  <c r="AM427" i="1" s="1"/>
  <c r="V427" i="1"/>
  <c r="AO427" i="1" s="1"/>
  <c r="W427" i="1"/>
  <c r="AQ427" i="1" s="1"/>
  <c r="S428" i="1"/>
  <c r="AH428" i="1" s="1"/>
  <c r="T428" i="1"/>
  <c r="AJ428" i="1" s="1"/>
  <c r="U428" i="1"/>
  <c r="AM428" i="1" s="1"/>
  <c r="V428" i="1"/>
  <c r="AO428" i="1" s="1"/>
  <c r="W428" i="1"/>
  <c r="AQ428" i="1" s="1"/>
  <c r="S429" i="1"/>
  <c r="AH429" i="1" s="1"/>
  <c r="T429" i="1"/>
  <c r="AJ429" i="1" s="1"/>
  <c r="U429" i="1"/>
  <c r="AM429" i="1" s="1"/>
  <c r="V429" i="1"/>
  <c r="AO429" i="1" s="1"/>
  <c r="W429" i="1"/>
  <c r="AQ429" i="1" s="1"/>
  <c r="S430" i="1"/>
  <c r="AH430" i="1" s="1"/>
  <c r="T430" i="1"/>
  <c r="AJ430" i="1" s="1"/>
  <c r="U430" i="1"/>
  <c r="AM430" i="1" s="1"/>
  <c r="V430" i="1"/>
  <c r="AO430" i="1" s="1"/>
  <c r="W430" i="1"/>
  <c r="AQ430" i="1" s="1"/>
  <c r="S431" i="1"/>
  <c r="AH431" i="1" s="1"/>
  <c r="T431" i="1"/>
  <c r="AJ431" i="1" s="1"/>
  <c r="U431" i="1"/>
  <c r="AM431" i="1" s="1"/>
  <c r="V431" i="1"/>
  <c r="AO431" i="1" s="1"/>
  <c r="W431" i="1"/>
  <c r="AQ431" i="1" s="1"/>
  <c r="S432" i="1"/>
  <c r="AH432" i="1" s="1"/>
  <c r="T432" i="1"/>
  <c r="AJ432" i="1" s="1"/>
  <c r="U432" i="1"/>
  <c r="AM432" i="1" s="1"/>
  <c r="V432" i="1"/>
  <c r="AO432" i="1" s="1"/>
  <c r="W432" i="1"/>
  <c r="AQ432" i="1" s="1"/>
  <c r="S433" i="1"/>
  <c r="AH433" i="1" s="1"/>
  <c r="T433" i="1"/>
  <c r="AJ433" i="1" s="1"/>
  <c r="U433" i="1"/>
  <c r="AM433" i="1" s="1"/>
  <c r="V433" i="1"/>
  <c r="AO433" i="1" s="1"/>
  <c r="W433" i="1"/>
  <c r="AQ433" i="1" s="1"/>
  <c r="S434" i="1"/>
  <c r="AH434" i="1" s="1"/>
  <c r="T434" i="1"/>
  <c r="AJ434" i="1" s="1"/>
  <c r="U434" i="1"/>
  <c r="AM434" i="1" s="1"/>
  <c r="V434" i="1"/>
  <c r="AO434" i="1" s="1"/>
  <c r="W434" i="1"/>
  <c r="AQ434" i="1" s="1"/>
  <c r="S435" i="1"/>
  <c r="AH435" i="1" s="1"/>
  <c r="T435" i="1"/>
  <c r="AJ435" i="1" s="1"/>
  <c r="U435" i="1"/>
  <c r="AM435" i="1" s="1"/>
  <c r="V435" i="1"/>
  <c r="AO435" i="1" s="1"/>
  <c r="W435" i="1"/>
  <c r="AQ435" i="1" s="1"/>
  <c r="S436" i="1"/>
  <c r="AH436" i="1" s="1"/>
  <c r="T436" i="1"/>
  <c r="AJ436" i="1" s="1"/>
  <c r="U436" i="1"/>
  <c r="AM436" i="1" s="1"/>
  <c r="V436" i="1"/>
  <c r="AO436" i="1" s="1"/>
  <c r="W436" i="1"/>
  <c r="AQ436" i="1" s="1"/>
  <c r="S437" i="1"/>
  <c r="AH437" i="1" s="1"/>
  <c r="T437" i="1"/>
  <c r="AJ437" i="1" s="1"/>
  <c r="U437" i="1"/>
  <c r="AM437" i="1" s="1"/>
  <c r="V437" i="1"/>
  <c r="AO437" i="1" s="1"/>
  <c r="W437" i="1"/>
  <c r="AQ437" i="1" s="1"/>
  <c r="S438" i="1"/>
  <c r="AH438" i="1" s="1"/>
  <c r="T438" i="1"/>
  <c r="AJ438" i="1" s="1"/>
  <c r="U438" i="1"/>
  <c r="AM438" i="1" s="1"/>
  <c r="V438" i="1"/>
  <c r="AO438" i="1" s="1"/>
  <c r="W438" i="1"/>
  <c r="AQ438" i="1" s="1"/>
  <c r="S439" i="1"/>
  <c r="AH439" i="1" s="1"/>
  <c r="T439" i="1"/>
  <c r="AJ439" i="1" s="1"/>
  <c r="U439" i="1"/>
  <c r="AM439" i="1" s="1"/>
  <c r="V439" i="1"/>
  <c r="AO439" i="1" s="1"/>
  <c r="W439" i="1"/>
  <c r="AQ439" i="1" s="1"/>
  <c r="S440" i="1"/>
  <c r="AH440" i="1" s="1"/>
  <c r="T440" i="1"/>
  <c r="AJ440" i="1" s="1"/>
  <c r="U440" i="1"/>
  <c r="AM440" i="1" s="1"/>
  <c r="V440" i="1"/>
  <c r="AO440" i="1" s="1"/>
  <c r="W440" i="1"/>
  <c r="AQ440" i="1" s="1"/>
  <c r="S441" i="1"/>
  <c r="AH441" i="1" s="1"/>
  <c r="T441" i="1"/>
  <c r="AJ441" i="1" s="1"/>
  <c r="U441" i="1"/>
  <c r="AM441" i="1" s="1"/>
  <c r="V441" i="1"/>
  <c r="AO441" i="1" s="1"/>
  <c r="W441" i="1"/>
  <c r="AQ441" i="1" s="1"/>
  <c r="S442" i="1"/>
  <c r="AH442" i="1" s="1"/>
  <c r="T442" i="1"/>
  <c r="AJ442" i="1" s="1"/>
  <c r="U442" i="1"/>
  <c r="AM442" i="1" s="1"/>
  <c r="V442" i="1"/>
  <c r="AO442" i="1" s="1"/>
  <c r="W442" i="1"/>
  <c r="AQ442" i="1" s="1"/>
  <c r="S443" i="1"/>
  <c r="AH443" i="1" s="1"/>
  <c r="T443" i="1"/>
  <c r="AJ443" i="1" s="1"/>
  <c r="U443" i="1"/>
  <c r="AM443" i="1" s="1"/>
  <c r="V443" i="1"/>
  <c r="AO443" i="1" s="1"/>
  <c r="W443" i="1"/>
  <c r="AQ443" i="1" s="1"/>
  <c r="S444" i="1"/>
  <c r="AH444" i="1" s="1"/>
  <c r="T444" i="1"/>
  <c r="AJ444" i="1" s="1"/>
  <c r="U444" i="1"/>
  <c r="AM444" i="1" s="1"/>
  <c r="V444" i="1"/>
  <c r="AO444" i="1" s="1"/>
  <c r="W444" i="1"/>
  <c r="AQ444" i="1" s="1"/>
  <c r="S445" i="1"/>
  <c r="AH445" i="1" s="1"/>
  <c r="T445" i="1"/>
  <c r="AJ445" i="1" s="1"/>
  <c r="U445" i="1"/>
  <c r="AM445" i="1" s="1"/>
  <c r="V445" i="1"/>
  <c r="AO445" i="1" s="1"/>
  <c r="W445" i="1"/>
  <c r="AQ445" i="1" s="1"/>
  <c r="S446" i="1"/>
  <c r="AH446" i="1" s="1"/>
  <c r="T446" i="1"/>
  <c r="AJ446" i="1" s="1"/>
  <c r="U446" i="1"/>
  <c r="AM446" i="1" s="1"/>
  <c r="V446" i="1"/>
  <c r="AO446" i="1" s="1"/>
  <c r="W446" i="1"/>
  <c r="AQ446" i="1" s="1"/>
  <c r="S447" i="1"/>
  <c r="AH447" i="1" s="1"/>
  <c r="T447" i="1"/>
  <c r="AJ447" i="1" s="1"/>
  <c r="U447" i="1"/>
  <c r="AM447" i="1" s="1"/>
  <c r="V447" i="1"/>
  <c r="AO447" i="1" s="1"/>
  <c r="W447" i="1"/>
  <c r="AQ447" i="1" s="1"/>
  <c r="S448" i="1"/>
  <c r="AH448" i="1" s="1"/>
  <c r="T448" i="1"/>
  <c r="AJ448" i="1" s="1"/>
  <c r="U448" i="1"/>
  <c r="AM448" i="1" s="1"/>
  <c r="V448" i="1"/>
  <c r="AO448" i="1" s="1"/>
  <c r="W448" i="1"/>
  <c r="AQ448" i="1" s="1"/>
  <c r="S449" i="1"/>
  <c r="AH449" i="1" s="1"/>
  <c r="T449" i="1"/>
  <c r="AJ449" i="1" s="1"/>
  <c r="U449" i="1"/>
  <c r="AM449" i="1" s="1"/>
  <c r="V449" i="1"/>
  <c r="AO449" i="1" s="1"/>
  <c r="W449" i="1"/>
  <c r="AQ449" i="1" s="1"/>
  <c r="S450" i="1"/>
  <c r="AH450" i="1" s="1"/>
  <c r="T450" i="1"/>
  <c r="AJ450" i="1" s="1"/>
  <c r="U450" i="1"/>
  <c r="AM450" i="1" s="1"/>
  <c r="V450" i="1"/>
  <c r="AO450" i="1" s="1"/>
  <c r="W450" i="1"/>
  <c r="AQ450" i="1" s="1"/>
  <c r="S451" i="1"/>
  <c r="AH451" i="1" s="1"/>
  <c r="T451" i="1"/>
  <c r="AJ451" i="1" s="1"/>
  <c r="U451" i="1"/>
  <c r="AM451" i="1" s="1"/>
  <c r="V451" i="1"/>
  <c r="AO451" i="1" s="1"/>
  <c r="W451" i="1"/>
  <c r="AQ451" i="1" s="1"/>
  <c r="S452" i="1"/>
  <c r="AH452" i="1" s="1"/>
  <c r="T452" i="1"/>
  <c r="AJ452" i="1" s="1"/>
  <c r="U452" i="1"/>
  <c r="AM452" i="1" s="1"/>
  <c r="V452" i="1"/>
  <c r="AO452" i="1" s="1"/>
  <c r="W452" i="1"/>
  <c r="AQ452" i="1" s="1"/>
  <c r="S453" i="1"/>
  <c r="AH453" i="1" s="1"/>
  <c r="T453" i="1"/>
  <c r="AJ453" i="1" s="1"/>
  <c r="U453" i="1"/>
  <c r="AM453" i="1" s="1"/>
  <c r="V453" i="1"/>
  <c r="AO453" i="1" s="1"/>
  <c r="W453" i="1"/>
  <c r="AQ453" i="1" s="1"/>
  <c r="S454" i="1"/>
  <c r="AH454" i="1" s="1"/>
  <c r="T454" i="1"/>
  <c r="AJ454" i="1" s="1"/>
  <c r="U454" i="1"/>
  <c r="AM454" i="1" s="1"/>
  <c r="V454" i="1"/>
  <c r="AO454" i="1" s="1"/>
  <c r="W454" i="1"/>
  <c r="AQ454" i="1" s="1"/>
  <c r="S455" i="1"/>
  <c r="AH455" i="1" s="1"/>
  <c r="T455" i="1"/>
  <c r="AJ455" i="1" s="1"/>
  <c r="U455" i="1"/>
  <c r="AM455" i="1" s="1"/>
  <c r="V455" i="1"/>
  <c r="AO455" i="1" s="1"/>
  <c r="W455" i="1"/>
  <c r="AQ455" i="1" s="1"/>
  <c r="S456" i="1"/>
  <c r="AH456" i="1" s="1"/>
  <c r="T456" i="1"/>
  <c r="AJ456" i="1" s="1"/>
  <c r="U456" i="1"/>
  <c r="AM456" i="1" s="1"/>
  <c r="V456" i="1"/>
  <c r="AO456" i="1" s="1"/>
  <c r="W456" i="1"/>
  <c r="AQ456" i="1" s="1"/>
  <c r="S457" i="1"/>
  <c r="AH457" i="1" s="1"/>
  <c r="T457" i="1"/>
  <c r="AJ457" i="1" s="1"/>
  <c r="U457" i="1"/>
  <c r="AM457" i="1" s="1"/>
  <c r="V457" i="1"/>
  <c r="AO457" i="1" s="1"/>
  <c r="W457" i="1"/>
  <c r="AQ457" i="1" s="1"/>
  <c r="S458" i="1"/>
  <c r="AH458" i="1" s="1"/>
  <c r="T458" i="1"/>
  <c r="AJ458" i="1" s="1"/>
  <c r="U458" i="1"/>
  <c r="AM458" i="1" s="1"/>
  <c r="V458" i="1"/>
  <c r="AO458" i="1" s="1"/>
  <c r="W458" i="1"/>
  <c r="AQ458" i="1" s="1"/>
  <c r="S459" i="1"/>
  <c r="AH459" i="1" s="1"/>
  <c r="T459" i="1"/>
  <c r="AJ459" i="1" s="1"/>
  <c r="U459" i="1"/>
  <c r="AM459" i="1" s="1"/>
  <c r="V459" i="1"/>
  <c r="AO459" i="1" s="1"/>
  <c r="W459" i="1"/>
  <c r="AQ459" i="1" s="1"/>
  <c r="S460" i="1"/>
  <c r="AH460" i="1" s="1"/>
  <c r="T460" i="1"/>
  <c r="AJ460" i="1" s="1"/>
  <c r="U460" i="1"/>
  <c r="AM460" i="1" s="1"/>
  <c r="V460" i="1"/>
  <c r="AO460" i="1" s="1"/>
  <c r="W460" i="1"/>
  <c r="AQ460" i="1" s="1"/>
  <c r="S461" i="1"/>
  <c r="AH461" i="1" s="1"/>
  <c r="T461" i="1"/>
  <c r="AJ461" i="1" s="1"/>
  <c r="U461" i="1"/>
  <c r="AM461" i="1" s="1"/>
  <c r="V461" i="1"/>
  <c r="AO461" i="1" s="1"/>
  <c r="W461" i="1"/>
  <c r="AQ461" i="1" s="1"/>
  <c r="S462" i="1"/>
  <c r="AH462" i="1" s="1"/>
  <c r="T462" i="1"/>
  <c r="AJ462" i="1" s="1"/>
  <c r="U462" i="1"/>
  <c r="AM462" i="1" s="1"/>
  <c r="V462" i="1"/>
  <c r="AO462" i="1" s="1"/>
  <c r="W462" i="1"/>
  <c r="AQ462" i="1" s="1"/>
  <c r="S463" i="1"/>
  <c r="AH463" i="1" s="1"/>
  <c r="T463" i="1"/>
  <c r="AJ463" i="1" s="1"/>
  <c r="U463" i="1"/>
  <c r="AM463" i="1" s="1"/>
  <c r="V463" i="1"/>
  <c r="AO463" i="1" s="1"/>
  <c r="W463" i="1"/>
  <c r="AQ463" i="1" s="1"/>
  <c r="S464" i="1"/>
  <c r="AH464" i="1" s="1"/>
  <c r="T464" i="1"/>
  <c r="AJ464" i="1" s="1"/>
  <c r="U464" i="1"/>
  <c r="AM464" i="1" s="1"/>
  <c r="V464" i="1"/>
  <c r="AO464" i="1" s="1"/>
  <c r="W464" i="1"/>
  <c r="AQ464" i="1" s="1"/>
  <c r="S465" i="1"/>
  <c r="AH465" i="1" s="1"/>
  <c r="T465" i="1"/>
  <c r="AJ465" i="1" s="1"/>
  <c r="U465" i="1"/>
  <c r="AM465" i="1" s="1"/>
  <c r="V465" i="1"/>
  <c r="AO465" i="1" s="1"/>
  <c r="W465" i="1"/>
  <c r="AQ465" i="1" s="1"/>
  <c r="S466" i="1"/>
  <c r="AH466" i="1" s="1"/>
  <c r="T466" i="1"/>
  <c r="AJ466" i="1" s="1"/>
  <c r="U466" i="1"/>
  <c r="AM466" i="1" s="1"/>
  <c r="V466" i="1"/>
  <c r="AO466" i="1" s="1"/>
  <c r="W466" i="1"/>
  <c r="AQ466" i="1" s="1"/>
  <c r="S467" i="1"/>
  <c r="AH467" i="1" s="1"/>
  <c r="T467" i="1"/>
  <c r="AJ467" i="1" s="1"/>
  <c r="U467" i="1"/>
  <c r="AM467" i="1" s="1"/>
  <c r="V467" i="1"/>
  <c r="AO467" i="1" s="1"/>
  <c r="W467" i="1"/>
  <c r="AQ467" i="1" s="1"/>
  <c r="S468" i="1"/>
  <c r="AH468" i="1" s="1"/>
  <c r="T468" i="1"/>
  <c r="AJ468" i="1" s="1"/>
  <c r="U468" i="1"/>
  <c r="AM468" i="1" s="1"/>
  <c r="V468" i="1"/>
  <c r="AO468" i="1" s="1"/>
  <c r="W468" i="1"/>
  <c r="AQ468" i="1" s="1"/>
  <c r="S469" i="1"/>
  <c r="AH469" i="1" s="1"/>
  <c r="T469" i="1"/>
  <c r="AJ469" i="1" s="1"/>
  <c r="U469" i="1"/>
  <c r="AM469" i="1" s="1"/>
  <c r="V469" i="1"/>
  <c r="AO469" i="1" s="1"/>
  <c r="W469" i="1"/>
  <c r="AQ469" i="1" s="1"/>
  <c r="S470" i="1"/>
  <c r="AH470" i="1" s="1"/>
  <c r="T470" i="1"/>
  <c r="AJ470" i="1" s="1"/>
  <c r="U470" i="1"/>
  <c r="AM470" i="1" s="1"/>
  <c r="V470" i="1"/>
  <c r="AO470" i="1" s="1"/>
  <c r="W470" i="1"/>
  <c r="AQ470" i="1" s="1"/>
  <c r="S471" i="1"/>
  <c r="AH471" i="1" s="1"/>
  <c r="T471" i="1"/>
  <c r="AJ471" i="1" s="1"/>
  <c r="U471" i="1"/>
  <c r="AM471" i="1" s="1"/>
  <c r="V471" i="1"/>
  <c r="AO471" i="1" s="1"/>
  <c r="W471" i="1"/>
  <c r="AQ471" i="1" s="1"/>
  <c r="S472" i="1"/>
  <c r="AH472" i="1" s="1"/>
  <c r="T472" i="1"/>
  <c r="AJ472" i="1" s="1"/>
  <c r="U472" i="1"/>
  <c r="AM472" i="1" s="1"/>
  <c r="V472" i="1"/>
  <c r="AO472" i="1" s="1"/>
  <c r="W472" i="1"/>
  <c r="AQ472" i="1" s="1"/>
  <c r="S473" i="1"/>
  <c r="AH473" i="1" s="1"/>
  <c r="T473" i="1"/>
  <c r="AJ473" i="1" s="1"/>
  <c r="U473" i="1"/>
  <c r="AM473" i="1" s="1"/>
  <c r="V473" i="1"/>
  <c r="AO473" i="1" s="1"/>
  <c r="W473" i="1"/>
  <c r="AQ473" i="1" s="1"/>
  <c r="S474" i="1"/>
  <c r="AH474" i="1" s="1"/>
  <c r="T474" i="1"/>
  <c r="AJ474" i="1" s="1"/>
  <c r="U474" i="1"/>
  <c r="AM474" i="1" s="1"/>
  <c r="V474" i="1"/>
  <c r="AO474" i="1" s="1"/>
  <c r="W474" i="1"/>
  <c r="AQ474" i="1" s="1"/>
  <c r="S475" i="1"/>
  <c r="AH475" i="1" s="1"/>
  <c r="T475" i="1"/>
  <c r="AJ475" i="1" s="1"/>
  <c r="U475" i="1"/>
  <c r="AM475" i="1" s="1"/>
  <c r="V475" i="1"/>
  <c r="AO475" i="1" s="1"/>
  <c r="W475" i="1"/>
  <c r="AQ475" i="1" s="1"/>
  <c r="S476" i="1"/>
  <c r="AH476" i="1" s="1"/>
  <c r="T476" i="1"/>
  <c r="AJ476" i="1" s="1"/>
  <c r="U476" i="1"/>
  <c r="AM476" i="1" s="1"/>
  <c r="V476" i="1"/>
  <c r="AO476" i="1" s="1"/>
  <c r="W476" i="1"/>
  <c r="AQ476" i="1" s="1"/>
  <c r="S477" i="1"/>
  <c r="AH477" i="1" s="1"/>
  <c r="T477" i="1"/>
  <c r="AJ477" i="1" s="1"/>
  <c r="U477" i="1"/>
  <c r="AM477" i="1" s="1"/>
  <c r="V477" i="1"/>
  <c r="AO477" i="1" s="1"/>
  <c r="W477" i="1"/>
  <c r="AQ477" i="1" s="1"/>
  <c r="S478" i="1"/>
  <c r="AH478" i="1" s="1"/>
  <c r="T478" i="1"/>
  <c r="AJ478" i="1" s="1"/>
  <c r="U478" i="1"/>
  <c r="AM478" i="1" s="1"/>
  <c r="V478" i="1"/>
  <c r="AO478" i="1" s="1"/>
  <c r="W478" i="1"/>
  <c r="AQ478" i="1" s="1"/>
  <c r="S479" i="1"/>
  <c r="AH479" i="1" s="1"/>
  <c r="T479" i="1"/>
  <c r="AJ479" i="1" s="1"/>
  <c r="U479" i="1"/>
  <c r="AM479" i="1" s="1"/>
  <c r="V479" i="1"/>
  <c r="AO479" i="1" s="1"/>
  <c r="W479" i="1"/>
  <c r="AQ479" i="1" s="1"/>
  <c r="S480" i="1"/>
  <c r="AH480" i="1" s="1"/>
  <c r="T480" i="1"/>
  <c r="AJ480" i="1" s="1"/>
  <c r="U480" i="1"/>
  <c r="AM480" i="1" s="1"/>
  <c r="V480" i="1"/>
  <c r="AO480" i="1" s="1"/>
  <c r="W480" i="1"/>
  <c r="AQ480" i="1" s="1"/>
  <c r="S481" i="1"/>
  <c r="AH481" i="1" s="1"/>
  <c r="T481" i="1"/>
  <c r="AJ481" i="1" s="1"/>
  <c r="U481" i="1"/>
  <c r="AM481" i="1" s="1"/>
  <c r="V481" i="1"/>
  <c r="AO481" i="1" s="1"/>
  <c r="W481" i="1"/>
  <c r="AQ481" i="1" s="1"/>
  <c r="S482" i="1"/>
  <c r="AH482" i="1" s="1"/>
  <c r="T482" i="1"/>
  <c r="AJ482" i="1" s="1"/>
  <c r="U482" i="1"/>
  <c r="AM482" i="1" s="1"/>
  <c r="V482" i="1"/>
  <c r="AO482" i="1" s="1"/>
  <c r="W482" i="1"/>
  <c r="AQ482" i="1" s="1"/>
  <c r="S483" i="1"/>
  <c r="AH483" i="1" s="1"/>
  <c r="T483" i="1"/>
  <c r="AJ483" i="1" s="1"/>
  <c r="U483" i="1"/>
  <c r="AM483" i="1" s="1"/>
  <c r="V483" i="1"/>
  <c r="AO483" i="1" s="1"/>
  <c r="W483" i="1"/>
  <c r="AQ483" i="1" s="1"/>
  <c r="S484" i="1"/>
  <c r="AH484" i="1" s="1"/>
  <c r="T484" i="1"/>
  <c r="AJ484" i="1" s="1"/>
  <c r="U484" i="1"/>
  <c r="AM484" i="1" s="1"/>
  <c r="V484" i="1"/>
  <c r="AO484" i="1" s="1"/>
  <c r="W484" i="1"/>
  <c r="AQ484" i="1" s="1"/>
  <c r="S485" i="1"/>
  <c r="AH485" i="1" s="1"/>
  <c r="T485" i="1"/>
  <c r="AJ485" i="1" s="1"/>
  <c r="U485" i="1"/>
  <c r="AM485" i="1" s="1"/>
  <c r="V485" i="1"/>
  <c r="AO485" i="1" s="1"/>
  <c r="W485" i="1"/>
  <c r="AQ485" i="1" s="1"/>
  <c r="S486" i="1"/>
  <c r="AH486" i="1" s="1"/>
  <c r="T486" i="1"/>
  <c r="AJ486" i="1" s="1"/>
  <c r="U486" i="1"/>
  <c r="AM486" i="1" s="1"/>
  <c r="V486" i="1"/>
  <c r="AO486" i="1" s="1"/>
  <c r="W486" i="1"/>
  <c r="AQ486" i="1" s="1"/>
  <c r="S487" i="1"/>
  <c r="AH487" i="1" s="1"/>
  <c r="T487" i="1"/>
  <c r="AJ487" i="1" s="1"/>
  <c r="U487" i="1"/>
  <c r="AM487" i="1" s="1"/>
  <c r="V487" i="1"/>
  <c r="AO487" i="1" s="1"/>
  <c r="W487" i="1"/>
  <c r="AQ487" i="1" s="1"/>
  <c r="S488" i="1"/>
  <c r="AH488" i="1" s="1"/>
  <c r="T488" i="1"/>
  <c r="AJ488" i="1" s="1"/>
  <c r="U488" i="1"/>
  <c r="AM488" i="1" s="1"/>
  <c r="V488" i="1"/>
  <c r="AO488" i="1" s="1"/>
  <c r="W488" i="1"/>
  <c r="AQ488" i="1" s="1"/>
  <c r="S489" i="1"/>
  <c r="AH489" i="1" s="1"/>
  <c r="T489" i="1"/>
  <c r="AJ489" i="1" s="1"/>
  <c r="U489" i="1"/>
  <c r="AM489" i="1" s="1"/>
  <c r="V489" i="1"/>
  <c r="AO489" i="1" s="1"/>
  <c r="W489" i="1"/>
  <c r="AQ489" i="1" s="1"/>
  <c r="S490" i="1"/>
  <c r="AH490" i="1" s="1"/>
  <c r="T490" i="1"/>
  <c r="AJ490" i="1" s="1"/>
  <c r="U490" i="1"/>
  <c r="AM490" i="1" s="1"/>
  <c r="V490" i="1"/>
  <c r="AO490" i="1" s="1"/>
  <c r="W490" i="1"/>
  <c r="AQ490" i="1" s="1"/>
  <c r="S491" i="1"/>
  <c r="AH491" i="1" s="1"/>
  <c r="T491" i="1"/>
  <c r="AJ491" i="1" s="1"/>
  <c r="U491" i="1"/>
  <c r="AM491" i="1" s="1"/>
  <c r="V491" i="1"/>
  <c r="AO491" i="1" s="1"/>
  <c r="W491" i="1"/>
  <c r="AQ491" i="1" s="1"/>
  <c r="S492" i="1"/>
  <c r="AH492" i="1" s="1"/>
  <c r="T492" i="1"/>
  <c r="AJ492" i="1" s="1"/>
  <c r="U492" i="1"/>
  <c r="AM492" i="1" s="1"/>
  <c r="V492" i="1"/>
  <c r="AO492" i="1" s="1"/>
  <c r="W492" i="1"/>
  <c r="AQ492" i="1" s="1"/>
  <c r="S493" i="1"/>
  <c r="AH493" i="1" s="1"/>
  <c r="T493" i="1"/>
  <c r="AJ493" i="1" s="1"/>
  <c r="U493" i="1"/>
  <c r="AM493" i="1" s="1"/>
  <c r="V493" i="1"/>
  <c r="AO493" i="1" s="1"/>
  <c r="W493" i="1"/>
  <c r="AQ493" i="1" s="1"/>
  <c r="S494" i="1"/>
  <c r="AH494" i="1" s="1"/>
  <c r="T494" i="1"/>
  <c r="AJ494" i="1" s="1"/>
  <c r="U494" i="1"/>
  <c r="AM494" i="1" s="1"/>
  <c r="V494" i="1"/>
  <c r="AO494" i="1" s="1"/>
  <c r="W494" i="1"/>
  <c r="AQ494" i="1" s="1"/>
  <c r="S495" i="1"/>
  <c r="AH495" i="1" s="1"/>
  <c r="T495" i="1"/>
  <c r="AJ495" i="1" s="1"/>
  <c r="U495" i="1"/>
  <c r="AM495" i="1" s="1"/>
  <c r="V495" i="1"/>
  <c r="AO495" i="1" s="1"/>
  <c r="W495" i="1"/>
  <c r="AQ495" i="1" s="1"/>
  <c r="S496" i="1"/>
  <c r="AH496" i="1" s="1"/>
  <c r="T496" i="1"/>
  <c r="AJ496" i="1" s="1"/>
  <c r="U496" i="1"/>
  <c r="AM496" i="1" s="1"/>
  <c r="V496" i="1"/>
  <c r="AO496" i="1" s="1"/>
  <c r="W496" i="1"/>
  <c r="AQ496" i="1" s="1"/>
  <c r="S497" i="1"/>
  <c r="AH497" i="1" s="1"/>
  <c r="T497" i="1"/>
  <c r="AJ497" i="1" s="1"/>
  <c r="U497" i="1"/>
  <c r="AM497" i="1" s="1"/>
  <c r="V497" i="1"/>
  <c r="AO497" i="1" s="1"/>
  <c r="W497" i="1"/>
  <c r="AQ497" i="1" s="1"/>
  <c r="S498" i="1"/>
  <c r="AH498" i="1" s="1"/>
  <c r="T498" i="1"/>
  <c r="AJ498" i="1" s="1"/>
  <c r="U498" i="1"/>
  <c r="AM498" i="1" s="1"/>
  <c r="V498" i="1"/>
  <c r="AO498" i="1" s="1"/>
  <c r="W498" i="1"/>
  <c r="AQ498" i="1" s="1"/>
  <c r="S499" i="1"/>
  <c r="AH499" i="1" s="1"/>
  <c r="T499" i="1"/>
  <c r="AJ499" i="1" s="1"/>
  <c r="U499" i="1"/>
  <c r="AM499" i="1" s="1"/>
  <c r="V499" i="1"/>
  <c r="AO499" i="1" s="1"/>
  <c r="W499" i="1"/>
  <c r="AQ499" i="1" s="1"/>
  <c r="S500" i="1"/>
  <c r="AH500" i="1" s="1"/>
  <c r="T500" i="1"/>
  <c r="AJ500" i="1" s="1"/>
  <c r="U500" i="1"/>
  <c r="AM500" i="1" s="1"/>
  <c r="V500" i="1"/>
  <c r="AO500" i="1" s="1"/>
  <c r="W500" i="1"/>
  <c r="AQ500" i="1" s="1"/>
  <c r="S501" i="1"/>
  <c r="AH501" i="1" s="1"/>
  <c r="T501" i="1"/>
  <c r="AJ501" i="1" s="1"/>
  <c r="U501" i="1"/>
  <c r="AM501" i="1" s="1"/>
  <c r="V501" i="1"/>
  <c r="AO501" i="1" s="1"/>
  <c r="W501" i="1"/>
  <c r="AQ501" i="1" s="1"/>
  <c r="S502" i="1"/>
  <c r="AH502" i="1" s="1"/>
  <c r="T502" i="1"/>
  <c r="AJ502" i="1" s="1"/>
  <c r="U502" i="1"/>
  <c r="AM502" i="1" s="1"/>
  <c r="V502" i="1"/>
  <c r="AO502" i="1" s="1"/>
  <c r="W502" i="1"/>
  <c r="AQ502" i="1" s="1"/>
  <c r="S503" i="1"/>
  <c r="AH503" i="1" s="1"/>
  <c r="T503" i="1"/>
  <c r="AJ503" i="1" s="1"/>
  <c r="U503" i="1"/>
  <c r="AM503" i="1" s="1"/>
  <c r="V503" i="1"/>
  <c r="AO503" i="1" s="1"/>
  <c r="W503" i="1"/>
  <c r="AQ503" i="1" s="1"/>
  <c r="S504" i="1"/>
  <c r="AH504" i="1" s="1"/>
  <c r="T504" i="1"/>
  <c r="AJ504" i="1" s="1"/>
  <c r="U504" i="1"/>
  <c r="AM504" i="1" s="1"/>
  <c r="V504" i="1"/>
  <c r="AO504" i="1" s="1"/>
  <c r="W504" i="1"/>
  <c r="AQ504" i="1" s="1"/>
  <c r="S505" i="1"/>
  <c r="AH505" i="1" s="1"/>
  <c r="T505" i="1"/>
  <c r="AJ505" i="1" s="1"/>
  <c r="U505" i="1"/>
  <c r="AM505" i="1" s="1"/>
  <c r="V505" i="1"/>
  <c r="AO505" i="1" s="1"/>
  <c r="W505" i="1"/>
  <c r="AQ505" i="1" s="1"/>
  <c r="S506" i="1"/>
  <c r="AH506" i="1" s="1"/>
  <c r="T506" i="1"/>
  <c r="AJ506" i="1" s="1"/>
  <c r="U506" i="1"/>
  <c r="AM506" i="1" s="1"/>
  <c r="V506" i="1"/>
  <c r="AO506" i="1" s="1"/>
  <c r="W506" i="1"/>
  <c r="AQ506" i="1" s="1"/>
  <c r="S507" i="1"/>
  <c r="AH507" i="1" s="1"/>
  <c r="T507" i="1"/>
  <c r="AJ507" i="1" s="1"/>
  <c r="U507" i="1"/>
  <c r="AM507" i="1" s="1"/>
  <c r="V507" i="1"/>
  <c r="AO507" i="1" s="1"/>
  <c r="W507" i="1"/>
  <c r="AQ507" i="1" s="1"/>
  <c r="S508" i="1"/>
  <c r="AH508" i="1" s="1"/>
  <c r="T508" i="1"/>
  <c r="AJ508" i="1" s="1"/>
  <c r="U508" i="1"/>
  <c r="AM508" i="1" s="1"/>
  <c r="V508" i="1"/>
  <c r="AO508" i="1" s="1"/>
  <c r="W508" i="1"/>
  <c r="AQ508" i="1" s="1"/>
  <c r="S509" i="1"/>
  <c r="AH509" i="1" s="1"/>
  <c r="T509" i="1"/>
  <c r="AJ509" i="1" s="1"/>
  <c r="U509" i="1"/>
  <c r="AM509" i="1" s="1"/>
  <c r="V509" i="1"/>
  <c r="AO509" i="1" s="1"/>
  <c r="W509" i="1"/>
  <c r="AQ509" i="1" s="1"/>
  <c r="S510" i="1"/>
  <c r="AH510" i="1" s="1"/>
  <c r="T510" i="1"/>
  <c r="AJ510" i="1" s="1"/>
  <c r="U510" i="1"/>
  <c r="AM510" i="1" s="1"/>
  <c r="V510" i="1"/>
  <c r="AO510" i="1" s="1"/>
  <c r="W510" i="1"/>
  <c r="AQ510" i="1" s="1"/>
  <c r="S511" i="1"/>
  <c r="AH511" i="1" s="1"/>
  <c r="T511" i="1"/>
  <c r="AJ511" i="1" s="1"/>
  <c r="U511" i="1"/>
  <c r="AM511" i="1" s="1"/>
  <c r="V511" i="1"/>
  <c r="AO511" i="1" s="1"/>
  <c r="W511" i="1"/>
  <c r="AQ511" i="1" s="1"/>
  <c r="S512" i="1"/>
  <c r="AH512" i="1" s="1"/>
  <c r="T512" i="1"/>
  <c r="AJ512" i="1" s="1"/>
  <c r="U512" i="1"/>
  <c r="AM512" i="1" s="1"/>
  <c r="V512" i="1"/>
  <c r="AO512" i="1" s="1"/>
  <c r="W512" i="1"/>
  <c r="AQ512" i="1" s="1"/>
  <c r="S513" i="1"/>
  <c r="AH513" i="1" s="1"/>
  <c r="T513" i="1"/>
  <c r="AJ513" i="1" s="1"/>
  <c r="U513" i="1"/>
  <c r="AM513" i="1" s="1"/>
  <c r="V513" i="1"/>
  <c r="AO513" i="1" s="1"/>
  <c r="W513" i="1"/>
  <c r="AQ513" i="1" s="1"/>
  <c r="S514" i="1"/>
  <c r="AH514" i="1" s="1"/>
  <c r="T514" i="1"/>
  <c r="AJ514" i="1" s="1"/>
  <c r="U514" i="1"/>
  <c r="AM514" i="1" s="1"/>
  <c r="V514" i="1"/>
  <c r="AO514" i="1" s="1"/>
  <c r="W514" i="1"/>
  <c r="AQ514" i="1" s="1"/>
  <c r="S515" i="1"/>
  <c r="AH515" i="1" s="1"/>
  <c r="T515" i="1"/>
  <c r="AJ515" i="1" s="1"/>
  <c r="U515" i="1"/>
  <c r="AM515" i="1" s="1"/>
  <c r="V515" i="1"/>
  <c r="AO515" i="1" s="1"/>
  <c r="W515" i="1"/>
  <c r="AQ515" i="1" s="1"/>
  <c r="S516" i="1"/>
  <c r="AH516" i="1" s="1"/>
  <c r="T516" i="1"/>
  <c r="AJ516" i="1" s="1"/>
  <c r="U516" i="1"/>
  <c r="AM516" i="1" s="1"/>
  <c r="V516" i="1"/>
  <c r="AO516" i="1" s="1"/>
  <c r="W516" i="1"/>
  <c r="AQ516" i="1" s="1"/>
  <c r="S517" i="1"/>
  <c r="AH517" i="1" s="1"/>
  <c r="T517" i="1"/>
  <c r="AJ517" i="1" s="1"/>
  <c r="U517" i="1"/>
  <c r="AM517" i="1" s="1"/>
  <c r="V517" i="1"/>
  <c r="AO517" i="1" s="1"/>
  <c r="W517" i="1"/>
  <c r="AQ517" i="1" s="1"/>
  <c r="S518" i="1"/>
  <c r="AH518" i="1" s="1"/>
  <c r="T518" i="1"/>
  <c r="AJ518" i="1" s="1"/>
  <c r="U518" i="1"/>
  <c r="AM518" i="1" s="1"/>
  <c r="V518" i="1"/>
  <c r="AO518" i="1" s="1"/>
  <c r="W518" i="1"/>
  <c r="AQ518" i="1" s="1"/>
  <c r="S519" i="1"/>
  <c r="AH519" i="1" s="1"/>
  <c r="T519" i="1"/>
  <c r="AJ519" i="1" s="1"/>
  <c r="U519" i="1"/>
  <c r="AM519" i="1" s="1"/>
  <c r="V519" i="1"/>
  <c r="AO519" i="1" s="1"/>
  <c r="W519" i="1"/>
  <c r="AQ519" i="1" s="1"/>
  <c r="S520" i="1"/>
  <c r="AH520" i="1" s="1"/>
  <c r="T520" i="1"/>
  <c r="AJ520" i="1" s="1"/>
  <c r="U520" i="1"/>
  <c r="AM520" i="1" s="1"/>
  <c r="V520" i="1"/>
  <c r="AO520" i="1" s="1"/>
  <c r="W520" i="1"/>
  <c r="AQ520" i="1" s="1"/>
  <c r="S521" i="1"/>
  <c r="AH521" i="1" s="1"/>
  <c r="T521" i="1"/>
  <c r="AJ521" i="1" s="1"/>
  <c r="U521" i="1"/>
  <c r="AM521" i="1" s="1"/>
  <c r="V521" i="1"/>
  <c r="AO521" i="1" s="1"/>
  <c r="W521" i="1"/>
  <c r="AQ521" i="1" s="1"/>
  <c r="S522" i="1"/>
  <c r="AH522" i="1" s="1"/>
  <c r="T522" i="1"/>
  <c r="AJ522" i="1" s="1"/>
  <c r="U522" i="1"/>
  <c r="AM522" i="1" s="1"/>
  <c r="V522" i="1"/>
  <c r="AO522" i="1" s="1"/>
  <c r="W522" i="1"/>
  <c r="AQ522" i="1" s="1"/>
  <c r="S523" i="1"/>
  <c r="AH523" i="1" s="1"/>
  <c r="T523" i="1"/>
  <c r="AJ523" i="1" s="1"/>
  <c r="U523" i="1"/>
  <c r="AM523" i="1" s="1"/>
  <c r="V523" i="1"/>
  <c r="AO523" i="1" s="1"/>
  <c r="W523" i="1"/>
  <c r="AQ523" i="1" s="1"/>
  <c r="S524" i="1"/>
  <c r="AH524" i="1" s="1"/>
  <c r="T524" i="1"/>
  <c r="AJ524" i="1" s="1"/>
  <c r="U524" i="1"/>
  <c r="AM524" i="1" s="1"/>
  <c r="V524" i="1"/>
  <c r="AO524" i="1" s="1"/>
  <c r="W524" i="1"/>
  <c r="AQ524" i="1" s="1"/>
  <c r="S525" i="1"/>
  <c r="AH525" i="1" s="1"/>
  <c r="T525" i="1"/>
  <c r="AJ525" i="1" s="1"/>
  <c r="U525" i="1"/>
  <c r="AM525" i="1" s="1"/>
  <c r="V525" i="1"/>
  <c r="AO525" i="1" s="1"/>
  <c r="W525" i="1"/>
  <c r="AQ525" i="1" s="1"/>
  <c r="S526" i="1"/>
  <c r="AH526" i="1" s="1"/>
  <c r="T526" i="1"/>
  <c r="AJ526" i="1" s="1"/>
  <c r="U526" i="1"/>
  <c r="AM526" i="1" s="1"/>
  <c r="V526" i="1"/>
  <c r="AO526" i="1" s="1"/>
  <c r="W526" i="1"/>
  <c r="AQ526" i="1" s="1"/>
  <c r="S527" i="1"/>
  <c r="AH527" i="1" s="1"/>
  <c r="T527" i="1"/>
  <c r="AJ527" i="1" s="1"/>
  <c r="U527" i="1"/>
  <c r="AM527" i="1" s="1"/>
  <c r="V527" i="1"/>
  <c r="AO527" i="1" s="1"/>
  <c r="W527" i="1"/>
  <c r="AQ527" i="1" s="1"/>
  <c r="S528" i="1"/>
  <c r="AH528" i="1" s="1"/>
  <c r="T528" i="1"/>
  <c r="AJ528" i="1" s="1"/>
  <c r="U528" i="1"/>
  <c r="AM528" i="1" s="1"/>
  <c r="V528" i="1"/>
  <c r="AO528" i="1" s="1"/>
  <c r="W528" i="1"/>
  <c r="AQ528" i="1" s="1"/>
  <c r="S529" i="1"/>
  <c r="AH529" i="1" s="1"/>
  <c r="T529" i="1"/>
  <c r="AJ529" i="1" s="1"/>
  <c r="U529" i="1"/>
  <c r="AM529" i="1" s="1"/>
  <c r="V529" i="1"/>
  <c r="AO529" i="1" s="1"/>
  <c r="W529" i="1"/>
  <c r="AQ529" i="1" s="1"/>
  <c r="S530" i="1"/>
  <c r="AH530" i="1" s="1"/>
  <c r="T530" i="1"/>
  <c r="AJ530" i="1" s="1"/>
  <c r="U530" i="1"/>
  <c r="AM530" i="1" s="1"/>
  <c r="V530" i="1"/>
  <c r="AO530" i="1" s="1"/>
  <c r="W530" i="1"/>
  <c r="AQ530" i="1" s="1"/>
  <c r="S531" i="1"/>
  <c r="AH531" i="1" s="1"/>
  <c r="T531" i="1"/>
  <c r="AJ531" i="1" s="1"/>
  <c r="U531" i="1"/>
  <c r="AM531" i="1" s="1"/>
  <c r="V531" i="1"/>
  <c r="AO531" i="1" s="1"/>
  <c r="W531" i="1"/>
  <c r="AQ531" i="1" s="1"/>
  <c r="S532" i="1"/>
  <c r="AH532" i="1" s="1"/>
  <c r="T532" i="1"/>
  <c r="AJ532" i="1" s="1"/>
  <c r="U532" i="1"/>
  <c r="AM532" i="1" s="1"/>
  <c r="V532" i="1"/>
  <c r="AO532" i="1" s="1"/>
  <c r="W532" i="1"/>
  <c r="AQ532" i="1" s="1"/>
  <c r="S533" i="1"/>
  <c r="AH533" i="1" s="1"/>
  <c r="T533" i="1"/>
  <c r="AJ533" i="1" s="1"/>
  <c r="U533" i="1"/>
  <c r="AM533" i="1" s="1"/>
  <c r="V533" i="1"/>
  <c r="AO533" i="1" s="1"/>
  <c r="W533" i="1"/>
  <c r="AQ533" i="1" s="1"/>
  <c r="S534" i="1"/>
  <c r="AH534" i="1" s="1"/>
  <c r="T534" i="1"/>
  <c r="AJ534" i="1" s="1"/>
  <c r="U534" i="1"/>
  <c r="AM534" i="1" s="1"/>
  <c r="V534" i="1"/>
  <c r="AO534" i="1" s="1"/>
  <c r="W534" i="1"/>
  <c r="AQ534" i="1" s="1"/>
  <c r="S535" i="1"/>
  <c r="AH535" i="1" s="1"/>
  <c r="T535" i="1"/>
  <c r="AJ535" i="1" s="1"/>
  <c r="U535" i="1"/>
  <c r="AM535" i="1" s="1"/>
  <c r="V535" i="1"/>
  <c r="AO535" i="1" s="1"/>
  <c r="W535" i="1"/>
  <c r="AQ535" i="1" s="1"/>
  <c r="S536" i="1"/>
  <c r="AH536" i="1" s="1"/>
  <c r="T536" i="1"/>
  <c r="AJ536" i="1" s="1"/>
  <c r="U536" i="1"/>
  <c r="AM536" i="1" s="1"/>
  <c r="V536" i="1"/>
  <c r="AO536" i="1" s="1"/>
  <c r="W536" i="1"/>
  <c r="AQ536" i="1" s="1"/>
  <c r="S537" i="1"/>
  <c r="AH537" i="1" s="1"/>
  <c r="T537" i="1"/>
  <c r="AJ537" i="1" s="1"/>
  <c r="U537" i="1"/>
  <c r="AM537" i="1" s="1"/>
  <c r="V537" i="1"/>
  <c r="AO537" i="1" s="1"/>
  <c r="W537" i="1"/>
  <c r="AQ537" i="1" s="1"/>
  <c r="S538" i="1"/>
  <c r="AH538" i="1" s="1"/>
  <c r="T538" i="1"/>
  <c r="AJ538" i="1" s="1"/>
  <c r="U538" i="1"/>
  <c r="AM538" i="1" s="1"/>
  <c r="V538" i="1"/>
  <c r="AO538" i="1" s="1"/>
  <c r="W538" i="1"/>
  <c r="AQ538" i="1" s="1"/>
  <c r="S539" i="1"/>
  <c r="AH539" i="1" s="1"/>
  <c r="T539" i="1"/>
  <c r="AJ539" i="1" s="1"/>
  <c r="U539" i="1"/>
  <c r="AM539" i="1" s="1"/>
  <c r="V539" i="1"/>
  <c r="AO539" i="1" s="1"/>
  <c r="W539" i="1"/>
  <c r="AQ539" i="1" s="1"/>
  <c r="S540" i="1"/>
  <c r="AH540" i="1" s="1"/>
  <c r="T540" i="1"/>
  <c r="AJ540" i="1" s="1"/>
  <c r="U540" i="1"/>
  <c r="AM540" i="1" s="1"/>
  <c r="V540" i="1"/>
  <c r="AO540" i="1" s="1"/>
  <c r="W540" i="1"/>
  <c r="AQ540" i="1" s="1"/>
  <c r="S541" i="1"/>
  <c r="AH541" i="1" s="1"/>
  <c r="T541" i="1"/>
  <c r="AJ541" i="1" s="1"/>
  <c r="U541" i="1"/>
  <c r="AM541" i="1" s="1"/>
  <c r="V541" i="1"/>
  <c r="AO541" i="1" s="1"/>
  <c r="W541" i="1"/>
  <c r="AQ541" i="1" s="1"/>
  <c r="S542" i="1"/>
  <c r="AH542" i="1" s="1"/>
  <c r="T542" i="1"/>
  <c r="AJ542" i="1" s="1"/>
  <c r="U542" i="1"/>
  <c r="AM542" i="1" s="1"/>
  <c r="V542" i="1"/>
  <c r="AO542" i="1" s="1"/>
  <c r="W542" i="1"/>
  <c r="AQ542" i="1" s="1"/>
  <c r="S543" i="1"/>
  <c r="AH543" i="1" s="1"/>
  <c r="T543" i="1"/>
  <c r="AJ543" i="1" s="1"/>
  <c r="U543" i="1"/>
  <c r="AM543" i="1" s="1"/>
  <c r="V543" i="1"/>
  <c r="AO543" i="1" s="1"/>
  <c r="W543" i="1"/>
  <c r="AQ543" i="1" s="1"/>
  <c r="S544" i="1"/>
  <c r="AH544" i="1" s="1"/>
  <c r="T544" i="1"/>
  <c r="AJ544" i="1" s="1"/>
  <c r="U544" i="1"/>
  <c r="AM544" i="1" s="1"/>
  <c r="V544" i="1"/>
  <c r="AO544" i="1" s="1"/>
  <c r="W544" i="1"/>
  <c r="AQ544" i="1" s="1"/>
  <c r="S545" i="1"/>
  <c r="AH545" i="1" s="1"/>
  <c r="T545" i="1"/>
  <c r="AJ545" i="1" s="1"/>
  <c r="U545" i="1"/>
  <c r="AM545" i="1" s="1"/>
  <c r="V545" i="1"/>
  <c r="AO545" i="1" s="1"/>
  <c r="W545" i="1"/>
  <c r="AQ545" i="1" s="1"/>
  <c r="S546" i="1"/>
  <c r="AH546" i="1" s="1"/>
  <c r="T546" i="1"/>
  <c r="AJ546" i="1" s="1"/>
  <c r="U546" i="1"/>
  <c r="AM546" i="1" s="1"/>
  <c r="V546" i="1"/>
  <c r="AO546" i="1" s="1"/>
  <c r="W546" i="1"/>
  <c r="AQ546" i="1" s="1"/>
  <c r="S547" i="1"/>
  <c r="AH547" i="1" s="1"/>
  <c r="T547" i="1"/>
  <c r="AJ547" i="1" s="1"/>
  <c r="U547" i="1"/>
  <c r="AM547" i="1" s="1"/>
  <c r="V547" i="1"/>
  <c r="AO547" i="1" s="1"/>
  <c r="W547" i="1"/>
  <c r="AQ547" i="1" s="1"/>
  <c r="S548" i="1"/>
  <c r="AH548" i="1" s="1"/>
  <c r="T548" i="1"/>
  <c r="AJ548" i="1" s="1"/>
  <c r="U548" i="1"/>
  <c r="AM548" i="1" s="1"/>
  <c r="V548" i="1"/>
  <c r="AO548" i="1" s="1"/>
  <c r="W548" i="1"/>
  <c r="AQ548" i="1" s="1"/>
  <c r="S549" i="1"/>
  <c r="AH549" i="1" s="1"/>
  <c r="T549" i="1"/>
  <c r="AJ549" i="1" s="1"/>
  <c r="U549" i="1"/>
  <c r="AM549" i="1" s="1"/>
  <c r="V549" i="1"/>
  <c r="AO549" i="1" s="1"/>
  <c r="W549" i="1"/>
  <c r="AQ549" i="1" s="1"/>
  <c r="S550" i="1"/>
  <c r="AH550" i="1" s="1"/>
  <c r="T550" i="1"/>
  <c r="AJ550" i="1" s="1"/>
  <c r="U550" i="1"/>
  <c r="AM550" i="1" s="1"/>
  <c r="V550" i="1"/>
  <c r="AO550" i="1" s="1"/>
  <c r="W550" i="1"/>
  <c r="AQ550" i="1" s="1"/>
  <c r="S551" i="1"/>
  <c r="AH551" i="1" s="1"/>
  <c r="T551" i="1"/>
  <c r="AJ551" i="1" s="1"/>
  <c r="U551" i="1"/>
  <c r="AM551" i="1" s="1"/>
  <c r="V551" i="1"/>
  <c r="AO551" i="1" s="1"/>
  <c r="W551" i="1"/>
  <c r="AQ551" i="1" s="1"/>
  <c r="S552" i="1"/>
  <c r="AH552" i="1" s="1"/>
  <c r="T552" i="1"/>
  <c r="AJ552" i="1" s="1"/>
  <c r="U552" i="1"/>
  <c r="AM552" i="1" s="1"/>
  <c r="V552" i="1"/>
  <c r="AO552" i="1" s="1"/>
  <c r="W552" i="1"/>
  <c r="AQ552" i="1" s="1"/>
  <c r="S553" i="1"/>
  <c r="AH553" i="1" s="1"/>
  <c r="T553" i="1"/>
  <c r="AJ553" i="1" s="1"/>
  <c r="U553" i="1"/>
  <c r="AM553" i="1" s="1"/>
  <c r="V553" i="1"/>
  <c r="AO553" i="1" s="1"/>
  <c r="W553" i="1"/>
  <c r="AQ553" i="1" s="1"/>
  <c r="S554" i="1"/>
  <c r="AH554" i="1" s="1"/>
  <c r="T554" i="1"/>
  <c r="AJ554" i="1" s="1"/>
  <c r="U554" i="1"/>
  <c r="AM554" i="1" s="1"/>
  <c r="V554" i="1"/>
  <c r="AO554" i="1" s="1"/>
  <c r="W554" i="1"/>
  <c r="AQ554" i="1" s="1"/>
  <c r="S555" i="1"/>
  <c r="AH555" i="1" s="1"/>
  <c r="T555" i="1"/>
  <c r="AJ555" i="1" s="1"/>
  <c r="U555" i="1"/>
  <c r="AM555" i="1" s="1"/>
  <c r="V555" i="1"/>
  <c r="AO555" i="1" s="1"/>
  <c r="W555" i="1"/>
  <c r="AQ555" i="1" s="1"/>
  <c r="S556" i="1"/>
  <c r="AH556" i="1" s="1"/>
  <c r="T556" i="1"/>
  <c r="AJ556" i="1" s="1"/>
  <c r="U556" i="1"/>
  <c r="AM556" i="1" s="1"/>
  <c r="V556" i="1"/>
  <c r="AO556" i="1" s="1"/>
  <c r="W556" i="1"/>
  <c r="AQ556" i="1" s="1"/>
  <c r="S557" i="1"/>
  <c r="AH557" i="1" s="1"/>
  <c r="T557" i="1"/>
  <c r="AJ557" i="1" s="1"/>
  <c r="U557" i="1"/>
  <c r="AM557" i="1" s="1"/>
  <c r="V557" i="1"/>
  <c r="AO557" i="1" s="1"/>
  <c r="W557" i="1"/>
  <c r="AQ557" i="1" s="1"/>
  <c r="S558" i="1"/>
  <c r="AH558" i="1" s="1"/>
  <c r="T558" i="1"/>
  <c r="AJ558" i="1" s="1"/>
  <c r="U558" i="1"/>
  <c r="AM558" i="1" s="1"/>
  <c r="V558" i="1"/>
  <c r="AO558" i="1" s="1"/>
  <c r="W558" i="1"/>
  <c r="AQ558" i="1" s="1"/>
  <c r="S559" i="1"/>
  <c r="AH559" i="1" s="1"/>
  <c r="T559" i="1"/>
  <c r="AJ559" i="1" s="1"/>
  <c r="U559" i="1"/>
  <c r="AM559" i="1" s="1"/>
  <c r="V559" i="1"/>
  <c r="AO559" i="1" s="1"/>
  <c r="W559" i="1"/>
  <c r="AQ559" i="1" s="1"/>
  <c r="S560" i="1"/>
  <c r="AH560" i="1" s="1"/>
  <c r="T560" i="1"/>
  <c r="AJ560" i="1" s="1"/>
  <c r="U560" i="1"/>
  <c r="AM560" i="1" s="1"/>
  <c r="V560" i="1"/>
  <c r="AO560" i="1" s="1"/>
  <c r="W560" i="1"/>
  <c r="AQ560" i="1" s="1"/>
  <c r="S561" i="1"/>
  <c r="AH561" i="1" s="1"/>
  <c r="T561" i="1"/>
  <c r="AJ561" i="1" s="1"/>
  <c r="U561" i="1"/>
  <c r="AM561" i="1" s="1"/>
  <c r="V561" i="1"/>
  <c r="AO561" i="1" s="1"/>
  <c r="W561" i="1"/>
  <c r="AQ561" i="1" s="1"/>
  <c r="S562" i="1"/>
  <c r="AH562" i="1" s="1"/>
  <c r="T562" i="1"/>
  <c r="AJ562" i="1" s="1"/>
  <c r="U562" i="1"/>
  <c r="AM562" i="1" s="1"/>
  <c r="V562" i="1"/>
  <c r="AO562" i="1" s="1"/>
  <c r="W562" i="1"/>
  <c r="AQ562" i="1" s="1"/>
  <c r="S563" i="1"/>
  <c r="AH563" i="1" s="1"/>
  <c r="T563" i="1"/>
  <c r="AJ563" i="1" s="1"/>
  <c r="U563" i="1"/>
  <c r="AM563" i="1" s="1"/>
  <c r="V563" i="1"/>
  <c r="AO563" i="1" s="1"/>
  <c r="W563" i="1"/>
  <c r="AQ563" i="1" s="1"/>
  <c r="S564" i="1"/>
  <c r="AH564" i="1" s="1"/>
  <c r="T564" i="1"/>
  <c r="AJ564" i="1" s="1"/>
  <c r="U564" i="1"/>
  <c r="AM564" i="1" s="1"/>
  <c r="V564" i="1"/>
  <c r="AO564" i="1" s="1"/>
  <c r="W564" i="1"/>
  <c r="AQ564" i="1" s="1"/>
  <c r="S565" i="1"/>
  <c r="AH565" i="1" s="1"/>
  <c r="T565" i="1"/>
  <c r="AJ565" i="1" s="1"/>
  <c r="U565" i="1"/>
  <c r="AM565" i="1" s="1"/>
  <c r="V565" i="1"/>
  <c r="AO565" i="1" s="1"/>
  <c r="W565" i="1"/>
  <c r="AQ565" i="1" s="1"/>
  <c r="S566" i="1"/>
  <c r="AH566" i="1" s="1"/>
  <c r="T566" i="1"/>
  <c r="AJ566" i="1" s="1"/>
  <c r="U566" i="1"/>
  <c r="AM566" i="1" s="1"/>
  <c r="V566" i="1"/>
  <c r="AO566" i="1" s="1"/>
  <c r="W566" i="1"/>
  <c r="AQ566" i="1" s="1"/>
  <c r="S567" i="1"/>
  <c r="AH567" i="1" s="1"/>
  <c r="T567" i="1"/>
  <c r="AJ567" i="1" s="1"/>
  <c r="U567" i="1"/>
  <c r="AM567" i="1" s="1"/>
  <c r="V567" i="1"/>
  <c r="AO567" i="1" s="1"/>
  <c r="W567" i="1"/>
  <c r="AQ567" i="1" s="1"/>
  <c r="S568" i="1"/>
  <c r="AH568" i="1" s="1"/>
  <c r="T568" i="1"/>
  <c r="AJ568" i="1" s="1"/>
  <c r="U568" i="1"/>
  <c r="AM568" i="1" s="1"/>
  <c r="V568" i="1"/>
  <c r="AO568" i="1" s="1"/>
  <c r="W568" i="1"/>
  <c r="AQ568" i="1" s="1"/>
  <c r="S569" i="1"/>
  <c r="AH569" i="1" s="1"/>
  <c r="T569" i="1"/>
  <c r="AJ569" i="1" s="1"/>
  <c r="U569" i="1"/>
  <c r="AM569" i="1" s="1"/>
  <c r="V569" i="1"/>
  <c r="AO569" i="1" s="1"/>
  <c r="W569" i="1"/>
  <c r="AQ569" i="1" s="1"/>
  <c r="S570" i="1"/>
  <c r="AH570" i="1" s="1"/>
  <c r="T570" i="1"/>
  <c r="AJ570" i="1" s="1"/>
  <c r="U570" i="1"/>
  <c r="AM570" i="1" s="1"/>
  <c r="V570" i="1"/>
  <c r="AO570" i="1" s="1"/>
  <c r="W570" i="1"/>
  <c r="AQ570" i="1" s="1"/>
  <c r="S571" i="1"/>
  <c r="AH571" i="1" s="1"/>
  <c r="T571" i="1"/>
  <c r="AJ571" i="1" s="1"/>
  <c r="U571" i="1"/>
  <c r="AM571" i="1" s="1"/>
  <c r="V571" i="1"/>
  <c r="AO571" i="1" s="1"/>
  <c r="W571" i="1"/>
  <c r="AQ571" i="1" s="1"/>
  <c r="S572" i="1"/>
  <c r="AH572" i="1" s="1"/>
  <c r="T572" i="1"/>
  <c r="AJ572" i="1" s="1"/>
  <c r="U572" i="1"/>
  <c r="AM572" i="1" s="1"/>
  <c r="V572" i="1"/>
  <c r="AO572" i="1" s="1"/>
  <c r="W572" i="1"/>
  <c r="AQ572" i="1" s="1"/>
  <c r="S573" i="1"/>
  <c r="AH573" i="1" s="1"/>
  <c r="T573" i="1"/>
  <c r="AJ573" i="1" s="1"/>
  <c r="U573" i="1"/>
  <c r="AM573" i="1" s="1"/>
  <c r="V573" i="1"/>
  <c r="AO573" i="1" s="1"/>
  <c r="W573" i="1"/>
  <c r="AQ573" i="1" s="1"/>
  <c r="S574" i="1"/>
  <c r="AH574" i="1" s="1"/>
  <c r="T574" i="1"/>
  <c r="AJ574" i="1" s="1"/>
  <c r="U574" i="1"/>
  <c r="AM574" i="1" s="1"/>
  <c r="V574" i="1"/>
  <c r="AO574" i="1" s="1"/>
  <c r="W574" i="1"/>
  <c r="AQ574" i="1" s="1"/>
  <c r="S575" i="1"/>
  <c r="AH575" i="1" s="1"/>
  <c r="T575" i="1"/>
  <c r="AJ575" i="1" s="1"/>
  <c r="U575" i="1"/>
  <c r="AM575" i="1" s="1"/>
  <c r="V575" i="1"/>
  <c r="AO575" i="1" s="1"/>
  <c r="W575" i="1"/>
  <c r="AQ575" i="1" s="1"/>
  <c r="S576" i="1"/>
  <c r="AH576" i="1" s="1"/>
  <c r="T576" i="1"/>
  <c r="AJ576" i="1" s="1"/>
  <c r="U576" i="1"/>
  <c r="AM576" i="1" s="1"/>
  <c r="V576" i="1"/>
  <c r="AO576" i="1" s="1"/>
  <c r="W576" i="1"/>
  <c r="AQ576" i="1" s="1"/>
  <c r="S577" i="1"/>
  <c r="AH577" i="1" s="1"/>
  <c r="T577" i="1"/>
  <c r="AJ577" i="1" s="1"/>
  <c r="U577" i="1"/>
  <c r="AM577" i="1" s="1"/>
  <c r="V577" i="1"/>
  <c r="AO577" i="1" s="1"/>
  <c r="W577" i="1"/>
  <c r="AQ577" i="1" s="1"/>
  <c r="S578" i="1"/>
  <c r="AH578" i="1" s="1"/>
  <c r="T578" i="1"/>
  <c r="AJ578" i="1" s="1"/>
  <c r="U578" i="1"/>
  <c r="AM578" i="1" s="1"/>
  <c r="V578" i="1"/>
  <c r="AO578" i="1" s="1"/>
  <c r="W578" i="1"/>
  <c r="AQ578" i="1" s="1"/>
  <c r="S579" i="1"/>
  <c r="AH579" i="1" s="1"/>
  <c r="T579" i="1"/>
  <c r="AJ579" i="1" s="1"/>
  <c r="U579" i="1"/>
  <c r="AM579" i="1" s="1"/>
  <c r="V579" i="1"/>
  <c r="AO579" i="1" s="1"/>
  <c r="W579" i="1"/>
  <c r="AQ579" i="1" s="1"/>
  <c r="S580" i="1"/>
  <c r="AH580" i="1" s="1"/>
  <c r="T580" i="1"/>
  <c r="AJ580" i="1" s="1"/>
  <c r="U580" i="1"/>
  <c r="AM580" i="1" s="1"/>
  <c r="V580" i="1"/>
  <c r="AO580" i="1" s="1"/>
  <c r="W580" i="1"/>
  <c r="AQ580" i="1" s="1"/>
  <c r="S581" i="1"/>
  <c r="AH581" i="1" s="1"/>
  <c r="T581" i="1"/>
  <c r="AJ581" i="1" s="1"/>
  <c r="U581" i="1"/>
  <c r="AM581" i="1" s="1"/>
  <c r="V581" i="1"/>
  <c r="AO581" i="1" s="1"/>
  <c r="W581" i="1"/>
  <c r="AQ581" i="1" s="1"/>
  <c r="S582" i="1"/>
  <c r="AH582" i="1" s="1"/>
  <c r="T582" i="1"/>
  <c r="AJ582" i="1" s="1"/>
  <c r="U582" i="1"/>
  <c r="AM582" i="1" s="1"/>
  <c r="V582" i="1"/>
  <c r="AO582" i="1" s="1"/>
  <c r="W582" i="1"/>
  <c r="AQ582" i="1" s="1"/>
  <c r="S583" i="1"/>
  <c r="AH583" i="1" s="1"/>
  <c r="T583" i="1"/>
  <c r="AJ583" i="1" s="1"/>
  <c r="U583" i="1"/>
  <c r="AM583" i="1" s="1"/>
  <c r="V583" i="1"/>
  <c r="AO583" i="1" s="1"/>
  <c r="W583" i="1"/>
  <c r="AQ583" i="1" s="1"/>
  <c r="S584" i="1"/>
  <c r="AH584" i="1" s="1"/>
  <c r="T584" i="1"/>
  <c r="AJ584" i="1" s="1"/>
  <c r="U584" i="1"/>
  <c r="AM584" i="1" s="1"/>
  <c r="V584" i="1"/>
  <c r="AO584" i="1" s="1"/>
  <c r="W584" i="1"/>
  <c r="AQ584" i="1" s="1"/>
  <c r="S585" i="1"/>
  <c r="AH585" i="1" s="1"/>
  <c r="T585" i="1"/>
  <c r="AJ585" i="1" s="1"/>
  <c r="U585" i="1"/>
  <c r="AM585" i="1" s="1"/>
  <c r="V585" i="1"/>
  <c r="AO585" i="1" s="1"/>
  <c r="W585" i="1"/>
  <c r="AQ585" i="1" s="1"/>
  <c r="S586" i="1"/>
  <c r="AH586" i="1" s="1"/>
  <c r="T586" i="1"/>
  <c r="AJ586" i="1" s="1"/>
  <c r="U586" i="1"/>
  <c r="AM586" i="1" s="1"/>
  <c r="V586" i="1"/>
  <c r="AO586" i="1" s="1"/>
  <c r="W586" i="1"/>
  <c r="AQ586" i="1" s="1"/>
  <c r="S587" i="1"/>
  <c r="AH587" i="1" s="1"/>
  <c r="T587" i="1"/>
  <c r="AJ587" i="1" s="1"/>
  <c r="U587" i="1"/>
  <c r="AM587" i="1" s="1"/>
  <c r="V587" i="1"/>
  <c r="AO587" i="1" s="1"/>
  <c r="W587" i="1"/>
  <c r="AQ587" i="1" s="1"/>
  <c r="S588" i="1"/>
  <c r="AH588" i="1" s="1"/>
  <c r="T588" i="1"/>
  <c r="AJ588" i="1" s="1"/>
  <c r="U588" i="1"/>
  <c r="AM588" i="1" s="1"/>
  <c r="V588" i="1"/>
  <c r="AO588" i="1" s="1"/>
  <c r="W588" i="1"/>
  <c r="AQ588" i="1" s="1"/>
  <c r="S589" i="1"/>
  <c r="AH589" i="1" s="1"/>
  <c r="T589" i="1"/>
  <c r="AJ589" i="1" s="1"/>
  <c r="U589" i="1"/>
  <c r="AM589" i="1" s="1"/>
  <c r="V589" i="1"/>
  <c r="AO589" i="1" s="1"/>
  <c r="W589" i="1"/>
  <c r="AQ589" i="1" s="1"/>
  <c r="S590" i="1"/>
  <c r="AH590" i="1" s="1"/>
  <c r="T590" i="1"/>
  <c r="AJ590" i="1" s="1"/>
  <c r="U590" i="1"/>
  <c r="AM590" i="1" s="1"/>
  <c r="V590" i="1"/>
  <c r="AO590" i="1" s="1"/>
  <c r="W590" i="1"/>
  <c r="AQ590" i="1" s="1"/>
  <c r="S591" i="1"/>
  <c r="AH591" i="1" s="1"/>
  <c r="T591" i="1"/>
  <c r="AJ591" i="1" s="1"/>
  <c r="U591" i="1"/>
  <c r="AM591" i="1" s="1"/>
  <c r="V591" i="1"/>
  <c r="AO591" i="1" s="1"/>
  <c r="W591" i="1"/>
  <c r="AQ591" i="1" s="1"/>
  <c r="S592" i="1"/>
  <c r="AH592" i="1" s="1"/>
  <c r="T592" i="1"/>
  <c r="AJ592" i="1" s="1"/>
  <c r="U592" i="1"/>
  <c r="AM592" i="1" s="1"/>
  <c r="V592" i="1"/>
  <c r="AO592" i="1" s="1"/>
  <c r="W592" i="1"/>
  <c r="AQ592" i="1" s="1"/>
  <c r="S593" i="1"/>
  <c r="AH593" i="1" s="1"/>
  <c r="T593" i="1"/>
  <c r="AJ593" i="1" s="1"/>
  <c r="U593" i="1"/>
  <c r="AM593" i="1" s="1"/>
  <c r="V593" i="1"/>
  <c r="AO593" i="1" s="1"/>
  <c r="W593" i="1"/>
  <c r="AQ593" i="1" s="1"/>
  <c r="S594" i="1"/>
  <c r="AH594" i="1" s="1"/>
  <c r="T594" i="1"/>
  <c r="AJ594" i="1" s="1"/>
  <c r="U594" i="1"/>
  <c r="AM594" i="1" s="1"/>
  <c r="V594" i="1"/>
  <c r="AO594" i="1" s="1"/>
  <c r="W594" i="1"/>
  <c r="AQ594" i="1" s="1"/>
  <c r="S595" i="1"/>
  <c r="AH595" i="1" s="1"/>
  <c r="T595" i="1"/>
  <c r="AJ595" i="1" s="1"/>
  <c r="U595" i="1"/>
  <c r="AM595" i="1" s="1"/>
  <c r="V595" i="1"/>
  <c r="AO595" i="1" s="1"/>
  <c r="W595" i="1"/>
  <c r="AQ595" i="1" s="1"/>
  <c r="S596" i="1"/>
  <c r="AH596" i="1" s="1"/>
  <c r="T596" i="1"/>
  <c r="AJ596" i="1" s="1"/>
  <c r="U596" i="1"/>
  <c r="AM596" i="1" s="1"/>
  <c r="V596" i="1"/>
  <c r="AO596" i="1" s="1"/>
  <c r="W596" i="1"/>
  <c r="AQ596" i="1" s="1"/>
  <c r="S597" i="1"/>
  <c r="AH597" i="1" s="1"/>
  <c r="T597" i="1"/>
  <c r="AJ597" i="1" s="1"/>
  <c r="U597" i="1"/>
  <c r="AM597" i="1" s="1"/>
  <c r="V597" i="1"/>
  <c r="AO597" i="1" s="1"/>
  <c r="W597" i="1"/>
  <c r="AQ597" i="1" s="1"/>
  <c r="S598" i="1"/>
  <c r="AH598" i="1" s="1"/>
  <c r="T598" i="1"/>
  <c r="AJ598" i="1" s="1"/>
  <c r="U598" i="1"/>
  <c r="AM598" i="1" s="1"/>
  <c r="V598" i="1"/>
  <c r="AO598" i="1" s="1"/>
  <c r="W598" i="1"/>
  <c r="AQ598" i="1" s="1"/>
  <c r="S599" i="1"/>
  <c r="AH599" i="1" s="1"/>
  <c r="T599" i="1"/>
  <c r="AJ599" i="1" s="1"/>
  <c r="U599" i="1"/>
  <c r="AM599" i="1" s="1"/>
  <c r="V599" i="1"/>
  <c r="AO599" i="1" s="1"/>
  <c r="W599" i="1"/>
  <c r="AQ599" i="1" s="1"/>
  <c r="S600" i="1"/>
  <c r="AH600" i="1" s="1"/>
  <c r="T600" i="1"/>
  <c r="AJ600" i="1" s="1"/>
  <c r="U600" i="1"/>
  <c r="AM600" i="1" s="1"/>
  <c r="V600" i="1"/>
  <c r="AO600" i="1" s="1"/>
  <c r="W600" i="1"/>
  <c r="AQ600" i="1" s="1"/>
  <c r="S601" i="1"/>
  <c r="AH601" i="1" s="1"/>
  <c r="T601" i="1"/>
  <c r="AJ601" i="1" s="1"/>
  <c r="U601" i="1"/>
  <c r="AM601" i="1" s="1"/>
  <c r="V601" i="1"/>
  <c r="AO601" i="1" s="1"/>
  <c r="W601" i="1"/>
  <c r="AQ601" i="1" s="1"/>
  <c r="S602" i="1"/>
  <c r="AH602" i="1" s="1"/>
  <c r="T602" i="1"/>
  <c r="AJ602" i="1" s="1"/>
  <c r="U602" i="1"/>
  <c r="AM602" i="1" s="1"/>
  <c r="V602" i="1"/>
  <c r="AO602" i="1" s="1"/>
  <c r="W602" i="1"/>
  <c r="AQ602" i="1" s="1"/>
  <c r="S603" i="1"/>
  <c r="AH603" i="1" s="1"/>
  <c r="T603" i="1"/>
  <c r="AJ603" i="1" s="1"/>
  <c r="U603" i="1"/>
  <c r="AM603" i="1" s="1"/>
  <c r="V603" i="1"/>
  <c r="AO603" i="1" s="1"/>
  <c r="W603" i="1"/>
  <c r="AQ603" i="1" s="1"/>
  <c r="S604" i="1"/>
  <c r="AH604" i="1" s="1"/>
  <c r="T604" i="1"/>
  <c r="AJ604" i="1" s="1"/>
  <c r="U604" i="1"/>
  <c r="AM604" i="1" s="1"/>
  <c r="V604" i="1"/>
  <c r="AO604" i="1" s="1"/>
  <c r="W604" i="1"/>
  <c r="AQ604" i="1" s="1"/>
  <c r="S605" i="1"/>
  <c r="AH605" i="1" s="1"/>
  <c r="T605" i="1"/>
  <c r="AJ605" i="1" s="1"/>
  <c r="U605" i="1"/>
  <c r="AM605" i="1" s="1"/>
  <c r="V605" i="1"/>
  <c r="AO605" i="1" s="1"/>
  <c r="W605" i="1"/>
  <c r="AQ605" i="1" s="1"/>
  <c r="S606" i="1"/>
  <c r="AH606" i="1" s="1"/>
  <c r="T606" i="1"/>
  <c r="AJ606" i="1" s="1"/>
  <c r="U606" i="1"/>
  <c r="AM606" i="1" s="1"/>
  <c r="V606" i="1"/>
  <c r="AO606" i="1" s="1"/>
  <c r="W606" i="1"/>
  <c r="AQ606" i="1" s="1"/>
  <c r="S607" i="1"/>
  <c r="AH607" i="1" s="1"/>
  <c r="T607" i="1"/>
  <c r="AJ607" i="1" s="1"/>
  <c r="U607" i="1"/>
  <c r="AM607" i="1" s="1"/>
  <c r="V607" i="1"/>
  <c r="AO607" i="1" s="1"/>
  <c r="W607" i="1"/>
  <c r="AQ607" i="1" s="1"/>
  <c r="S608" i="1"/>
  <c r="AH608" i="1" s="1"/>
  <c r="T608" i="1"/>
  <c r="AJ608" i="1" s="1"/>
  <c r="U608" i="1"/>
  <c r="AM608" i="1" s="1"/>
  <c r="V608" i="1"/>
  <c r="AO608" i="1" s="1"/>
  <c r="W608" i="1"/>
  <c r="AQ608" i="1" s="1"/>
  <c r="S609" i="1"/>
  <c r="AH609" i="1" s="1"/>
  <c r="T609" i="1"/>
  <c r="AJ609" i="1" s="1"/>
  <c r="U609" i="1"/>
  <c r="AM609" i="1" s="1"/>
  <c r="V609" i="1"/>
  <c r="AO609" i="1" s="1"/>
  <c r="W609" i="1"/>
  <c r="AQ609" i="1" s="1"/>
  <c r="S610" i="1"/>
  <c r="AH610" i="1" s="1"/>
  <c r="T610" i="1"/>
  <c r="AJ610" i="1" s="1"/>
  <c r="U610" i="1"/>
  <c r="AM610" i="1" s="1"/>
  <c r="V610" i="1"/>
  <c r="AO610" i="1" s="1"/>
  <c r="W610" i="1"/>
  <c r="AQ610" i="1" s="1"/>
  <c r="S611" i="1"/>
  <c r="AH611" i="1" s="1"/>
  <c r="T611" i="1"/>
  <c r="AJ611" i="1" s="1"/>
  <c r="U611" i="1"/>
  <c r="AM611" i="1" s="1"/>
  <c r="V611" i="1"/>
  <c r="AO611" i="1" s="1"/>
  <c r="W611" i="1"/>
  <c r="AQ611" i="1" s="1"/>
  <c r="S612" i="1"/>
  <c r="AH612" i="1" s="1"/>
  <c r="T612" i="1"/>
  <c r="AJ612" i="1" s="1"/>
  <c r="U612" i="1"/>
  <c r="AM612" i="1" s="1"/>
  <c r="V612" i="1"/>
  <c r="AO612" i="1" s="1"/>
  <c r="W612" i="1"/>
  <c r="AQ612" i="1" s="1"/>
  <c r="S613" i="1"/>
  <c r="AH613" i="1" s="1"/>
  <c r="T613" i="1"/>
  <c r="AJ613" i="1" s="1"/>
  <c r="U613" i="1"/>
  <c r="AM613" i="1" s="1"/>
  <c r="V613" i="1"/>
  <c r="AO613" i="1" s="1"/>
  <c r="W613" i="1"/>
  <c r="AQ613" i="1" s="1"/>
  <c r="S614" i="1"/>
  <c r="AH614" i="1" s="1"/>
  <c r="T614" i="1"/>
  <c r="AJ614" i="1" s="1"/>
  <c r="U614" i="1"/>
  <c r="AM614" i="1" s="1"/>
  <c r="V614" i="1"/>
  <c r="AO614" i="1" s="1"/>
  <c r="W614" i="1"/>
  <c r="AQ614" i="1" s="1"/>
  <c r="S615" i="1"/>
  <c r="AH615" i="1" s="1"/>
  <c r="T615" i="1"/>
  <c r="AJ615" i="1" s="1"/>
  <c r="U615" i="1"/>
  <c r="AM615" i="1" s="1"/>
  <c r="V615" i="1"/>
  <c r="AO615" i="1" s="1"/>
  <c r="W615" i="1"/>
  <c r="AQ615" i="1" s="1"/>
  <c r="S616" i="1"/>
  <c r="AH616" i="1" s="1"/>
  <c r="T616" i="1"/>
  <c r="AJ616" i="1" s="1"/>
  <c r="U616" i="1"/>
  <c r="AM616" i="1" s="1"/>
  <c r="V616" i="1"/>
  <c r="AO616" i="1" s="1"/>
  <c r="W616" i="1"/>
  <c r="AQ616" i="1" s="1"/>
  <c r="S617" i="1"/>
  <c r="AH617" i="1" s="1"/>
  <c r="T617" i="1"/>
  <c r="AJ617" i="1" s="1"/>
  <c r="U617" i="1"/>
  <c r="AM617" i="1" s="1"/>
  <c r="V617" i="1"/>
  <c r="AO617" i="1" s="1"/>
  <c r="W617" i="1"/>
  <c r="AQ617" i="1" s="1"/>
  <c r="S618" i="1"/>
  <c r="AH618" i="1" s="1"/>
  <c r="T618" i="1"/>
  <c r="AJ618" i="1" s="1"/>
  <c r="U618" i="1"/>
  <c r="AM618" i="1" s="1"/>
  <c r="V618" i="1"/>
  <c r="AO618" i="1" s="1"/>
  <c r="W618" i="1"/>
  <c r="AQ618" i="1" s="1"/>
  <c r="S619" i="1"/>
  <c r="AH619" i="1" s="1"/>
  <c r="T619" i="1"/>
  <c r="AJ619" i="1" s="1"/>
  <c r="U619" i="1"/>
  <c r="AM619" i="1" s="1"/>
  <c r="V619" i="1"/>
  <c r="AO619" i="1" s="1"/>
  <c r="W619" i="1"/>
  <c r="AQ619" i="1" s="1"/>
  <c r="S620" i="1"/>
  <c r="AH620" i="1" s="1"/>
  <c r="T620" i="1"/>
  <c r="AJ620" i="1" s="1"/>
  <c r="U620" i="1"/>
  <c r="AM620" i="1" s="1"/>
  <c r="V620" i="1"/>
  <c r="AO620" i="1" s="1"/>
  <c r="W620" i="1"/>
  <c r="AQ620" i="1" s="1"/>
  <c r="S621" i="1"/>
  <c r="AH621" i="1" s="1"/>
  <c r="T621" i="1"/>
  <c r="AJ621" i="1" s="1"/>
  <c r="U621" i="1"/>
  <c r="AM621" i="1" s="1"/>
  <c r="V621" i="1"/>
  <c r="AO621" i="1" s="1"/>
  <c r="W621" i="1"/>
  <c r="AQ621" i="1" s="1"/>
  <c r="S622" i="1"/>
  <c r="AH622" i="1" s="1"/>
  <c r="T622" i="1"/>
  <c r="AJ622" i="1" s="1"/>
  <c r="U622" i="1"/>
  <c r="AM622" i="1" s="1"/>
  <c r="V622" i="1"/>
  <c r="AO622" i="1" s="1"/>
  <c r="W622" i="1"/>
  <c r="AQ622" i="1" s="1"/>
  <c r="S623" i="1"/>
  <c r="AH623" i="1" s="1"/>
  <c r="T623" i="1"/>
  <c r="AJ623" i="1" s="1"/>
  <c r="U623" i="1"/>
  <c r="AM623" i="1" s="1"/>
  <c r="V623" i="1"/>
  <c r="AO623" i="1" s="1"/>
  <c r="W623" i="1"/>
  <c r="AQ623" i="1" s="1"/>
  <c r="S624" i="1"/>
  <c r="AH624" i="1" s="1"/>
  <c r="T624" i="1"/>
  <c r="AJ624" i="1" s="1"/>
  <c r="U624" i="1"/>
  <c r="AM624" i="1" s="1"/>
  <c r="V624" i="1"/>
  <c r="AO624" i="1" s="1"/>
  <c r="W624" i="1"/>
  <c r="AQ624" i="1" s="1"/>
  <c r="S625" i="1"/>
  <c r="AH625" i="1" s="1"/>
  <c r="T625" i="1"/>
  <c r="AJ625" i="1" s="1"/>
  <c r="U625" i="1"/>
  <c r="AM625" i="1" s="1"/>
  <c r="V625" i="1"/>
  <c r="AO625" i="1" s="1"/>
  <c r="W625" i="1"/>
  <c r="AQ625" i="1" s="1"/>
  <c r="S626" i="1"/>
  <c r="AH626" i="1" s="1"/>
  <c r="T626" i="1"/>
  <c r="AJ626" i="1" s="1"/>
  <c r="U626" i="1"/>
  <c r="AM626" i="1" s="1"/>
  <c r="V626" i="1"/>
  <c r="AO626" i="1" s="1"/>
  <c r="W626" i="1"/>
  <c r="AQ626" i="1" s="1"/>
  <c r="S627" i="1"/>
  <c r="AH627" i="1" s="1"/>
  <c r="T627" i="1"/>
  <c r="AJ627" i="1" s="1"/>
  <c r="U627" i="1"/>
  <c r="AM627" i="1" s="1"/>
  <c r="V627" i="1"/>
  <c r="AO627" i="1" s="1"/>
  <c r="W627" i="1"/>
  <c r="AQ627" i="1" s="1"/>
  <c r="S628" i="1"/>
  <c r="AH628" i="1" s="1"/>
  <c r="T628" i="1"/>
  <c r="AJ628" i="1" s="1"/>
  <c r="U628" i="1"/>
  <c r="AM628" i="1" s="1"/>
  <c r="V628" i="1"/>
  <c r="AO628" i="1" s="1"/>
  <c r="W628" i="1"/>
  <c r="AQ628" i="1" s="1"/>
  <c r="S629" i="1"/>
  <c r="AH629" i="1" s="1"/>
  <c r="T629" i="1"/>
  <c r="AJ629" i="1" s="1"/>
  <c r="U629" i="1"/>
  <c r="AM629" i="1" s="1"/>
  <c r="V629" i="1"/>
  <c r="AO629" i="1" s="1"/>
  <c r="W629" i="1"/>
  <c r="AQ629" i="1" s="1"/>
  <c r="S630" i="1"/>
  <c r="AH630" i="1" s="1"/>
  <c r="T630" i="1"/>
  <c r="AJ630" i="1" s="1"/>
  <c r="U630" i="1"/>
  <c r="AM630" i="1" s="1"/>
  <c r="V630" i="1"/>
  <c r="AO630" i="1" s="1"/>
  <c r="W630" i="1"/>
  <c r="AQ630" i="1" s="1"/>
  <c r="S631" i="1"/>
  <c r="AH631" i="1" s="1"/>
  <c r="T631" i="1"/>
  <c r="AJ631" i="1" s="1"/>
  <c r="U631" i="1"/>
  <c r="AM631" i="1" s="1"/>
  <c r="V631" i="1"/>
  <c r="AO631" i="1" s="1"/>
  <c r="W631" i="1"/>
  <c r="AQ631" i="1" s="1"/>
  <c r="S632" i="1"/>
  <c r="AH632" i="1" s="1"/>
  <c r="T632" i="1"/>
  <c r="AJ632" i="1" s="1"/>
  <c r="U632" i="1"/>
  <c r="AM632" i="1" s="1"/>
  <c r="V632" i="1"/>
  <c r="AO632" i="1" s="1"/>
  <c r="W632" i="1"/>
  <c r="AQ632" i="1" s="1"/>
  <c r="S633" i="1"/>
  <c r="AH633" i="1" s="1"/>
  <c r="T633" i="1"/>
  <c r="AJ633" i="1" s="1"/>
  <c r="U633" i="1"/>
  <c r="AM633" i="1" s="1"/>
  <c r="V633" i="1"/>
  <c r="AO633" i="1" s="1"/>
  <c r="W633" i="1"/>
  <c r="AQ633" i="1" s="1"/>
  <c r="S634" i="1"/>
  <c r="AH634" i="1" s="1"/>
  <c r="T634" i="1"/>
  <c r="AJ634" i="1" s="1"/>
  <c r="U634" i="1"/>
  <c r="AM634" i="1" s="1"/>
  <c r="V634" i="1"/>
  <c r="AO634" i="1" s="1"/>
  <c r="W634" i="1"/>
  <c r="AQ634" i="1" s="1"/>
  <c r="S635" i="1"/>
  <c r="AH635" i="1" s="1"/>
  <c r="T635" i="1"/>
  <c r="AJ635" i="1" s="1"/>
  <c r="U635" i="1"/>
  <c r="AM635" i="1" s="1"/>
  <c r="V635" i="1"/>
  <c r="AO635" i="1" s="1"/>
  <c r="W635" i="1"/>
  <c r="AQ635" i="1" s="1"/>
  <c r="S636" i="1"/>
  <c r="AH636" i="1" s="1"/>
  <c r="T636" i="1"/>
  <c r="AJ636" i="1" s="1"/>
  <c r="U636" i="1"/>
  <c r="AM636" i="1" s="1"/>
  <c r="V636" i="1"/>
  <c r="AO636" i="1" s="1"/>
  <c r="W636" i="1"/>
  <c r="AQ636" i="1" s="1"/>
  <c r="S637" i="1"/>
  <c r="AH637" i="1" s="1"/>
  <c r="T637" i="1"/>
  <c r="AJ637" i="1" s="1"/>
  <c r="U637" i="1"/>
  <c r="AM637" i="1" s="1"/>
  <c r="V637" i="1"/>
  <c r="AO637" i="1" s="1"/>
  <c r="W637" i="1"/>
  <c r="AQ637" i="1" s="1"/>
  <c r="S638" i="1"/>
  <c r="AH638" i="1" s="1"/>
  <c r="T638" i="1"/>
  <c r="AJ638" i="1" s="1"/>
  <c r="U638" i="1"/>
  <c r="AM638" i="1" s="1"/>
  <c r="V638" i="1"/>
  <c r="AO638" i="1" s="1"/>
  <c r="W638" i="1"/>
  <c r="AQ638" i="1" s="1"/>
  <c r="S639" i="1"/>
  <c r="AH639" i="1" s="1"/>
  <c r="T639" i="1"/>
  <c r="AJ639" i="1" s="1"/>
  <c r="U639" i="1"/>
  <c r="AM639" i="1" s="1"/>
  <c r="V639" i="1"/>
  <c r="AO639" i="1" s="1"/>
  <c r="W639" i="1"/>
  <c r="AQ639" i="1" s="1"/>
  <c r="S640" i="1"/>
  <c r="AH640" i="1" s="1"/>
  <c r="T640" i="1"/>
  <c r="AJ640" i="1" s="1"/>
  <c r="U640" i="1"/>
  <c r="AM640" i="1" s="1"/>
  <c r="V640" i="1"/>
  <c r="AO640" i="1" s="1"/>
  <c r="W640" i="1"/>
  <c r="AQ640" i="1" s="1"/>
  <c r="S641" i="1"/>
  <c r="AH641" i="1" s="1"/>
  <c r="T641" i="1"/>
  <c r="AJ641" i="1" s="1"/>
  <c r="U641" i="1"/>
  <c r="AM641" i="1" s="1"/>
  <c r="V641" i="1"/>
  <c r="AO641" i="1" s="1"/>
  <c r="W641" i="1"/>
  <c r="AQ641" i="1" s="1"/>
  <c r="S642" i="1"/>
  <c r="AH642" i="1" s="1"/>
  <c r="T642" i="1"/>
  <c r="AJ642" i="1" s="1"/>
  <c r="U642" i="1"/>
  <c r="AM642" i="1" s="1"/>
  <c r="V642" i="1"/>
  <c r="AO642" i="1" s="1"/>
  <c r="W642" i="1"/>
  <c r="AQ642" i="1" s="1"/>
  <c r="S643" i="1"/>
  <c r="AH643" i="1" s="1"/>
  <c r="T643" i="1"/>
  <c r="AJ643" i="1" s="1"/>
  <c r="U643" i="1"/>
  <c r="AM643" i="1" s="1"/>
  <c r="V643" i="1"/>
  <c r="AO643" i="1" s="1"/>
  <c r="W643" i="1"/>
  <c r="AQ643" i="1" s="1"/>
  <c r="S644" i="1"/>
  <c r="AH644" i="1" s="1"/>
  <c r="T644" i="1"/>
  <c r="AJ644" i="1" s="1"/>
  <c r="U644" i="1"/>
  <c r="AM644" i="1" s="1"/>
  <c r="V644" i="1"/>
  <c r="AO644" i="1" s="1"/>
  <c r="W644" i="1"/>
  <c r="AQ644" i="1" s="1"/>
  <c r="S645" i="1"/>
  <c r="AH645" i="1" s="1"/>
  <c r="T645" i="1"/>
  <c r="AJ645" i="1" s="1"/>
  <c r="U645" i="1"/>
  <c r="AM645" i="1" s="1"/>
  <c r="V645" i="1"/>
  <c r="AO645" i="1" s="1"/>
  <c r="W645" i="1"/>
  <c r="AQ645" i="1" s="1"/>
  <c r="S646" i="1"/>
  <c r="AH646" i="1" s="1"/>
  <c r="T646" i="1"/>
  <c r="AJ646" i="1" s="1"/>
  <c r="U646" i="1"/>
  <c r="AM646" i="1" s="1"/>
  <c r="V646" i="1"/>
  <c r="AO646" i="1" s="1"/>
  <c r="W646" i="1"/>
  <c r="AQ646" i="1" s="1"/>
  <c r="S647" i="1"/>
  <c r="AH647" i="1" s="1"/>
  <c r="T647" i="1"/>
  <c r="AJ647" i="1" s="1"/>
  <c r="U647" i="1"/>
  <c r="AM647" i="1" s="1"/>
  <c r="V647" i="1"/>
  <c r="AO647" i="1" s="1"/>
  <c r="W647" i="1"/>
  <c r="AQ647" i="1" s="1"/>
  <c r="S648" i="1"/>
  <c r="AH648" i="1" s="1"/>
  <c r="T648" i="1"/>
  <c r="AJ648" i="1" s="1"/>
  <c r="U648" i="1"/>
  <c r="AM648" i="1" s="1"/>
  <c r="V648" i="1"/>
  <c r="AO648" i="1" s="1"/>
  <c r="W648" i="1"/>
  <c r="AQ648" i="1" s="1"/>
  <c r="S649" i="1"/>
  <c r="AH649" i="1" s="1"/>
  <c r="T649" i="1"/>
  <c r="AJ649" i="1" s="1"/>
  <c r="U649" i="1"/>
  <c r="AM649" i="1" s="1"/>
  <c r="V649" i="1"/>
  <c r="AO649" i="1" s="1"/>
  <c r="W649" i="1"/>
  <c r="AQ649" i="1" s="1"/>
  <c r="S650" i="1"/>
  <c r="AH650" i="1" s="1"/>
  <c r="T650" i="1"/>
  <c r="AJ650" i="1" s="1"/>
  <c r="U650" i="1"/>
  <c r="AM650" i="1" s="1"/>
  <c r="V650" i="1"/>
  <c r="AO650" i="1" s="1"/>
  <c r="W650" i="1"/>
  <c r="AQ650" i="1" s="1"/>
  <c r="S651" i="1"/>
  <c r="AH651" i="1" s="1"/>
  <c r="T651" i="1"/>
  <c r="AJ651" i="1" s="1"/>
  <c r="U651" i="1"/>
  <c r="AM651" i="1" s="1"/>
  <c r="V651" i="1"/>
  <c r="AO651" i="1" s="1"/>
  <c r="W651" i="1"/>
  <c r="AQ651" i="1" s="1"/>
  <c r="S652" i="1"/>
  <c r="AH652" i="1" s="1"/>
  <c r="T652" i="1"/>
  <c r="AJ652" i="1" s="1"/>
  <c r="U652" i="1"/>
  <c r="AM652" i="1" s="1"/>
  <c r="V652" i="1"/>
  <c r="AO652" i="1" s="1"/>
  <c r="W652" i="1"/>
  <c r="AQ652" i="1" s="1"/>
  <c r="S653" i="1"/>
  <c r="AH653" i="1" s="1"/>
  <c r="T653" i="1"/>
  <c r="AJ653" i="1" s="1"/>
  <c r="U653" i="1"/>
  <c r="AM653" i="1" s="1"/>
  <c r="V653" i="1"/>
  <c r="AO653" i="1" s="1"/>
  <c r="W653" i="1"/>
  <c r="AQ653" i="1" s="1"/>
  <c r="S654" i="1"/>
  <c r="AH654" i="1" s="1"/>
  <c r="T654" i="1"/>
  <c r="AJ654" i="1" s="1"/>
  <c r="U654" i="1"/>
  <c r="AM654" i="1" s="1"/>
  <c r="V654" i="1"/>
  <c r="AO654" i="1" s="1"/>
  <c r="W654" i="1"/>
  <c r="AQ654" i="1" s="1"/>
  <c r="S655" i="1"/>
  <c r="AH655" i="1" s="1"/>
  <c r="T655" i="1"/>
  <c r="AJ655" i="1" s="1"/>
  <c r="U655" i="1"/>
  <c r="AM655" i="1" s="1"/>
  <c r="V655" i="1"/>
  <c r="AO655" i="1" s="1"/>
  <c r="W655" i="1"/>
  <c r="AQ655" i="1" s="1"/>
  <c r="S656" i="1"/>
  <c r="AH656" i="1" s="1"/>
  <c r="T656" i="1"/>
  <c r="AJ656" i="1" s="1"/>
  <c r="U656" i="1"/>
  <c r="AM656" i="1" s="1"/>
  <c r="V656" i="1"/>
  <c r="AO656" i="1" s="1"/>
  <c r="W656" i="1"/>
  <c r="AQ656" i="1" s="1"/>
  <c r="S657" i="1"/>
  <c r="AH657" i="1" s="1"/>
  <c r="T657" i="1"/>
  <c r="AJ657" i="1" s="1"/>
  <c r="U657" i="1"/>
  <c r="AM657" i="1" s="1"/>
  <c r="V657" i="1"/>
  <c r="AO657" i="1" s="1"/>
  <c r="W657" i="1"/>
  <c r="AQ657" i="1" s="1"/>
  <c r="S658" i="1"/>
  <c r="AH658" i="1" s="1"/>
  <c r="T658" i="1"/>
  <c r="AJ658" i="1" s="1"/>
  <c r="U658" i="1"/>
  <c r="AM658" i="1" s="1"/>
  <c r="V658" i="1"/>
  <c r="AO658" i="1" s="1"/>
  <c r="W658" i="1"/>
  <c r="AQ658" i="1" s="1"/>
  <c r="S659" i="1"/>
  <c r="AH659" i="1" s="1"/>
  <c r="T659" i="1"/>
  <c r="AJ659" i="1" s="1"/>
  <c r="U659" i="1"/>
  <c r="AM659" i="1" s="1"/>
  <c r="V659" i="1"/>
  <c r="AO659" i="1" s="1"/>
  <c r="W659" i="1"/>
  <c r="AQ659" i="1" s="1"/>
  <c r="S660" i="1"/>
  <c r="AH660" i="1" s="1"/>
  <c r="T660" i="1"/>
  <c r="AJ660" i="1" s="1"/>
  <c r="U660" i="1"/>
  <c r="AM660" i="1" s="1"/>
  <c r="V660" i="1"/>
  <c r="AO660" i="1" s="1"/>
  <c r="W660" i="1"/>
  <c r="AQ660" i="1" s="1"/>
  <c r="S661" i="1"/>
  <c r="AH661" i="1" s="1"/>
  <c r="T661" i="1"/>
  <c r="AJ661" i="1" s="1"/>
  <c r="U661" i="1"/>
  <c r="AM661" i="1" s="1"/>
  <c r="V661" i="1"/>
  <c r="AO661" i="1" s="1"/>
  <c r="W661" i="1"/>
  <c r="AQ661" i="1" s="1"/>
  <c r="S662" i="1"/>
  <c r="AH662" i="1" s="1"/>
  <c r="T662" i="1"/>
  <c r="AJ662" i="1" s="1"/>
  <c r="U662" i="1"/>
  <c r="AM662" i="1" s="1"/>
  <c r="V662" i="1"/>
  <c r="AO662" i="1" s="1"/>
  <c r="W662" i="1"/>
  <c r="AQ662" i="1" s="1"/>
  <c r="S663" i="1"/>
  <c r="AH663" i="1" s="1"/>
  <c r="T663" i="1"/>
  <c r="AJ663" i="1" s="1"/>
  <c r="U663" i="1"/>
  <c r="AM663" i="1" s="1"/>
  <c r="V663" i="1"/>
  <c r="AO663" i="1" s="1"/>
  <c r="W663" i="1"/>
  <c r="AQ663" i="1" s="1"/>
  <c r="S664" i="1"/>
  <c r="AH664" i="1" s="1"/>
  <c r="T664" i="1"/>
  <c r="AJ664" i="1" s="1"/>
  <c r="U664" i="1"/>
  <c r="AM664" i="1" s="1"/>
  <c r="V664" i="1"/>
  <c r="AO664" i="1" s="1"/>
  <c r="W664" i="1"/>
  <c r="AQ664" i="1" s="1"/>
  <c r="S665" i="1"/>
  <c r="AH665" i="1" s="1"/>
  <c r="T665" i="1"/>
  <c r="AJ665" i="1" s="1"/>
  <c r="U665" i="1"/>
  <c r="AM665" i="1" s="1"/>
  <c r="V665" i="1"/>
  <c r="AO665" i="1" s="1"/>
  <c r="W665" i="1"/>
  <c r="AQ665" i="1" s="1"/>
  <c r="S666" i="1"/>
  <c r="AH666" i="1" s="1"/>
  <c r="T666" i="1"/>
  <c r="AJ666" i="1" s="1"/>
  <c r="U666" i="1"/>
  <c r="AM666" i="1" s="1"/>
  <c r="V666" i="1"/>
  <c r="AO666" i="1" s="1"/>
  <c r="W666" i="1"/>
  <c r="AQ666" i="1" s="1"/>
  <c r="S667" i="1"/>
  <c r="AH667" i="1" s="1"/>
  <c r="T667" i="1"/>
  <c r="AJ667" i="1" s="1"/>
  <c r="U667" i="1"/>
  <c r="AM667" i="1" s="1"/>
  <c r="V667" i="1"/>
  <c r="AO667" i="1" s="1"/>
  <c r="W667" i="1"/>
  <c r="AQ667" i="1" s="1"/>
  <c r="S668" i="1"/>
  <c r="AH668" i="1" s="1"/>
  <c r="T668" i="1"/>
  <c r="AJ668" i="1" s="1"/>
  <c r="U668" i="1"/>
  <c r="AM668" i="1" s="1"/>
  <c r="V668" i="1"/>
  <c r="AO668" i="1" s="1"/>
  <c r="W668" i="1"/>
  <c r="AQ668" i="1" s="1"/>
  <c r="S669" i="1"/>
  <c r="AH669" i="1" s="1"/>
  <c r="T669" i="1"/>
  <c r="AJ669" i="1" s="1"/>
  <c r="U669" i="1"/>
  <c r="AM669" i="1" s="1"/>
  <c r="V669" i="1"/>
  <c r="AO669" i="1" s="1"/>
  <c r="W669" i="1"/>
  <c r="AQ669" i="1" s="1"/>
  <c r="S670" i="1"/>
  <c r="AH670" i="1" s="1"/>
  <c r="T670" i="1"/>
  <c r="AJ670" i="1" s="1"/>
  <c r="U670" i="1"/>
  <c r="AM670" i="1" s="1"/>
  <c r="V670" i="1"/>
  <c r="AO670" i="1" s="1"/>
  <c r="W670" i="1"/>
  <c r="AQ670" i="1" s="1"/>
  <c r="S671" i="1"/>
  <c r="AH671" i="1" s="1"/>
  <c r="T671" i="1"/>
  <c r="AJ671" i="1" s="1"/>
  <c r="U671" i="1"/>
  <c r="AM671" i="1" s="1"/>
  <c r="V671" i="1"/>
  <c r="AO671" i="1" s="1"/>
  <c r="W671" i="1"/>
  <c r="AQ671" i="1" s="1"/>
  <c r="S672" i="1"/>
  <c r="AH672" i="1" s="1"/>
  <c r="T672" i="1"/>
  <c r="AJ672" i="1" s="1"/>
  <c r="U672" i="1"/>
  <c r="AM672" i="1" s="1"/>
  <c r="V672" i="1"/>
  <c r="AO672" i="1" s="1"/>
  <c r="W672" i="1"/>
  <c r="AQ672" i="1" s="1"/>
  <c r="S673" i="1"/>
  <c r="AH673" i="1" s="1"/>
  <c r="T673" i="1"/>
  <c r="AJ673" i="1" s="1"/>
  <c r="U673" i="1"/>
  <c r="AM673" i="1" s="1"/>
  <c r="V673" i="1"/>
  <c r="AO673" i="1" s="1"/>
  <c r="W673" i="1"/>
  <c r="AQ673" i="1" s="1"/>
  <c r="S674" i="1"/>
  <c r="AH674" i="1" s="1"/>
  <c r="T674" i="1"/>
  <c r="AJ674" i="1" s="1"/>
  <c r="U674" i="1"/>
  <c r="AM674" i="1" s="1"/>
  <c r="V674" i="1"/>
  <c r="AO674" i="1" s="1"/>
  <c r="W674" i="1"/>
  <c r="AQ674" i="1" s="1"/>
  <c r="S675" i="1"/>
  <c r="AH675" i="1" s="1"/>
  <c r="T675" i="1"/>
  <c r="AJ675" i="1" s="1"/>
  <c r="U675" i="1"/>
  <c r="AM675" i="1" s="1"/>
  <c r="V675" i="1"/>
  <c r="AO675" i="1" s="1"/>
  <c r="W675" i="1"/>
  <c r="AQ675" i="1" s="1"/>
  <c r="S676" i="1"/>
  <c r="AH676" i="1" s="1"/>
  <c r="T676" i="1"/>
  <c r="AJ676" i="1" s="1"/>
  <c r="U676" i="1"/>
  <c r="AM676" i="1" s="1"/>
  <c r="V676" i="1"/>
  <c r="AO676" i="1" s="1"/>
  <c r="W676" i="1"/>
  <c r="AQ676" i="1" s="1"/>
  <c r="S677" i="1"/>
  <c r="AH677" i="1" s="1"/>
  <c r="T677" i="1"/>
  <c r="AJ677" i="1" s="1"/>
  <c r="U677" i="1"/>
  <c r="AM677" i="1" s="1"/>
  <c r="V677" i="1"/>
  <c r="AO677" i="1" s="1"/>
  <c r="W677" i="1"/>
  <c r="AQ677" i="1" s="1"/>
  <c r="S678" i="1"/>
  <c r="AH678" i="1" s="1"/>
  <c r="T678" i="1"/>
  <c r="AJ678" i="1" s="1"/>
  <c r="U678" i="1"/>
  <c r="AM678" i="1" s="1"/>
  <c r="V678" i="1"/>
  <c r="AO678" i="1" s="1"/>
  <c r="W678" i="1"/>
  <c r="AQ678" i="1" s="1"/>
  <c r="S679" i="1"/>
  <c r="AH679" i="1" s="1"/>
  <c r="T679" i="1"/>
  <c r="AJ679" i="1" s="1"/>
  <c r="U679" i="1"/>
  <c r="AM679" i="1" s="1"/>
  <c r="V679" i="1"/>
  <c r="AO679" i="1" s="1"/>
  <c r="W679" i="1"/>
  <c r="AQ679" i="1" s="1"/>
  <c r="S680" i="1"/>
  <c r="AH680" i="1" s="1"/>
  <c r="T680" i="1"/>
  <c r="AJ680" i="1" s="1"/>
  <c r="U680" i="1"/>
  <c r="AM680" i="1" s="1"/>
  <c r="V680" i="1"/>
  <c r="AO680" i="1" s="1"/>
  <c r="W680" i="1"/>
  <c r="AQ680" i="1" s="1"/>
  <c r="S681" i="1"/>
  <c r="AH681" i="1" s="1"/>
  <c r="T681" i="1"/>
  <c r="AJ681" i="1" s="1"/>
  <c r="U681" i="1"/>
  <c r="AM681" i="1" s="1"/>
  <c r="V681" i="1"/>
  <c r="AO681" i="1" s="1"/>
  <c r="W681" i="1"/>
  <c r="AQ681" i="1" s="1"/>
  <c r="S682" i="1"/>
  <c r="AH682" i="1" s="1"/>
  <c r="T682" i="1"/>
  <c r="AJ682" i="1" s="1"/>
  <c r="U682" i="1"/>
  <c r="AM682" i="1" s="1"/>
  <c r="V682" i="1"/>
  <c r="AO682" i="1" s="1"/>
  <c r="W682" i="1"/>
  <c r="AQ682" i="1" s="1"/>
  <c r="S683" i="1"/>
  <c r="AH683" i="1" s="1"/>
  <c r="T683" i="1"/>
  <c r="AJ683" i="1" s="1"/>
  <c r="U683" i="1"/>
  <c r="AM683" i="1" s="1"/>
  <c r="V683" i="1"/>
  <c r="AO683" i="1" s="1"/>
  <c r="W683" i="1"/>
  <c r="AQ683" i="1" s="1"/>
  <c r="S684" i="1"/>
  <c r="AH684" i="1" s="1"/>
  <c r="T684" i="1"/>
  <c r="AJ684" i="1" s="1"/>
  <c r="U684" i="1"/>
  <c r="AM684" i="1" s="1"/>
  <c r="V684" i="1"/>
  <c r="AO684" i="1" s="1"/>
  <c r="W684" i="1"/>
  <c r="AQ684" i="1" s="1"/>
  <c r="S685" i="1"/>
  <c r="AH685" i="1" s="1"/>
  <c r="T685" i="1"/>
  <c r="AJ685" i="1" s="1"/>
  <c r="U685" i="1"/>
  <c r="AM685" i="1" s="1"/>
  <c r="V685" i="1"/>
  <c r="AO685" i="1" s="1"/>
  <c r="W685" i="1"/>
  <c r="AQ685" i="1" s="1"/>
  <c r="S686" i="1"/>
  <c r="AH686" i="1" s="1"/>
  <c r="T686" i="1"/>
  <c r="AJ686" i="1" s="1"/>
  <c r="U686" i="1"/>
  <c r="AM686" i="1" s="1"/>
  <c r="V686" i="1"/>
  <c r="AO686" i="1" s="1"/>
  <c r="W686" i="1"/>
  <c r="AQ686" i="1" s="1"/>
  <c r="S687" i="1"/>
  <c r="AH687" i="1" s="1"/>
  <c r="T687" i="1"/>
  <c r="AJ687" i="1" s="1"/>
  <c r="U687" i="1"/>
  <c r="AM687" i="1" s="1"/>
  <c r="V687" i="1"/>
  <c r="AO687" i="1" s="1"/>
  <c r="W687" i="1"/>
  <c r="AQ687" i="1" s="1"/>
  <c r="S688" i="1"/>
  <c r="AH688" i="1" s="1"/>
  <c r="T688" i="1"/>
  <c r="AJ688" i="1" s="1"/>
  <c r="U688" i="1"/>
  <c r="AM688" i="1" s="1"/>
  <c r="V688" i="1"/>
  <c r="AO688" i="1" s="1"/>
  <c r="W688" i="1"/>
  <c r="AQ688" i="1" s="1"/>
  <c r="S689" i="1"/>
  <c r="AH689" i="1" s="1"/>
  <c r="T689" i="1"/>
  <c r="AJ689" i="1" s="1"/>
  <c r="U689" i="1"/>
  <c r="AM689" i="1" s="1"/>
  <c r="V689" i="1"/>
  <c r="AO689" i="1" s="1"/>
  <c r="W689" i="1"/>
  <c r="AQ689" i="1" s="1"/>
  <c r="S690" i="1"/>
  <c r="AH690" i="1" s="1"/>
  <c r="T690" i="1"/>
  <c r="AJ690" i="1" s="1"/>
  <c r="U690" i="1"/>
  <c r="AM690" i="1" s="1"/>
  <c r="V690" i="1"/>
  <c r="AO690" i="1" s="1"/>
  <c r="W690" i="1"/>
  <c r="AQ690" i="1" s="1"/>
  <c r="S691" i="1"/>
  <c r="AH691" i="1" s="1"/>
  <c r="T691" i="1"/>
  <c r="AJ691" i="1" s="1"/>
  <c r="U691" i="1"/>
  <c r="AM691" i="1" s="1"/>
  <c r="V691" i="1"/>
  <c r="AO691" i="1" s="1"/>
  <c r="W691" i="1"/>
  <c r="AQ691" i="1" s="1"/>
  <c r="S692" i="1"/>
  <c r="AH692" i="1" s="1"/>
  <c r="T692" i="1"/>
  <c r="AJ692" i="1" s="1"/>
  <c r="U692" i="1"/>
  <c r="AM692" i="1" s="1"/>
  <c r="V692" i="1"/>
  <c r="AO692" i="1" s="1"/>
  <c r="W692" i="1"/>
  <c r="AQ692" i="1" s="1"/>
  <c r="S693" i="1"/>
  <c r="AH693" i="1" s="1"/>
  <c r="T693" i="1"/>
  <c r="AJ693" i="1" s="1"/>
  <c r="U693" i="1"/>
  <c r="AM693" i="1" s="1"/>
  <c r="V693" i="1"/>
  <c r="AO693" i="1" s="1"/>
  <c r="W693" i="1"/>
  <c r="AQ693" i="1" s="1"/>
  <c r="S694" i="1"/>
  <c r="AH694" i="1" s="1"/>
  <c r="T694" i="1"/>
  <c r="AJ694" i="1" s="1"/>
  <c r="U694" i="1"/>
  <c r="AM694" i="1" s="1"/>
  <c r="V694" i="1"/>
  <c r="AO694" i="1" s="1"/>
  <c r="W694" i="1"/>
  <c r="AQ694" i="1" s="1"/>
  <c r="S695" i="1"/>
  <c r="AH695" i="1" s="1"/>
  <c r="T695" i="1"/>
  <c r="AJ695" i="1" s="1"/>
  <c r="U695" i="1"/>
  <c r="AM695" i="1" s="1"/>
  <c r="V695" i="1"/>
  <c r="AO695" i="1" s="1"/>
  <c r="W695" i="1"/>
  <c r="AQ695" i="1" s="1"/>
  <c r="S696" i="1"/>
  <c r="AH696" i="1" s="1"/>
  <c r="T696" i="1"/>
  <c r="AJ696" i="1" s="1"/>
  <c r="U696" i="1"/>
  <c r="AM696" i="1" s="1"/>
  <c r="V696" i="1"/>
  <c r="AO696" i="1" s="1"/>
  <c r="W696" i="1"/>
  <c r="AQ696" i="1" s="1"/>
  <c r="S697" i="1"/>
  <c r="AH697" i="1" s="1"/>
  <c r="T697" i="1"/>
  <c r="AJ697" i="1" s="1"/>
  <c r="U697" i="1"/>
  <c r="AM697" i="1" s="1"/>
  <c r="V697" i="1"/>
  <c r="AO697" i="1" s="1"/>
  <c r="W697" i="1"/>
  <c r="AQ697" i="1" s="1"/>
  <c r="S698" i="1"/>
  <c r="AH698" i="1" s="1"/>
  <c r="T698" i="1"/>
  <c r="AJ698" i="1" s="1"/>
  <c r="U698" i="1"/>
  <c r="AM698" i="1" s="1"/>
  <c r="V698" i="1"/>
  <c r="AO698" i="1" s="1"/>
  <c r="W698" i="1"/>
  <c r="AQ698" i="1" s="1"/>
  <c r="S699" i="1"/>
  <c r="AH699" i="1" s="1"/>
  <c r="T699" i="1"/>
  <c r="AJ699" i="1" s="1"/>
  <c r="U699" i="1"/>
  <c r="AM699" i="1" s="1"/>
  <c r="V699" i="1"/>
  <c r="AO699" i="1" s="1"/>
  <c r="W699" i="1"/>
  <c r="AQ699" i="1" s="1"/>
  <c r="S700" i="1"/>
  <c r="AH700" i="1" s="1"/>
  <c r="T700" i="1"/>
  <c r="AJ700" i="1" s="1"/>
  <c r="U700" i="1"/>
  <c r="AM700" i="1" s="1"/>
  <c r="V700" i="1"/>
  <c r="AO700" i="1" s="1"/>
  <c r="W700" i="1"/>
  <c r="AQ700" i="1" s="1"/>
  <c r="S701" i="1"/>
  <c r="AH701" i="1" s="1"/>
  <c r="T701" i="1"/>
  <c r="AJ701" i="1" s="1"/>
  <c r="U701" i="1"/>
  <c r="AM701" i="1" s="1"/>
  <c r="V701" i="1"/>
  <c r="AO701" i="1" s="1"/>
  <c r="W701" i="1"/>
  <c r="AQ701" i="1" s="1"/>
  <c r="S702" i="1"/>
  <c r="AH702" i="1" s="1"/>
  <c r="T702" i="1"/>
  <c r="AJ702" i="1" s="1"/>
  <c r="U702" i="1"/>
  <c r="AM702" i="1" s="1"/>
  <c r="V702" i="1"/>
  <c r="AO702" i="1" s="1"/>
  <c r="W702" i="1"/>
  <c r="AQ702" i="1" s="1"/>
  <c r="S703" i="1"/>
  <c r="AH703" i="1" s="1"/>
  <c r="T703" i="1"/>
  <c r="AJ703" i="1" s="1"/>
  <c r="U703" i="1"/>
  <c r="AM703" i="1" s="1"/>
  <c r="V703" i="1"/>
  <c r="AO703" i="1" s="1"/>
  <c r="W703" i="1"/>
  <c r="AQ703" i="1" s="1"/>
  <c r="S704" i="1"/>
  <c r="AH704" i="1" s="1"/>
  <c r="T704" i="1"/>
  <c r="AJ704" i="1" s="1"/>
  <c r="U704" i="1"/>
  <c r="AM704" i="1" s="1"/>
  <c r="V704" i="1"/>
  <c r="AO704" i="1" s="1"/>
  <c r="W704" i="1"/>
  <c r="AQ704" i="1" s="1"/>
  <c r="S705" i="1"/>
  <c r="AH705" i="1" s="1"/>
  <c r="T705" i="1"/>
  <c r="AJ705" i="1" s="1"/>
  <c r="U705" i="1"/>
  <c r="AM705" i="1" s="1"/>
  <c r="V705" i="1"/>
  <c r="AO705" i="1" s="1"/>
  <c r="W705" i="1"/>
  <c r="AQ705" i="1" s="1"/>
  <c r="S706" i="1"/>
  <c r="AH706" i="1" s="1"/>
  <c r="T706" i="1"/>
  <c r="AJ706" i="1" s="1"/>
  <c r="U706" i="1"/>
  <c r="AM706" i="1" s="1"/>
  <c r="V706" i="1"/>
  <c r="AO706" i="1" s="1"/>
  <c r="W706" i="1"/>
  <c r="AQ706" i="1" s="1"/>
  <c r="S707" i="1"/>
  <c r="AH707" i="1" s="1"/>
  <c r="T707" i="1"/>
  <c r="AJ707" i="1" s="1"/>
  <c r="U707" i="1"/>
  <c r="AM707" i="1" s="1"/>
  <c r="V707" i="1"/>
  <c r="AO707" i="1" s="1"/>
  <c r="W707" i="1"/>
  <c r="AQ707" i="1" s="1"/>
  <c r="S708" i="1"/>
  <c r="AH708" i="1" s="1"/>
  <c r="T708" i="1"/>
  <c r="AJ708" i="1" s="1"/>
  <c r="U708" i="1"/>
  <c r="AM708" i="1" s="1"/>
  <c r="V708" i="1"/>
  <c r="AO708" i="1" s="1"/>
  <c r="W708" i="1"/>
  <c r="AQ708" i="1" s="1"/>
  <c r="S709" i="1"/>
  <c r="AH709" i="1" s="1"/>
  <c r="T709" i="1"/>
  <c r="AJ709" i="1" s="1"/>
  <c r="U709" i="1"/>
  <c r="AM709" i="1" s="1"/>
  <c r="V709" i="1"/>
  <c r="AO709" i="1" s="1"/>
  <c r="W709" i="1"/>
  <c r="AQ709" i="1" s="1"/>
  <c r="S710" i="1"/>
  <c r="AH710" i="1" s="1"/>
  <c r="T710" i="1"/>
  <c r="AJ710" i="1" s="1"/>
  <c r="U710" i="1"/>
  <c r="AM710" i="1" s="1"/>
  <c r="V710" i="1"/>
  <c r="AO710" i="1" s="1"/>
  <c r="W710" i="1"/>
  <c r="AQ710" i="1" s="1"/>
  <c r="S711" i="1"/>
  <c r="AH711" i="1" s="1"/>
  <c r="T711" i="1"/>
  <c r="AJ711" i="1" s="1"/>
  <c r="U711" i="1"/>
  <c r="AM711" i="1" s="1"/>
  <c r="V711" i="1"/>
  <c r="AO711" i="1" s="1"/>
  <c r="W711" i="1"/>
  <c r="AQ711" i="1" s="1"/>
  <c r="S712" i="1"/>
  <c r="AH712" i="1" s="1"/>
  <c r="T712" i="1"/>
  <c r="AJ712" i="1" s="1"/>
  <c r="U712" i="1"/>
  <c r="AM712" i="1" s="1"/>
  <c r="V712" i="1"/>
  <c r="AO712" i="1" s="1"/>
  <c r="W712" i="1"/>
  <c r="AQ712" i="1" s="1"/>
  <c r="S713" i="1"/>
  <c r="AH713" i="1" s="1"/>
  <c r="T713" i="1"/>
  <c r="AJ713" i="1" s="1"/>
  <c r="U713" i="1"/>
  <c r="AM713" i="1" s="1"/>
  <c r="V713" i="1"/>
  <c r="AO713" i="1" s="1"/>
  <c r="W713" i="1"/>
  <c r="AQ713" i="1" s="1"/>
  <c r="S714" i="1"/>
  <c r="AH714" i="1" s="1"/>
  <c r="T714" i="1"/>
  <c r="AJ714" i="1" s="1"/>
  <c r="U714" i="1"/>
  <c r="AM714" i="1" s="1"/>
  <c r="V714" i="1"/>
  <c r="AO714" i="1" s="1"/>
  <c r="W714" i="1"/>
  <c r="AQ714" i="1" s="1"/>
  <c r="S715" i="1"/>
  <c r="AH715" i="1" s="1"/>
  <c r="T715" i="1"/>
  <c r="AJ715" i="1" s="1"/>
  <c r="U715" i="1"/>
  <c r="AM715" i="1" s="1"/>
  <c r="V715" i="1"/>
  <c r="AO715" i="1" s="1"/>
  <c r="W715" i="1"/>
  <c r="AQ715" i="1" s="1"/>
  <c r="S716" i="1"/>
  <c r="AH716" i="1" s="1"/>
  <c r="T716" i="1"/>
  <c r="AJ716" i="1" s="1"/>
  <c r="U716" i="1"/>
  <c r="AM716" i="1" s="1"/>
  <c r="V716" i="1"/>
  <c r="AO716" i="1" s="1"/>
  <c r="W716" i="1"/>
  <c r="AQ716" i="1" s="1"/>
  <c r="S717" i="1"/>
  <c r="AH717" i="1" s="1"/>
  <c r="T717" i="1"/>
  <c r="AJ717" i="1" s="1"/>
  <c r="U717" i="1"/>
  <c r="AM717" i="1" s="1"/>
  <c r="V717" i="1"/>
  <c r="AO717" i="1" s="1"/>
  <c r="W717" i="1"/>
  <c r="AQ717" i="1" s="1"/>
  <c r="S718" i="1"/>
  <c r="AH718" i="1" s="1"/>
  <c r="T718" i="1"/>
  <c r="AJ718" i="1" s="1"/>
  <c r="U718" i="1"/>
  <c r="AM718" i="1" s="1"/>
  <c r="V718" i="1"/>
  <c r="AO718" i="1" s="1"/>
  <c r="W718" i="1"/>
  <c r="AQ718" i="1" s="1"/>
  <c r="S719" i="1"/>
  <c r="AH719" i="1" s="1"/>
  <c r="T719" i="1"/>
  <c r="AJ719" i="1" s="1"/>
  <c r="U719" i="1"/>
  <c r="AM719" i="1" s="1"/>
  <c r="V719" i="1"/>
  <c r="AO719" i="1" s="1"/>
  <c r="W719" i="1"/>
  <c r="AQ719" i="1" s="1"/>
  <c r="S720" i="1"/>
  <c r="AH720" i="1" s="1"/>
  <c r="T720" i="1"/>
  <c r="AJ720" i="1" s="1"/>
  <c r="U720" i="1"/>
  <c r="AM720" i="1" s="1"/>
  <c r="V720" i="1"/>
  <c r="AO720" i="1" s="1"/>
  <c r="W720" i="1"/>
  <c r="AQ720" i="1" s="1"/>
  <c r="S721" i="1"/>
  <c r="AH721" i="1" s="1"/>
  <c r="T721" i="1"/>
  <c r="AJ721" i="1" s="1"/>
  <c r="U721" i="1"/>
  <c r="AM721" i="1" s="1"/>
  <c r="V721" i="1"/>
  <c r="AO721" i="1" s="1"/>
  <c r="W721" i="1"/>
  <c r="AQ721" i="1" s="1"/>
  <c r="S722" i="1"/>
  <c r="AH722" i="1" s="1"/>
  <c r="T722" i="1"/>
  <c r="AJ722" i="1" s="1"/>
  <c r="U722" i="1"/>
  <c r="AM722" i="1" s="1"/>
  <c r="V722" i="1"/>
  <c r="AO722" i="1" s="1"/>
  <c r="W722" i="1"/>
  <c r="AQ722" i="1" s="1"/>
  <c r="S723" i="1"/>
  <c r="AH723" i="1" s="1"/>
  <c r="T723" i="1"/>
  <c r="AJ723" i="1" s="1"/>
  <c r="U723" i="1"/>
  <c r="AM723" i="1" s="1"/>
  <c r="V723" i="1"/>
  <c r="AO723" i="1" s="1"/>
  <c r="W723" i="1"/>
  <c r="AQ723" i="1" s="1"/>
  <c r="S724" i="1"/>
  <c r="AH724" i="1" s="1"/>
  <c r="T724" i="1"/>
  <c r="AJ724" i="1" s="1"/>
  <c r="U724" i="1"/>
  <c r="AM724" i="1" s="1"/>
  <c r="V724" i="1"/>
  <c r="AO724" i="1" s="1"/>
  <c r="W724" i="1"/>
  <c r="AQ724" i="1" s="1"/>
  <c r="S725" i="1"/>
  <c r="AH725" i="1" s="1"/>
  <c r="T725" i="1"/>
  <c r="AJ725" i="1" s="1"/>
  <c r="U725" i="1"/>
  <c r="AM725" i="1" s="1"/>
  <c r="V725" i="1"/>
  <c r="AO725" i="1" s="1"/>
  <c r="W725" i="1"/>
  <c r="AQ725" i="1" s="1"/>
  <c r="S726" i="1"/>
  <c r="AH726" i="1" s="1"/>
  <c r="T726" i="1"/>
  <c r="AJ726" i="1" s="1"/>
  <c r="U726" i="1"/>
  <c r="AM726" i="1" s="1"/>
  <c r="V726" i="1"/>
  <c r="AO726" i="1" s="1"/>
  <c r="W726" i="1"/>
  <c r="AQ726" i="1" s="1"/>
  <c r="S727" i="1"/>
  <c r="AH727" i="1" s="1"/>
  <c r="T727" i="1"/>
  <c r="AJ727" i="1" s="1"/>
  <c r="U727" i="1"/>
  <c r="AM727" i="1" s="1"/>
  <c r="V727" i="1"/>
  <c r="AO727" i="1" s="1"/>
  <c r="W727" i="1"/>
  <c r="AQ727" i="1" s="1"/>
  <c r="S728" i="1"/>
  <c r="AH728" i="1" s="1"/>
  <c r="T728" i="1"/>
  <c r="AJ728" i="1" s="1"/>
  <c r="U728" i="1"/>
  <c r="AM728" i="1" s="1"/>
  <c r="V728" i="1"/>
  <c r="AO728" i="1" s="1"/>
  <c r="W728" i="1"/>
  <c r="AQ728" i="1" s="1"/>
  <c r="S729" i="1"/>
  <c r="AH729" i="1" s="1"/>
  <c r="T729" i="1"/>
  <c r="AJ729" i="1" s="1"/>
  <c r="U729" i="1"/>
  <c r="AM729" i="1" s="1"/>
  <c r="V729" i="1"/>
  <c r="AO729" i="1" s="1"/>
  <c r="W729" i="1"/>
  <c r="AQ729" i="1" s="1"/>
  <c r="S730" i="1"/>
  <c r="AH730" i="1" s="1"/>
  <c r="T730" i="1"/>
  <c r="AJ730" i="1" s="1"/>
  <c r="U730" i="1"/>
  <c r="AM730" i="1" s="1"/>
  <c r="V730" i="1"/>
  <c r="AO730" i="1" s="1"/>
  <c r="W730" i="1"/>
  <c r="AQ730" i="1" s="1"/>
  <c r="S731" i="1"/>
  <c r="AH731" i="1" s="1"/>
  <c r="T731" i="1"/>
  <c r="AJ731" i="1" s="1"/>
  <c r="U731" i="1"/>
  <c r="AM731" i="1" s="1"/>
  <c r="V731" i="1"/>
  <c r="AO731" i="1" s="1"/>
  <c r="W731" i="1"/>
  <c r="AQ731" i="1" s="1"/>
  <c r="S732" i="1"/>
  <c r="AH732" i="1" s="1"/>
  <c r="T732" i="1"/>
  <c r="AJ732" i="1" s="1"/>
  <c r="U732" i="1"/>
  <c r="AM732" i="1" s="1"/>
  <c r="V732" i="1"/>
  <c r="AO732" i="1" s="1"/>
  <c r="W732" i="1"/>
  <c r="AQ732" i="1" s="1"/>
  <c r="S733" i="1"/>
  <c r="AH733" i="1" s="1"/>
  <c r="T733" i="1"/>
  <c r="AJ733" i="1" s="1"/>
  <c r="U733" i="1"/>
  <c r="AM733" i="1" s="1"/>
  <c r="V733" i="1"/>
  <c r="AO733" i="1" s="1"/>
  <c r="W733" i="1"/>
  <c r="AQ733" i="1" s="1"/>
  <c r="S734" i="1"/>
  <c r="AH734" i="1" s="1"/>
  <c r="T734" i="1"/>
  <c r="AJ734" i="1" s="1"/>
  <c r="U734" i="1"/>
  <c r="AM734" i="1" s="1"/>
  <c r="V734" i="1"/>
  <c r="AO734" i="1" s="1"/>
  <c r="W734" i="1"/>
  <c r="AQ734" i="1" s="1"/>
  <c r="S735" i="1"/>
  <c r="AH735" i="1" s="1"/>
  <c r="T735" i="1"/>
  <c r="AJ735" i="1" s="1"/>
  <c r="U735" i="1"/>
  <c r="AM735" i="1" s="1"/>
  <c r="V735" i="1"/>
  <c r="AO735" i="1" s="1"/>
  <c r="W735" i="1"/>
  <c r="AQ735" i="1" s="1"/>
  <c r="S736" i="1"/>
  <c r="AH736" i="1" s="1"/>
  <c r="T736" i="1"/>
  <c r="AJ736" i="1" s="1"/>
  <c r="U736" i="1"/>
  <c r="AM736" i="1" s="1"/>
  <c r="V736" i="1"/>
  <c r="AO736" i="1" s="1"/>
  <c r="W736" i="1"/>
  <c r="AQ736" i="1" s="1"/>
  <c r="S737" i="1"/>
  <c r="AH737" i="1" s="1"/>
  <c r="T737" i="1"/>
  <c r="AJ737" i="1" s="1"/>
  <c r="U737" i="1"/>
  <c r="AM737" i="1" s="1"/>
  <c r="V737" i="1"/>
  <c r="AO737" i="1" s="1"/>
  <c r="W737" i="1"/>
  <c r="AQ737" i="1" s="1"/>
  <c r="S738" i="1"/>
  <c r="AH738" i="1" s="1"/>
  <c r="T738" i="1"/>
  <c r="AJ738" i="1" s="1"/>
  <c r="U738" i="1"/>
  <c r="AM738" i="1" s="1"/>
  <c r="V738" i="1"/>
  <c r="AO738" i="1" s="1"/>
  <c r="W738" i="1"/>
  <c r="AQ738" i="1" s="1"/>
  <c r="S739" i="1"/>
  <c r="AH739" i="1" s="1"/>
  <c r="T739" i="1"/>
  <c r="AJ739" i="1" s="1"/>
  <c r="U739" i="1"/>
  <c r="AM739" i="1" s="1"/>
  <c r="V739" i="1"/>
  <c r="AO739" i="1" s="1"/>
  <c r="W739" i="1"/>
  <c r="AQ739" i="1" s="1"/>
  <c r="S740" i="1"/>
  <c r="AH740" i="1" s="1"/>
  <c r="T740" i="1"/>
  <c r="AJ740" i="1" s="1"/>
  <c r="U740" i="1"/>
  <c r="AM740" i="1" s="1"/>
  <c r="V740" i="1"/>
  <c r="AO740" i="1" s="1"/>
  <c r="W740" i="1"/>
  <c r="AQ740" i="1" s="1"/>
  <c r="S741" i="1"/>
  <c r="AH741" i="1" s="1"/>
  <c r="T741" i="1"/>
  <c r="AJ741" i="1" s="1"/>
  <c r="U741" i="1"/>
  <c r="AM741" i="1" s="1"/>
  <c r="V741" i="1"/>
  <c r="AO741" i="1" s="1"/>
  <c r="W741" i="1"/>
  <c r="AQ741" i="1" s="1"/>
  <c r="S742" i="1"/>
  <c r="AH742" i="1" s="1"/>
  <c r="T742" i="1"/>
  <c r="AJ742" i="1" s="1"/>
  <c r="U742" i="1"/>
  <c r="AM742" i="1" s="1"/>
  <c r="V742" i="1"/>
  <c r="AO742" i="1" s="1"/>
  <c r="W742" i="1"/>
  <c r="AQ742" i="1" s="1"/>
  <c r="S743" i="1"/>
  <c r="AH743" i="1" s="1"/>
  <c r="T743" i="1"/>
  <c r="AJ743" i="1" s="1"/>
  <c r="U743" i="1"/>
  <c r="AM743" i="1" s="1"/>
  <c r="V743" i="1"/>
  <c r="AO743" i="1" s="1"/>
  <c r="W743" i="1"/>
  <c r="AQ743" i="1" s="1"/>
  <c r="S744" i="1"/>
  <c r="AH744" i="1" s="1"/>
  <c r="T744" i="1"/>
  <c r="AJ744" i="1" s="1"/>
  <c r="U744" i="1"/>
  <c r="AM744" i="1" s="1"/>
  <c r="V744" i="1"/>
  <c r="AO744" i="1" s="1"/>
  <c r="W744" i="1"/>
  <c r="AQ744" i="1" s="1"/>
  <c r="S745" i="1"/>
  <c r="AH745" i="1" s="1"/>
  <c r="T745" i="1"/>
  <c r="AJ745" i="1" s="1"/>
  <c r="U745" i="1"/>
  <c r="AM745" i="1" s="1"/>
  <c r="V745" i="1"/>
  <c r="AO745" i="1" s="1"/>
  <c r="W745" i="1"/>
  <c r="AQ745" i="1" s="1"/>
  <c r="S746" i="1"/>
  <c r="AH746" i="1" s="1"/>
  <c r="T746" i="1"/>
  <c r="AJ746" i="1" s="1"/>
  <c r="U746" i="1"/>
  <c r="AM746" i="1" s="1"/>
  <c r="V746" i="1"/>
  <c r="AO746" i="1" s="1"/>
  <c r="W746" i="1"/>
  <c r="AQ746" i="1" s="1"/>
  <c r="S747" i="1"/>
  <c r="AH747" i="1" s="1"/>
  <c r="T747" i="1"/>
  <c r="AJ747" i="1" s="1"/>
  <c r="U747" i="1"/>
  <c r="AM747" i="1" s="1"/>
  <c r="V747" i="1"/>
  <c r="AO747" i="1" s="1"/>
  <c r="W747" i="1"/>
  <c r="AQ747" i="1" s="1"/>
  <c r="S748" i="1"/>
  <c r="AH748" i="1" s="1"/>
  <c r="T748" i="1"/>
  <c r="AJ748" i="1" s="1"/>
  <c r="U748" i="1"/>
  <c r="AM748" i="1" s="1"/>
  <c r="V748" i="1"/>
  <c r="AO748" i="1" s="1"/>
  <c r="W748" i="1"/>
  <c r="AQ748" i="1" s="1"/>
  <c r="S749" i="1"/>
  <c r="AH749" i="1" s="1"/>
  <c r="T749" i="1"/>
  <c r="AJ749" i="1" s="1"/>
  <c r="U749" i="1"/>
  <c r="AM749" i="1" s="1"/>
  <c r="V749" i="1"/>
  <c r="AO749" i="1" s="1"/>
  <c r="W749" i="1"/>
  <c r="AQ749" i="1" s="1"/>
  <c r="S750" i="1"/>
  <c r="AH750" i="1" s="1"/>
  <c r="T750" i="1"/>
  <c r="AJ750" i="1" s="1"/>
  <c r="U750" i="1"/>
  <c r="AM750" i="1" s="1"/>
  <c r="V750" i="1"/>
  <c r="AO750" i="1" s="1"/>
  <c r="W750" i="1"/>
  <c r="AQ750" i="1" s="1"/>
  <c r="S751" i="1"/>
  <c r="AH751" i="1" s="1"/>
  <c r="T751" i="1"/>
  <c r="AJ751" i="1" s="1"/>
  <c r="U751" i="1"/>
  <c r="AM751" i="1" s="1"/>
  <c r="V751" i="1"/>
  <c r="AO751" i="1" s="1"/>
  <c r="W751" i="1"/>
  <c r="AQ751" i="1" s="1"/>
  <c r="S752" i="1"/>
  <c r="AH752" i="1" s="1"/>
  <c r="T752" i="1"/>
  <c r="AJ752" i="1" s="1"/>
  <c r="U752" i="1"/>
  <c r="AM752" i="1" s="1"/>
  <c r="V752" i="1"/>
  <c r="AO752" i="1" s="1"/>
  <c r="W752" i="1"/>
  <c r="AQ752" i="1" s="1"/>
  <c r="S753" i="1"/>
  <c r="AH753" i="1" s="1"/>
  <c r="T753" i="1"/>
  <c r="AJ753" i="1" s="1"/>
  <c r="U753" i="1"/>
  <c r="AM753" i="1" s="1"/>
  <c r="V753" i="1"/>
  <c r="AO753" i="1" s="1"/>
  <c r="W753" i="1"/>
  <c r="AQ753" i="1" s="1"/>
  <c r="S754" i="1"/>
  <c r="AH754" i="1" s="1"/>
  <c r="T754" i="1"/>
  <c r="AJ754" i="1" s="1"/>
  <c r="U754" i="1"/>
  <c r="AM754" i="1" s="1"/>
  <c r="V754" i="1"/>
  <c r="AO754" i="1" s="1"/>
  <c r="W754" i="1"/>
  <c r="AQ754" i="1" s="1"/>
  <c r="S755" i="1"/>
  <c r="AH755" i="1" s="1"/>
  <c r="T755" i="1"/>
  <c r="AJ755" i="1" s="1"/>
  <c r="U755" i="1"/>
  <c r="AM755" i="1" s="1"/>
  <c r="V755" i="1"/>
  <c r="AO755" i="1" s="1"/>
  <c r="W755" i="1"/>
  <c r="AQ755" i="1" s="1"/>
  <c r="S756" i="1"/>
  <c r="AH756" i="1" s="1"/>
  <c r="T756" i="1"/>
  <c r="AJ756" i="1" s="1"/>
  <c r="U756" i="1"/>
  <c r="AM756" i="1" s="1"/>
  <c r="V756" i="1"/>
  <c r="AO756" i="1" s="1"/>
  <c r="W756" i="1"/>
  <c r="AQ756" i="1" s="1"/>
  <c r="S757" i="1"/>
  <c r="AH757" i="1" s="1"/>
  <c r="T757" i="1"/>
  <c r="AJ757" i="1" s="1"/>
  <c r="U757" i="1"/>
  <c r="AM757" i="1" s="1"/>
  <c r="V757" i="1"/>
  <c r="AO757" i="1" s="1"/>
  <c r="W757" i="1"/>
  <c r="AQ757" i="1" s="1"/>
  <c r="S758" i="1"/>
  <c r="AH758" i="1" s="1"/>
  <c r="T758" i="1"/>
  <c r="AJ758" i="1" s="1"/>
  <c r="U758" i="1"/>
  <c r="AM758" i="1" s="1"/>
  <c r="V758" i="1"/>
  <c r="AO758" i="1" s="1"/>
  <c r="W758" i="1"/>
  <c r="AQ758" i="1" s="1"/>
  <c r="S759" i="1"/>
  <c r="AH759" i="1" s="1"/>
  <c r="T759" i="1"/>
  <c r="AJ759" i="1" s="1"/>
  <c r="U759" i="1"/>
  <c r="AM759" i="1" s="1"/>
  <c r="V759" i="1"/>
  <c r="AO759" i="1" s="1"/>
  <c r="W759" i="1"/>
  <c r="AQ759" i="1" s="1"/>
  <c r="S760" i="1"/>
  <c r="AH760" i="1" s="1"/>
  <c r="T760" i="1"/>
  <c r="AJ760" i="1" s="1"/>
  <c r="U760" i="1"/>
  <c r="AM760" i="1" s="1"/>
  <c r="V760" i="1"/>
  <c r="AO760" i="1" s="1"/>
  <c r="W760" i="1"/>
  <c r="AQ760" i="1" s="1"/>
  <c r="S761" i="1"/>
  <c r="AH761" i="1" s="1"/>
  <c r="T761" i="1"/>
  <c r="AJ761" i="1" s="1"/>
  <c r="U761" i="1"/>
  <c r="AM761" i="1" s="1"/>
  <c r="V761" i="1"/>
  <c r="AO761" i="1" s="1"/>
  <c r="W761" i="1"/>
  <c r="AQ761" i="1" s="1"/>
  <c r="S762" i="1"/>
  <c r="AH762" i="1" s="1"/>
  <c r="T762" i="1"/>
  <c r="AJ762" i="1" s="1"/>
  <c r="U762" i="1"/>
  <c r="AM762" i="1" s="1"/>
  <c r="V762" i="1"/>
  <c r="AO762" i="1" s="1"/>
  <c r="W762" i="1"/>
  <c r="AQ762" i="1" s="1"/>
  <c r="S763" i="1"/>
  <c r="AH763" i="1" s="1"/>
  <c r="T763" i="1"/>
  <c r="AJ763" i="1" s="1"/>
  <c r="U763" i="1"/>
  <c r="AM763" i="1" s="1"/>
  <c r="V763" i="1"/>
  <c r="AO763" i="1" s="1"/>
  <c r="W763" i="1"/>
  <c r="AQ763" i="1" s="1"/>
  <c r="S764" i="1"/>
  <c r="AH764" i="1" s="1"/>
  <c r="T764" i="1"/>
  <c r="AJ764" i="1" s="1"/>
  <c r="U764" i="1"/>
  <c r="AM764" i="1" s="1"/>
  <c r="V764" i="1"/>
  <c r="AO764" i="1" s="1"/>
  <c r="W764" i="1"/>
  <c r="AQ764" i="1" s="1"/>
  <c r="S765" i="1"/>
  <c r="AH765" i="1" s="1"/>
  <c r="T765" i="1"/>
  <c r="AJ765" i="1" s="1"/>
  <c r="U765" i="1"/>
  <c r="AM765" i="1" s="1"/>
  <c r="V765" i="1"/>
  <c r="AO765" i="1" s="1"/>
  <c r="W765" i="1"/>
  <c r="AQ765" i="1" s="1"/>
  <c r="S766" i="1"/>
  <c r="AH766" i="1" s="1"/>
  <c r="T766" i="1"/>
  <c r="AJ766" i="1" s="1"/>
  <c r="U766" i="1"/>
  <c r="AM766" i="1" s="1"/>
  <c r="V766" i="1"/>
  <c r="AO766" i="1" s="1"/>
  <c r="W766" i="1"/>
  <c r="AQ766" i="1" s="1"/>
  <c r="S767" i="1"/>
  <c r="AH767" i="1" s="1"/>
  <c r="T767" i="1"/>
  <c r="AJ767" i="1" s="1"/>
  <c r="U767" i="1"/>
  <c r="AM767" i="1" s="1"/>
  <c r="V767" i="1"/>
  <c r="AO767" i="1" s="1"/>
  <c r="W767" i="1"/>
  <c r="AQ767" i="1" s="1"/>
  <c r="S768" i="1"/>
  <c r="AH768" i="1" s="1"/>
  <c r="T768" i="1"/>
  <c r="AJ768" i="1" s="1"/>
  <c r="U768" i="1"/>
  <c r="AM768" i="1" s="1"/>
  <c r="V768" i="1"/>
  <c r="AO768" i="1" s="1"/>
  <c r="W768" i="1"/>
  <c r="AQ768" i="1" s="1"/>
  <c r="S769" i="1"/>
  <c r="AH769" i="1" s="1"/>
  <c r="T769" i="1"/>
  <c r="AJ769" i="1" s="1"/>
  <c r="U769" i="1"/>
  <c r="AM769" i="1" s="1"/>
  <c r="V769" i="1"/>
  <c r="AO769" i="1" s="1"/>
  <c r="W769" i="1"/>
  <c r="AQ769" i="1" s="1"/>
  <c r="S770" i="1"/>
  <c r="AH770" i="1" s="1"/>
  <c r="T770" i="1"/>
  <c r="AJ770" i="1" s="1"/>
  <c r="U770" i="1"/>
  <c r="AM770" i="1" s="1"/>
  <c r="V770" i="1"/>
  <c r="AO770" i="1" s="1"/>
  <c r="W770" i="1"/>
  <c r="AQ770" i="1" s="1"/>
  <c r="S771" i="1"/>
  <c r="AH771" i="1" s="1"/>
  <c r="T771" i="1"/>
  <c r="AJ771" i="1" s="1"/>
  <c r="U771" i="1"/>
  <c r="AM771" i="1" s="1"/>
  <c r="V771" i="1"/>
  <c r="AO771" i="1" s="1"/>
  <c r="W771" i="1"/>
  <c r="AQ771" i="1" s="1"/>
  <c r="S772" i="1"/>
  <c r="AH772" i="1" s="1"/>
  <c r="T772" i="1"/>
  <c r="AJ772" i="1" s="1"/>
  <c r="U772" i="1"/>
  <c r="AM772" i="1" s="1"/>
  <c r="V772" i="1"/>
  <c r="AO772" i="1" s="1"/>
  <c r="W772" i="1"/>
  <c r="AQ772" i="1" s="1"/>
  <c r="S773" i="1"/>
  <c r="AH773" i="1" s="1"/>
  <c r="T773" i="1"/>
  <c r="AJ773" i="1" s="1"/>
  <c r="U773" i="1"/>
  <c r="AM773" i="1" s="1"/>
  <c r="V773" i="1"/>
  <c r="AO773" i="1" s="1"/>
  <c r="W773" i="1"/>
  <c r="AQ773" i="1" s="1"/>
  <c r="S774" i="1"/>
  <c r="AH774" i="1" s="1"/>
  <c r="T774" i="1"/>
  <c r="AJ774" i="1" s="1"/>
  <c r="U774" i="1"/>
  <c r="AM774" i="1" s="1"/>
  <c r="V774" i="1"/>
  <c r="AO774" i="1" s="1"/>
  <c r="W774" i="1"/>
  <c r="AQ774" i="1" s="1"/>
  <c r="S775" i="1"/>
  <c r="AH775" i="1" s="1"/>
  <c r="T775" i="1"/>
  <c r="AJ775" i="1" s="1"/>
  <c r="U775" i="1"/>
  <c r="AM775" i="1" s="1"/>
  <c r="V775" i="1"/>
  <c r="AO775" i="1" s="1"/>
  <c r="W775" i="1"/>
  <c r="AQ775" i="1" s="1"/>
  <c r="S776" i="1"/>
  <c r="AH776" i="1" s="1"/>
  <c r="T776" i="1"/>
  <c r="AJ776" i="1" s="1"/>
  <c r="U776" i="1"/>
  <c r="AM776" i="1" s="1"/>
  <c r="V776" i="1"/>
  <c r="AO776" i="1" s="1"/>
  <c r="W776" i="1"/>
  <c r="AQ776" i="1" s="1"/>
  <c r="S777" i="1"/>
  <c r="AH777" i="1" s="1"/>
  <c r="T777" i="1"/>
  <c r="AJ777" i="1" s="1"/>
  <c r="U777" i="1"/>
  <c r="AM777" i="1" s="1"/>
  <c r="V777" i="1"/>
  <c r="AO777" i="1" s="1"/>
  <c r="W777" i="1"/>
  <c r="AQ777" i="1" s="1"/>
  <c r="S778" i="1"/>
  <c r="AH778" i="1" s="1"/>
  <c r="T778" i="1"/>
  <c r="AJ778" i="1" s="1"/>
  <c r="U778" i="1"/>
  <c r="AM778" i="1" s="1"/>
  <c r="V778" i="1"/>
  <c r="AO778" i="1" s="1"/>
  <c r="W778" i="1"/>
  <c r="AQ778" i="1" s="1"/>
  <c r="S779" i="1"/>
  <c r="AH779" i="1" s="1"/>
  <c r="T779" i="1"/>
  <c r="AJ779" i="1" s="1"/>
  <c r="U779" i="1"/>
  <c r="AM779" i="1" s="1"/>
  <c r="V779" i="1"/>
  <c r="AO779" i="1" s="1"/>
  <c r="W779" i="1"/>
  <c r="AQ779" i="1" s="1"/>
  <c r="S780" i="1"/>
  <c r="AH780" i="1" s="1"/>
  <c r="T780" i="1"/>
  <c r="AJ780" i="1" s="1"/>
  <c r="U780" i="1"/>
  <c r="AM780" i="1" s="1"/>
  <c r="V780" i="1"/>
  <c r="AO780" i="1" s="1"/>
  <c r="W780" i="1"/>
  <c r="AQ780" i="1" s="1"/>
  <c r="S781" i="1"/>
  <c r="AH781" i="1" s="1"/>
  <c r="T781" i="1"/>
  <c r="AJ781" i="1" s="1"/>
  <c r="U781" i="1"/>
  <c r="AM781" i="1" s="1"/>
  <c r="V781" i="1"/>
  <c r="AO781" i="1" s="1"/>
  <c r="W781" i="1"/>
  <c r="AQ781" i="1" s="1"/>
  <c r="S782" i="1"/>
  <c r="AH782" i="1" s="1"/>
  <c r="T782" i="1"/>
  <c r="AJ782" i="1" s="1"/>
  <c r="U782" i="1"/>
  <c r="AM782" i="1" s="1"/>
  <c r="V782" i="1"/>
  <c r="AO782" i="1" s="1"/>
  <c r="W782" i="1"/>
  <c r="AQ782" i="1" s="1"/>
  <c r="S783" i="1"/>
  <c r="AH783" i="1" s="1"/>
  <c r="T783" i="1"/>
  <c r="AJ783" i="1" s="1"/>
  <c r="U783" i="1"/>
  <c r="AM783" i="1" s="1"/>
  <c r="V783" i="1"/>
  <c r="AO783" i="1" s="1"/>
  <c r="W783" i="1"/>
  <c r="AQ783" i="1" s="1"/>
  <c r="S784" i="1"/>
  <c r="AH784" i="1" s="1"/>
  <c r="T784" i="1"/>
  <c r="AJ784" i="1" s="1"/>
  <c r="U784" i="1"/>
  <c r="AM784" i="1" s="1"/>
  <c r="V784" i="1"/>
  <c r="AO784" i="1" s="1"/>
  <c r="W784" i="1"/>
  <c r="AQ784" i="1" s="1"/>
  <c r="S785" i="1"/>
  <c r="AH785" i="1" s="1"/>
  <c r="T785" i="1"/>
  <c r="AJ785" i="1" s="1"/>
  <c r="U785" i="1"/>
  <c r="AM785" i="1" s="1"/>
  <c r="V785" i="1"/>
  <c r="AO785" i="1" s="1"/>
  <c r="W785" i="1"/>
  <c r="AQ785" i="1" s="1"/>
  <c r="S786" i="1"/>
  <c r="AH786" i="1" s="1"/>
  <c r="T786" i="1"/>
  <c r="AJ786" i="1" s="1"/>
  <c r="U786" i="1"/>
  <c r="AM786" i="1" s="1"/>
  <c r="V786" i="1"/>
  <c r="AO786" i="1" s="1"/>
  <c r="W786" i="1"/>
  <c r="AQ786" i="1" s="1"/>
  <c r="S787" i="1"/>
  <c r="AH787" i="1" s="1"/>
  <c r="T787" i="1"/>
  <c r="AJ787" i="1" s="1"/>
  <c r="U787" i="1"/>
  <c r="AM787" i="1" s="1"/>
  <c r="V787" i="1"/>
  <c r="AO787" i="1" s="1"/>
  <c r="W787" i="1"/>
  <c r="AQ787" i="1" s="1"/>
  <c r="S788" i="1"/>
  <c r="AH788" i="1" s="1"/>
  <c r="T788" i="1"/>
  <c r="AJ788" i="1" s="1"/>
  <c r="U788" i="1"/>
  <c r="AM788" i="1" s="1"/>
  <c r="V788" i="1"/>
  <c r="AO788" i="1" s="1"/>
  <c r="W788" i="1"/>
  <c r="AQ788" i="1" s="1"/>
  <c r="S789" i="1"/>
  <c r="AH789" i="1" s="1"/>
  <c r="T789" i="1"/>
  <c r="AJ789" i="1" s="1"/>
  <c r="U789" i="1"/>
  <c r="AM789" i="1" s="1"/>
  <c r="V789" i="1"/>
  <c r="AO789" i="1" s="1"/>
  <c r="W789" i="1"/>
  <c r="AQ789" i="1" s="1"/>
  <c r="S790" i="1"/>
  <c r="AH790" i="1" s="1"/>
  <c r="T790" i="1"/>
  <c r="AJ790" i="1" s="1"/>
  <c r="U790" i="1"/>
  <c r="AM790" i="1" s="1"/>
  <c r="V790" i="1"/>
  <c r="AO790" i="1" s="1"/>
  <c r="W790" i="1"/>
  <c r="AQ790" i="1" s="1"/>
  <c r="S791" i="1"/>
  <c r="AH791" i="1" s="1"/>
  <c r="T791" i="1"/>
  <c r="AJ791" i="1" s="1"/>
  <c r="U791" i="1"/>
  <c r="AM791" i="1" s="1"/>
  <c r="V791" i="1"/>
  <c r="AO791" i="1" s="1"/>
  <c r="W791" i="1"/>
  <c r="AQ791" i="1" s="1"/>
  <c r="S792" i="1"/>
  <c r="AH792" i="1" s="1"/>
  <c r="T792" i="1"/>
  <c r="AJ792" i="1" s="1"/>
  <c r="U792" i="1"/>
  <c r="AM792" i="1" s="1"/>
  <c r="V792" i="1"/>
  <c r="AO792" i="1" s="1"/>
  <c r="W792" i="1"/>
  <c r="AQ792" i="1" s="1"/>
  <c r="S793" i="1"/>
  <c r="AH793" i="1" s="1"/>
  <c r="T793" i="1"/>
  <c r="AJ793" i="1" s="1"/>
  <c r="U793" i="1"/>
  <c r="AM793" i="1" s="1"/>
  <c r="V793" i="1"/>
  <c r="AO793" i="1" s="1"/>
  <c r="W793" i="1"/>
  <c r="AQ793" i="1" s="1"/>
  <c r="S794" i="1"/>
  <c r="AH794" i="1" s="1"/>
  <c r="T794" i="1"/>
  <c r="AJ794" i="1" s="1"/>
  <c r="U794" i="1"/>
  <c r="AM794" i="1" s="1"/>
  <c r="V794" i="1"/>
  <c r="AO794" i="1" s="1"/>
  <c r="W794" i="1"/>
  <c r="AQ794" i="1" s="1"/>
  <c r="S795" i="1"/>
  <c r="AH795" i="1" s="1"/>
  <c r="T795" i="1"/>
  <c r="AJ795" i="1" s="1"/>
  <c r="U795" i="1"/>
  <c r="AM795" i="1" s="1"/>
  <c r="V795" i="1"/>
  <c r="AO795" i="1" s="1"/>
  <c r="W795" i="1"/>
  <c r="AQ795" i="1" s="1"/>
  <c r="S796" i="1"/>
  <c r="AH796" i="1" s="1"/>
  <c r="T796" i="1"/>
  <c r="AJ796" i="1" s="1"/>
  <c r="U796" i="1"/>
  <c r="AM796" i="1" s="1"/>
  <c r="V796" i="1"/>
  <c r="AO796" i="1" s="1"/>
  <c r="W796" i="1"/>
  <c r="AQ796" i="1" s="1"/>
  <c r="S797" i="1"/>
  <c r="AH797" i="1" s="1"/>
  <c r="T797" i="1"/>
  <c r="AJ797" i="1" s="1"/>
  <c r="U797" i="1"/>
  <c r="AM797" i="1" s="1"/>
  <c r="V797" i="1"/>
  <c r="AO797" i="1" s="1"/>
  <c r="W797" i="1"/>
  <c r="AQ797" i="1" s="1"/>
  <c r="S798" i="1"/>
  <c r="AH798" i="1" s="1"/>
  <c r="T798" i="1"/>
  <c r="AJ798" i="1" s="1"/>
  <c r="U798" i="1"/>
  <c r="AM798" i="1" s="1"/>
  <c r="V798" i="1"/>
  <c r="AO798" i="1" s="1"/>
  <c r="W798" i="1"/>
  <c r="AQ798" i="1" s="1"/>
  <c r="S799" i="1"/>
  <c r="AH799" i="1" s="1"/>
  <c r="T799" i="1"/>
  <c r="AJ799" i="1" s="1"/>
  <c r="U799" i="1"/>
  <c r="AM799" i="1" s="1"/>
  <c r="V799" i="1"/>
  <c r="AO799" i="1" s="1"/>
  <c r="W799" i="1"/>
  <c r="AQ799" i="1" s="1"/>
  <c r="S800" i="1"/>
  <c r="AH800" i="1" s="1"/>
  <c r="T800" i="1"/>
  <c r="AJ800" i="1" s="1"/>
  <c r="U800" i="1"/>
  <c r="AM800" i="1" s="1"/>
  <c r="V800" i="1"/>
  <c r="AO800" i="1" s="1"/>
  <c r="W800" i="1"/>
  <c r="AQ800" i="1" s="1"/>
  <c r="S801" i="1"/>
  <c r="AH801" i="1" s="1"/>
  <c r="T801" i="1"/>
  <c r="AJ801" i="1" s="1"/>
  <c r="U801" i="1"/>
  <c r="AM801" i="1" s="1"/>
  <c r="V801" i="1"/>
  <c r="AO801" i="1" s="1"/>
  <c r="W801" i="1"/>
  <c r="AQ801" i="1" s="1"/>
  <c r="S802" i="1"/>
  <c r="AH802" i="1" s="1"/>
  <c r="T802" i="1"/>
  <c r="AJ802" i="1" s="1"/>
  <c r="U802" i="1"/>
  <c r="AM802" i="1" s="1"/>
  <c r="V802" i="1"/>
  <c r="AO802" i="1" s="1"/>
  <c r="W802" i="1"/>
  <c r="AQ802" i="1" s="1"/>
  <c r="S803" i="1"/>
  <c r="AH803" i="1" s="1"/>
  <c r="T803" i="1"/>
  <c r="AJ803" i="1" s="1"/>
  <c r="U803" i="1"/>
  <c r="AM803" i="1" s="1"/>
  <c r="V803" i="1"/>
  <c r="AO803" i="1" s="1"/>
  <c r="W803" i="1"/>
  <c r="AQ803" i="1" s="1"/>
  <c r="S804" i="1"/>
  <c r="AH804" i="1" s="1"/>
  <c r="T804" i="1"/>
  <c r="AJ804" i="1" s="1"/>
  <c r="U804" i="1"/>
  <c r="AM804" i="1" s="1"/>
  <c r="V804" i="1"/>
  <c r="AO804" i="1" s="1"/>
  <c r="W804" i="1"/>
  <c r="AQ804" i="1" s="1"/>
  <c r="S805" i="1"/>
  <c r="AH805" i="1" s="1"/>
  <c r="T805" i="1"/>
  <c r="AJ805" i="1" s="1"/>
  <c r="U805" i="1"/>
  <c r="AM805" i="1" s="1"/>
  <c r="V805" i="1"/>
  <c r="AO805" i="1" s="1"/>
  <c r="W805" i="1"/>
  <c r="AQ805" i="1" s="1"/>
  <c r="S806" i="1"/>
  <c r="AH806" i="1" s="1"/>
  <c r="T806" i="1"/>
  <c r="AJ806" i="1" s="1"/>
  <c r="U806" i="1"/>
  <c r="AM806" i="1" s="1"/>
  <c r="V806" i="1"/>
  <c r="AO806" i="1" s="1"/>
  <c r="W806" i="1"/>
  <c r="AQ806" i="1" s="1"/>
  <c r="S807" i="1"/>
  <c r="AH807" i="1" s="1"/>
  <c r="T807" i="1"/>
  <c r="AJ807" i="1" s="1"/>
  <c r="U807" i="1"/>
  <c r="AM807" i="1" s="1"/>
  <c r="V807" i="1"/>
  <c r="AO807" i="1" s="1"/>
  <c r="W807" i="1"/>
  <c r="AQ807" i="1" s="1"/>
  <c r="S808" i="1"/>
  <c r="AH808" i="1" s="1"/>
  <c r="T808" i="1"/>
  <c r="AJ808" i="1" s="1"/>
  <c r="U808" i="1"/>
  <c r="AM808" i="1" s="1"/>
  <c r="V808" i="1"/>
  <c r="AO808" i="1" s="1"/>
  <c r="W808" i="1"/>
  <c r="AQ808" i="1" s="1"/>
  <c r="S809" i="1"/>
  <c r="AH809" i="1" s="1"/>
  <c r="T809" i="1"/>
  <c r="AJ809" i="1" s="1"/>
  <c r="U809" i="1"/>
  <c r="AM809" i="1" s="1"/>
  <c r="V809" i="1"/>
  <c r="AO809" i="1" s="1"/>
  <c r="W809" i="1"/>
  <c r="AQ809" i="1" s="1"/>
  <c r="S810" i="1"/>
  <c r="AH810" i="1" s="1"/>
  <c r="T810" i="1"/>
  <c r="AJ810" i="1" s="1"/>
  <c r="U810" i="1"/>
  <c r="AM810" i="1" s="1"/>
  <c r="V810" i="1"/>
  <c r="AO810" i="1" s="1"/>
  <c r="W810" i="1"/>
  <c r="AQ810" i="1" s="1"/>
  <c r="S811" i="1"/>
  <c r="AH811" i="1" s="1"/>
  <c r="T811" i="1"/>
  <c r="AJ811" i="1" s="1"/>
  <c r="U811" i="1"/>
  <c r="AM811" i="1" s="1"/>
  <c r="V811" i="1"/>
  <c r="AO811" i="1" s="1"/>
  <c r="W811" i="1"/>
  <c r="AQ811" i="1" s="1"/>
  <c r="S812" i="1"/>
  <c r="AH812" i="1" s="1"/>
  <c r="T812" i="1"/>
  <c r="AJ812" i="1" s="1"/>
  <c r="U812" i="1"/>
  <c r="AM812" i="1" s="1"/>
  <c r="V812" i="1"/>
  <c r="AO812" i="1" s="1"/>
  <c r="W812" i="1"/>
  <c r="AQ812" i="1" s="1"/>
  <c r="S813" i="1"/>
  <c r="AH813" i="1" s="1"/>
  <c r="T813" i="1"/>
  <c r="AJ813" i="1" s="1"/>
  <c r="U813" i="1"/>
  <c r="AM813" i="1" s="1"/>
  <c r="V813" i="1"/>
  <c r="AO813" i="1" s="1"/>
  <c r="W813" i="1"/>
  <c r="AQ813" i="1" s="1"/>
  <c r="S814" i="1"/>
  <c r="AH814" i="1" s="1"/>
  <c r="T814" i="1"/>
  <c r="AJ814" i="1" s="1"/>
  <c r="U814" i="1"/>
  <c r="AM814" i="1" s="1"/>
  <c r="V814" i="1"/>
  <c r="AO814" i="1" s="1"/>
  <c r="W814" i="1"/>
  <c r="AQ814" i="1" s="1"/>
  <c r="S815" i="1"/>
  <c r="AH815" i="1" s="1"/>
  <c r="T815" i="1"/>
  <c r="AJ815" i="1" s="1"/>
  <c r="U815" i="1"/>
  <c r="AM815" i="1" s="1"/>
  <c r="V815" i="1"/>
  <c r="AO815" i="1" s="1"/>
  <c r="W815" i="1"/>
  <c r="AQ815" i="1" s="1"/>
  <c r="S816" i="1"/>
  <c r="AH816" i="1" s="1"/>
  <c r="T816" i="1"/>
  <c r="AJ816" i="1" s="1"/>
  <c r="U816" i="1"/>
  <c r="AM816" i="1" s="1"/>
  <c r="V816" i="1"/>
  <c r="AO816" i="1" s="1"/>
  <c r="W816" i="1"/>
  <c r="AQ816" i="1" s="1"/>
  <c r="S817" i="1"/>
  <c r="AH817" i="1" s="1"/>
  <c r="T817" i="1"/>
  <c r="AJ817" i="1" s="1"/>
  <c r="U817" i="1"/>
  <c r="AM817" i="1" s="1"/>
  <c r="V817" i="1"/>
  <c r="AO817" i="1" s="1"/>
  <c r="W817" i="1"/>
  <c r="AQ817" i="1" s="1"/>
  <c r="S818" i="1"/>
  <c r="AH818" i="1" s="1"/>
  <c r="T818" i="1"/>
  <c r="AJ818" i="1" s="1"/>
  <c r="U818" i="1"/>
  <c r="AM818" i="1" s="1"/>
  <c r="V818" i="1"/>
  <c r="AO818" i="1" s="1"/>
  <c r="W818" i="1"/>
  <c r="AQ818" i="1" s="1"/>
  <c r="S819" i="1"/>
  <c r="AH819" i="1" s="1"/>
  <c r="T819" i="1"/>
  <c r="AJ819" i="1" s="1"/>
  <c r="U819" i="1"/>
  <c r="AM819" i="1" s="1"/>
  <c r="V819" i="1"/>
  <c r="AO819" i="1" s="1"/>
  <c r="W819" i="1"/>
  <c r="AQ819" i="1" s="1"/>
  <c r="S820" i="1"/>
  <c r="AH820" i="1" s="1"/>
  <c r="T820" i="1"/>
  <c r="AJ820" i="1" s="1"/>
  <c r="U820" i="1"/>
  <c r="AM820" i="1" s="1"/>
  <c r="V820" i="1"/>
  <c r="AO820" i="1" s="1"/>
  <c r="W820" i="1"/>
  <c r="AQ820" i="1" s="1"/>
  <c r="S821" i="1"/>
  <c r="AH821" i="1" s="1"/>
  <c r="T821" i="1"/>
  <c r="AJ821" i="1" s="1"/>
  <c r="U821" i="1"/>
  <c r="AM821" i="1" s="1"/>
  <c r="V821" i="1"/>
  <c r="AO821" i="1" s="1"/>
  <c r="W821" i="1"/>
  <c r="AQ821" i="1" s="1"/>
  <c r="S822" i="1"/>
  <c r="AH822" i="1" s="1"/>
  <c r="T822" i="1"/>
  <c r="AJ822" i="1" s="1"/>
  <c r="U822" i="1"/>
  <c r="AM822" i="1" s="1"/>
  <c r="V822" i="1"/>
  <c r="AO822" i="1" s="1"/>
  <c r="W822" i="1"/>
  <c r="AQ822" i="1" s="1"/>
  <c r="S823" i="1"/>
  <c r="AH823" i="1" s="1"/>
  <c r="T823" i="1"/>
  <c r="AJ823" i="1" s="1"/>
  <c r="U823" i="1"/>
  <c r="AM823" i="1" s="1"/>
  <c r="V823" i="1"/>
  <c r="AO823" i="1" s="1"/>
  <c r="W823" i="1"/>
  <c r="AQ823" i="1" s="1"/>
  <c r="S824" i="1"/>
  <c r="AH824" i="1" s="1"/>
  <c r="T824" i="1"/>
  <c r="AJ824" i="1" s="1"/>
  <c r="U824" i="1"/>
  <c r="AM824" i="1" s="1"/>
  <c r="V824" i="1"/>
  <c r="AO824" i="1" s="1"/>
  <c r="W824" i="1"/>
  <c r="AQ824" i="1" s="1"/>
  <c r="S825" i="1"/>
  <c r="AH825" i="1" s="1"/>
  <c r="T825" i="1"/>
  <c r="AJ825" i="1" s="1"/>
  <c r="U825" i="1"/>
  <c r="AM825" i="1" s="1"/>
  <c r="V825" i="1"/>
  <c r="AO825" i="1" s="1"/>
  <c r="W825" i="1"/>
  <c r="AQ825" i="1" s="1"/>
  <c r="S826" i="1"/>
  <c r="AH826" i="1" s="1"/>
  <c r="T826" i="1"/>
  <c r="AJ826" i="1" s="1"/>
  <c r="U826" i="1"/>
  <c r="AM826" i="1" s="1"/>
  <c r="V826" i="1"/>
  <c r="AO826" i="1" s="1"/>
  <c r="W826" i="1"/>
  <c r="AQ826" i="1" s="1"/>
  <c r="S827" i="1"/>
  <c r="AH827" i="1" s="1"/>
  <c r="T827" i="1"/>
  <c r="AJ827" i="1" s="1"/>
  <c r="U827" i="1"/>
  <c r="AM827" i="1" s="1"/>
  <c r="V827" i="1"/>
  <c r="AO827" i="1" s="1"/>
  <c r="W827" i="1"/>
  <c r="AQ827" i="1" s="1"/>
  <c r="S828" i="1"/>
  <c r="AH828" i="1" s="1"/>
  <c r="T828" i="1"/>
  <c r="AJ828" i="1" s="1"/>
  <c r="U828" i="1"/>
  <c r="AM828" i="1" s="1"/>
  <c r="V828" i="1"/>
  <c r="AO828" i="1" s="1"/>
  <c r="W828" i="1"/>
  <c r="AQ828" i="1" s="1"/>
  <c r="S829" i="1"/>
  <c r="AH829" i="1" s="1"/>
  <c r="T829" i="1"/>
  <c r="AJ829" i="1" s="1"/>
  <c r="U829" i="1"/>
  <c r="AM829" i="1" s="1"/>
  <c r="V829" i="1"/>
  <c r="AO829" i="1" s="1"/>
  <c r="W829" i="1"/>
  <c r="AQ829" i="1" s="1"/>
  <c r="S830" i="1"/>
  <c r="AH830" i="1" s="1"/>
  <c r="T830" i="1"/>
  <c r="AJ830" i="1" s="1"/>
  <c r="U830" i="1"/>
  <c r="AM830" i="1" s="1"/>
  <c r="V830" i="1"/>
  <c r="AO830" i="1" s="1"/>
  <c r="W830" i="1"/>
  <c r="AQ830" i="1" s="1"/>
  <c r="S831" i="1"/>
  <c r="AH831" i="1" s="1"/>
  <c r="T831" i="1"/>
  <c r="AJ831" i="1" s="1"/>
  <c r="U831" i="1"/>
  <c r="AM831" i="1" s="1"/>
  <c r="V831" i="1"/>
  <c r="AO831" i="1" s="1"/>
  <c r="W831" i="1"/>
  <c r="AQ831" i="1" s="1"/>
  <c r="S832" i="1"/>
  <c r="AH832" i="1" s="1"/>
  <c r="T832" i="1"/>
  <c r="AJ832" i="1" s="1"/>
  <c r="U832" i="1"/>
  <c r="AM832" i="1" s="1"/>
  <c r="V832" i="1"/>
  <c r="AO832" i="1" s="1"/>
  <c r="W832" i="1"/>
  <c r="AQ832" i="1" s="1"/>
  <c r="S833" i="1"/>
  <c r="AH833" i="1" s="1"/>
  <c r="T833" i="1"/>
  <c r="AJ833" i="1" s="1"/>
  <c r="U833" i="1"/>
  <c r="AM833" i="1" s="1"/>
  <c r="V833" i="1"/>
  <c r="AO833" i="1" s="1"/>
  <c r="W833" i="1"/>
  <c r="AQ833" i="1" s="1"/>
  <c r="S834" i="1"/>
  <c r="AH834" i="1" s="1"/>
  <c r="T834" i="1"/>
  <c r="AJ834" i="1" s="1"/>
  <c r="U834" i="1"/>
  <c r="AM834" i="1" s="1"/>
  <c r="V834" i="1"/>
  <c r="AO834" i="1" s="1"/>
  <c r="W834" i="1"/>
  <c r="AQ834" i="1" s="1"/>
  <c r="S835" i="1"/>
  <c r="AH835" i="1" s="1"/>
  <c r="T835" i="1"/>
  <c r="AJ835" i="1" s="1"/>
  <c r="U835" i="1"/>
  <c r="AM835" i="1" s="1"/>
  <c r="V835" i="1"/>
  <c r="AO835" i="1" s="1"/>
  <c r="W835" i="1"/>
  <c r="AQ835" i="1" s="1"/>
  <c r="S836" i="1"/>
  <c r="AH836" i="1" s="1"/>
  <c r="T836" i="1"/>
  <c r="AJ836" i="1" s="1"/>
  <c r="U836" i="1"/>
  <c r="AM836" i="1" s="1"/>
  <c r="V836" i="1"/>
  <c r="AO836" i="1" s="1"/>
  <c r="W836" i="1"/>
  <c r="AQ836" i="1" s="1"/>
  <c r="S837" i="1"/>
  <c r="AH837" i="1" s="1"/>
  <c r="T837" i="1"/>
  <c r="AJ837" i="1" s="1"/>
  <c r="U837" i="1"/>
  <c r="AM837" i="1" s="1"/>
  <c r="V837" i="1"/>
  <c r="AO837" i="1" s="1"/>
  <c r="W837" i="1"/>
  <c r="AQ837" i="1" s="1"/>
  <c r="S838" i="1"/>
  <c r="AH838" i="1" s="1"/>
  <c r="T838" i="1"/>
  <c r="AJ838" i="1" s="1"/>
  <c r="U838" i="1"/>
  <c r="AM838" i="1" s="1"/>
  <c r="V838" i="1"/>
  <c r="AO838" i="1" s="1"/>
  <c r="W838" i="1"/>
  <c r="AQ838" i="1" s="1"/>
  <c r="S839" i="1"/>
  <c r="AH839" i="1" s="1"/>
  <c r="T839" i="1"/>
  <c r="AJ839" i="1" s="1"/>
  <c r="U839" i="1"/>
  <c r="AM839" i="1" s="1"/>
  <c r="V839" i="1"/>
  <c r="AO839" i="1" s="1"/>
  <c r="W839" i="1"/>
  <c r="AQ839" i="1" s="1"/>
  <c r="S840" i="1"/>
  <c r="AH840" i="1" s="1"/>
  <c r="T840" i="1"/>
  <c r="AJ840" i="1" s="1"/>
  <c r="U840" i="1"/>
  <c r="AM840" i="1" s="1"/>
  <c r="V840" i="1"/>
  <c r="AO840" i="1" s="1"/>
  <c r="W840" i="1"/>
  <c r="AQ840" i="1" s="1"/>
  <c r="S841" i="1"/>
  <c r="AH841" i="1" s="1"/>
  <c r="T841" i="1"/>
  <c r="AJ841" i="1" s="1"/>
  <c r="U841" i="1"/>
  <c r="AM841" i="1" s="1"/>
  <c r="V841" i="1"/>
  <c r="AO841" i="1" s="1"/>
  <c r="W841" i="1"/>
  <c r="AQ841" i="1" s="1"/>
  <c r="S842" i="1"/>
  <c r="AH842" i="1" s="1"/>
  <c r="T842" i="1"/>
  <c r="AJ842" i="1" s="1"/>
  <c r="U842" i="1"/>
  <c r="AM842" i="1" s="1"/>
  <c r="V842" i="1"/>
  <c r="AO842" i="1" s="1"/>
  <c r="W842" i="1"/>
  <c r="AQ842" i="1" s="1"/>
  <c r="S843" i="1"/>
  <c r="AH843" i="1" s="1"/>
  <c r="T843" i="1"/>
  <c r="AJ843" i="1" s="1"/>
  <c r="U843" i="1"/>
  <c r="AM843" i="1" s="1"/>
  <c r="V843" i="1"/>
  <c r="AO843" i="1" s="1"/>
  <c r="W843" i="1"/>
  <c r="AQ843" i="1" s="1"/>
  <c r="S844" i="1"/>
  <c r="AH844" i="1" s="1"/>
  <c r="T844" i="1"/>
  <c r="AJ844" i="1" s="1"/>
  <c r="U844" i="1"/>
  <c r="AM844" i="1" s="1"/>
  <c r="V844" i="1"/>
  <c r="AO844" i="1" s="1"/>
  <c r="W844" i="1"/>
  <c r="AQ844" i="1" s="1"/>
  <c r="S845" i="1"/>
  <c r="AH845" i="1" s="1"/>
  <c r="T845" i="1"/>
  <c r="AJ845" i="1" s="1"/>
  <c r="U845" i="1"/>
  <c r="AM845" i="1" s="1"/>
  <c r="V845" i="1"/>
  <c r="AO845" i="1" s="1"/>
  <c r="W845" i="1"/>
  <c r="AQ845" i="1" s="1"/>
  <c r="S846" i="1"/>
  <c r="AH846" i="1" s="1"/>
  <c r="T846" i="1"/>
  <c r="AJ846" i="1" s="1"/>
  <c r="U846" i="1"/>
  <c r="AM846" i="1" s="1"/>
  <c r="V846" i="1"/>
  <c r="AO846" i="1" s="1"/>
  <c r="W846" i="1"/>
  <c r="AQ846" i="1" s="1"/>
  <c r="S847" i="1"/>
  <c r="AH847" i="1" s="1"/>
  <c r="T847" i="1"/>
  <c r="AJ847" i="1" s="1"/>
  <c r="U847" i="1"/>
  <c r="AM847" i="1" s="1"/>
  <c r="V847" i="1"/>
  <c r="AO847" i="1" s="1"/>
  <c r="W847" i="1"/>
  <c r="AQ847" i="1" s="1"/>
  <c r="S848" i="1"/>
  <c r="AH848" i="1" s="1"/>
  <c r="T848" i="1"/>
  <c r="AJ848" i="1" s="1"/>
  <c r="U848" i="1"/>
  <c r="AM848" i="1" s="1"/>
  <c r="V848" i="1"/>
  <c r="AO848" i="1" s="1"/>
  <c r="W848" i="1"/>
  <c r="AQ848" i="1" s="1"/>
  <c r="S849" i="1"/>
  <c r="AH849" i="1" s="1"/>
  <c r="T849" i="1"/>
  <c r="AJ849" i="1" s="1"/>
  <c r="U849" i="1"/>
  <c r="AM849" i="1" s="1"/>
  <c r="V849" i="1"/>
  <c r="AO849" i="1" s="1"/>
  <c r="W849" i="1"/>
  <c r="AQ849" i="1" s="1"/>
  <c r="S850" i="1"/>
  <c r="AH850" i="1" s="1"/>
  <c r="T850" i="1"/>
  <c r="AJ850" i="1" s="1"/>
  <c r="U850" i="1"/>
  <c r="AM850" i="1" s="1"/>
  <c r="V850" i="1"/>
  <c r="AO850" i="1" s="1"/>
  <c r="W850" i="1"/>
  <c r="AQ850" i="1" s="1"/>
  <c r="S851" i="1"/>
  <c r="AH851" i="1" s="1"/>
  <c r="T851" i="1"/>
  <c r="AJ851" i="1" s="1"/>
  <c r="U851" i="1"/>
  <c r="AM851" i="1" s="1"/>
  <c r="V851" i="1"/>
  <c r="AO851" i="1" s="1"/>
  <c r="W851" i="1"/>
  <c r="AQ851" i="1" s="1"/>
  <c r="S852" i="1"/>
  <c r="AH852" i="1" s="1"/>
  <c r="T852" i="1"/>
  <c r="AJ852" i="1" s="1"/>
  <c r="U852" i="1"/>
  <c r="AM852" i="1" s="1"/>
  <c r="V852" i="1"/>
  <c r="AO852" i="1" s="1"/>
  <c r="W852" i="1"/>
  <c r="AQ852" i="1" s="1"/>
  <c r="S853" i="1"/>
  <c r="AH853" i="1" s="1"/>
  <c r="T853" i="1"/>
  <c r="AJ853" i="1" s="1"/>
  <c r="U853" i="1"/>
  <c r="AM853" i="1" s="1"/>
  <c r="V853" i="1"/>
  <c r="AO853" i="1" s="1"/>
  <c r="W853" i="1"/>
  <c r="AQ853" i="1" s="1"/>
  <c r="S854" i="1"/>
  <c r="AH854" i="1" s="1"/>
  <c r="T854" i="1"/>
  <c r="AJ854" i="1" s="1"/>
  <c r="U854" i="1"/>
  <c r="AM854" i="1" s="1"/>
  <c r="V854" i="1"/>
  <c r="AO854" i="1" s="1"/>
  <c r="W854" i="1"/>
  <c r="AQ854" i="1" s="1"/>
  <c r="S855" i="1"/>
  <c r="AH855" i="1" s="1"/>
  <c r="T855" i="1"/>
  <c r="AJ855" i="1" s="1"/>
  <c r="U855" i="1"/>
  <c r="AM855" i="1" s="1"/>
  <c r="V855" i="1"/>
  <c r="AO855" i="1" s="1"/>
  <c r="W855" i="1"/>
  <c r="AQ855" i="1" s="1"/>
  <c r="S856" i="1"/>
  <c r="AH856" i="1" s="1"/>
  <c r="T856" i="1"/>
  <c r="AJ856" i="1" s="1"/>
  <c r="U856" i="1"/>
  <c r="AM856" i="1" s="1"/>
  <c r="V856" i="1"/>
  <c r="AO856" i="1" s="1"/>
  <c r="W856" i="1"/>
  <c r="AQ856" i="1" s="1"/>
  <c r="S857" i="1"/>
  <c r="AH857" i="1" s="1"/>
  <c r="T857" i="1"/>
  <c r="AJ857" i="1" s="1"/>
  <c r="U857" i="1"/>
  <c r="AM857" i="1" s="1"/>
  <c r="V857" i="1"/>
  <c r="AO857" i="1" s="1"/>
  <c r="W857" i="1"/>
  <c r="AQ857" i="1" s="1"/>
  <c r="S858" i="1"/>
  <c r="AH858" i="1" s="1"/>
  <c r="T858" i="1"/>
  <c r="AJ858" i="1" s="1"/>
  <c r="U858" i="1"/>
  <c r="AM858" i="1" s="1"/>
  <c r="V858" i="1"/>
  <c r="AO858" i="1" s="1"/>
  <c r="W858" i="1"/>
  <c r="AQ858" i="1" s="1"/>
  <c r="S859" i="1"/>
  <c r="AH859" i="1" s="1"/>
  <c r="T859" i="1"/>
  <c r="AJ859" i="1" s="1"/>
  <c r="U859" i="1"/>
  <c r="AM859" i="1" s="1"/>
  <c r="V859" i="1"/>
  <c r="AO859" i="1" s="1"/>
  <c r="W859" i="1"/>
  <c r="AQ859" i="1" s="1"/>
  <c r="S860" i="1"/>
  <c r="AH860" i="1" s="1"/>
  <c r="T860" i="1"/>
  <c r="AJ860" i="1" s="1"/>
  <c r="U860" i="1"/>
  <c r="AM860" i="1" s="1"/>
  <c r="V860" i="1"/>
  <c r="AO860" i="1" s="1"/>
  <c r="W860" i="1"/>
  <c r="AQ860" i="1" s="1"/>
  <c r="S861" i="1"/>
  <c r="AH861" i="1" s="1"/>
  <c r="T861" i="1"/>
  <c r="AJ861" i="1" s="1"/>
  <c r="U861" i="1"/>
  <c r="AM861" i="1" s="1"/>
  <c r="V861" i="1"/>
  <c r="AO861" i="1" s="1"/>
  <c r="W861" i="1"/>
  <c r="AQ861" i="1" s="1"/>
  <c r="S862" i="1"/>
  <c r="AH862" i="1" s="1"/>
  <c r="T862" i="1"/>
  <c r="AJ862" i="1" s="1"/>
  <c r="U862" i="1"/>
  <c r="AM862" i="1" s="1"/>
  <c r="V862" i="1"/>
  <c r="AO862" i="1" s="1"/>
  <c r="W862" i="1"/>
  <c r="AQ862" i="1" s="1"/>
  <c r="S863" i="1"/>
  <c r="AH863" i="1" s="1"/>
  <c r="T863" i="1"/>
  <c r="AJ863" i="1" s="1"/>
  <c r="U863" i="1"/>
  <c r="AM863" i="1" s="1"/>
  <c r="V863" i="1"/>
  <c r="AO863" i="1" s="1"/>
  <c r="W863" i="1"/>
  <c r="AQ863" i="1" s="1"/>
  <c r="S864" i="1"/>
  <c r="AH864" i="1" s="1"/>
  <c r="T864" i="1"/>
  <c r="AJ864" i="1" s="1"/>
  <c r="U864" i="1"/>
  <c r="AM864" i="1" s="1"/>
  <c r="V864" i="1"/>
  <c r="AO864" i="1" s="1"/>
  <c r="W864" i="1"/>
  <c r="AQ864" i="1" s="1"/>
  <c r="S865" i="1"/>
  <c r="AH865" i="1" s="1"/>
  <c r="T865" i="1"/>
  <c r="AJ865" i="1" s="1"/>
  <c r="U865" i="1"/>
  <c r="AM865" i="1" s="1"/>
  <c r="V865" i="1"/>
  <c r="AO865" i="1" s="1"/>
  <c r="W865" i="1"/>
  <c r="AQ865" i="1" s="1"/>
  <c r="S866" i="1"/>
  <c r="AH866" i="1" s="1"/>
  <c r="T866" i="1"/>
  <c r="AJ866" i="1" s="1"/>
  <c r="U866" i="1"/>
  <c r="AM866" i="1" s="1"/>
  <c r="V866" i="1"/>
  <c r="AO866" i="1" s="1"/>
  <c r="W866" i="1"/>
  <c r="AQ866" i="1" s="1"/>
  <c r="S867" i="1"/>
  <c r="AH867" i="1" s="1"/>
  <c r="T867" i="1"/>
  <c r="AJ867" i="1" s="1"/>
  <c r="U867" i="1"/>
  <c r="AM867" i="1" s="1"/>
  <c r="V867" i="1"/>
  <c r="AO867" i="1" s="1"/>
  <c r="W867" i="1"/>
  <c r="AQ867" i="1" s="1"/>
  <c r="S868" i="1"/>
  <c r="AH868" i="1" s="1"/>
  <c r="T868" i="1"/>
  <c r="AJ868" i="1" s="1"/>
  <c r="U868" i="1"/>
  <c r="AM868" i="1" s="1"/>
  <c r="V868" i="1"/>
  <c r="AO868" i="1" s="1"/>
  <c r="W868" i="1"/>
  <c r="AQ868" i="1" s="1"/>
  <c r="S869" i="1"/>
  <c r="AH869" i="1" s="1"/>
  <c r="T869" i="1"/>
  <c r="AJ869" i="1" s="1"/>
  <c r="U869" i="1"/>
  <c r="AM869" i="1" s="1"/>
  <c r="V869" i="1"/>
  <c r="AO869" i="1" s="1"/>
  <c r="W869" i="1"/>
  <c r="AQ869" i="1" s="1"/>
  <c r="S870" i="1"/>
  <c r="AH870" i="1" s="1"/>
  <c r="T870" i="1"/>
  <c r="AJ870" i="1" s="1"/>
  <c r="U870" i="1"/>
  <c r="AM870" i="1" s="1"/>
  <c r="V870" i="1"/>
  <c r="AO870" i="1" s="1"/>
  <c r="W870" i="1"/>
  <c r="AQ870" i="1" s="1"/>
  <c r="S871" i="1"/>
  <c r="AH871" i="1" s="1"/>
  <c r="T871" i="1"/>
  <c r="AJ871" i="1" s="1"/>
  <c r="U871" i="1"/>
  <c r="AM871" i="1" s="1"/>
  <c r="V871" i="1"/>
  <c r="AO871" i="1" s="1"/>
  <c r="W871" i="1"/>
  <c r="AQ871" i="1" s="1"/>
  <c r="S872" i="1"/>
  <c r="AH872" i="1" s="1"/>
  <c r="T872" i="1"/>
  <c r="AJ872" i="1" s="1"/>
  <c r="U872" i="1"/>
  <c r="AM872" i="1" s="1"/>
  <c r="V872" i="1"/>
  <c r="AO872" i="1" s="1"/>
  <c r="W872" i="1"/>
  <c r="AQ872" i="1" s="1"/>
  <c r="S873" i="1"/>
  <c r="AH873" i="1" s="1"/>
  <c r="T873" i="1"/>
  <c r="AJ873" i="1" s="1"/>
  <c r="U873" i="1"/>
  <c r="AM873" i="1" s="1"/>
  <c r="V873" i="1"/>
  <c r="AO873" i="1" s="1"/>
  <c r="W873" i="1"/>
  <c r="AQ873" i="1" s="1"/>
  <c r="S874" i="1"/>
  <c r="AH874" i="1" s="1"/>
  <c r="T874" i="1"/>
  <c r="AJ874" i="1" s="1"/>
  <c r="U874" i="1"/>
  <c r="AM874" i="1" s="1"/>
  <c r="V874" i="1"/>
  <c r="AO874" i="1" s="1"/>
  <c r="W874" i="1"/>
  <c r="AQ874" i="1" s="1"/>
  <c r="S875" i="1"/>
  <c r="AH875" i="1" s="1"/>
  <c r="T875" i="1"/>
  <c r="AJ875" i="1" s="1"/>
  <c r="U875" i="1"/>
  <c r="AM875" i="1" s="1"/>
  <c r="V875" i="1"/>
  <c r="AO875" i="1" s="1"/>
  <c r="W875" i="1"/>
  <c r="AQ875" i="1" s="1"/>
  <c r="S876" i="1"/>
  <c r="AH876" i="1" s="1"/>
  <c r="T876" i="1"/>
  <c r="AJ876" i="1" s="1"/>
  <c r="U876" i="1"/>
  <c r="AM876" i="1" s="1"/>
  <c r="V876" i="1"/>
  <c r="AO876" i="1" s="1"/>
  <c r="W876" i="1"/>
  <c r="AQ876" i="1" s="1"/>
  <c r="S877" i="1"/>
  <c r="AH877" i="1" s="1"/>
  <c r="T877" i="1"/>
  <c r="AJ877" i="1" s="1"/>
  <c r="U877" i="1"/>
  <c r="AM877" i="1" s="1"/>
  <c r="V877" i="1"/>
  <c r="AO877" i="1" s="1"/>
  <c r="W877" i="1"/>
  <c r="AQ877" i="1" s="1"/>
  <c r="S878" i="1"/>
  <c r="AH878" i="1" s="1"/>
  <c r="T878" i="1"/>
  <c r="AJ878" i="1" s="1"/>
  <c r="U878" i="1"/>
  <c r="AM878" i="1" s="1"/>
  <c r="V878" i="1"/>
  <c r="AO878" i="1" s="1"/>
  <c r="W878" i="1"/>
  <c r="AQ878" i="1" s="1"/>
  <c r="S879" i="1"/>
  <c r="AH879" i="1" s="1"/>
  <c r="T879" i="1"/>
  <c r="AJ879" i="1" s="1"/>
  <c r="U879" i="1"/>
  <c r="AM879" i="1" s="1"/>
  <c r="V879" i="1"/>
  <c r="AO879" i="1" s="1"/>
  <c r="W879" i="1"/>
  <c r="AQ879" i="1" s="1"/>
  <c r="S880" i="1"/>
  <c r="AH880" i="1" s="1"/>
  <c r="T880" i="1"/>
  <c r="AJ880" i="1" s="1"/>
  <c r="U880" i="1"/>
  <c r="AM880" i="1" s="1"/>
  <c r="V880" i="1"/>
  <c r="AO880" i="1" s="1"/>
  <c r="W880" i="1"/>
  <c r="AQ880" i="1" s="1"/>
  <c r="S881" i="1"/>
  <c r="AH881" i="1" s="1"/>
  <c r="T881" i="1"/>
  <c r="AJ881" i="1" s="1"/>
  <c r="U881" i="1"/>
  <c r="AM881" i="1" s="1"/>
  <c r="V881" i="1"/>
  <c r="AO881" i="1" s="1"/>
  <c r="W881" i="1"/>
  <c r="AQ881" i="1" s="1"/>
  <c r="S882" i="1"/>
  <c r="AH882" i="1" s="1"/>
  <c r="T882" i="1"/>
  <c r="AJ882" i="1" s="1"/>
  <c r="U882" i="1"/>
  <c r="AM882" i="1" s="1"/>
  <c r="V882" i="1"/>
  <c r="AO882" i="1" s="1"/>
  <c r="W882" i="1"/>
  <c r="AQ882" i="1" s="1"/>
  <c r="S883" i="1"/>
  <c r="AH883" i="1" s="1"/>
  <c r="T883" i="1"/>
  <c r="AJ883" i="1" s="1"/>
  <c r="U883" i="1"/>
  <c r="AM883" i="1" s="1"/>
  <c r="V883" i="1"/>
  <c r="AO883" i="1" s="1"/>
  <c r="W883" i="1"/>
  <c r="AQ883" i="1" s="1"/>
  <c r="S884" i="1"/>
  <c r="AH884" i="1" s="1"/>
  <c r="T884" i="1"/>
  <c r="AJ884" i="1" s="1"/>
  <c r="U884" i="1"/>
  <c r="AM884" i="1" s="1"/>
  <c r="V884" i="1"/>
  <c r="AO884" i="1" s="1"/>
  <c r="W884" i="1"/>
  <c r="AQ884" i="1" s="1"/>
  <c r="S885" i="1"/>
  <c r="AH885" i="1" s="1"/>
  <c r="T885" i="1"/>
  <c r="AJ885" i="1" s="1"/>
  <c r="U885" i="1"/>
  <c r="AM885" i="1" s="1"/>
  <c r="V885" i="1"/>
  <c r="AO885" i="1" s="1"/>
  <c r="W885" i="1"/>
  <c r="AQ885" i="1" s="1"/>
  <c r="S886" i="1"/>
  <c r="AH886" i="1" s="1"/>
  <c r="T886" i="1"/>
  <c r="AJ886" i="1" s="1"/>
  <c r="U886" i="1"/>
  <c r="AM886" i="1" s="1"/>
  <c r="V886" i="1"/>
  <c r="AO886" i="1" s="1"/>
  <c r="W886" i="1"/>
  <c r="AQ886" i="1" s="1"/>
  <c r="S887" i="1"/>
  <c r="AH887" i="1" s="1"/>
  <c r="T887" i="1"/>
  <c r="AJ887" i="1" s="1"/>
  <c r="U887" i="1"/>
  <c r="AM887" i="1" s="1"/>
  <c r="V887" i="1"/>
  <c r="AO887" i="1" s="1"/>
  <c r="W887" i="1"/>
  <c r="AQ887" i="1" s="1"/>
  <c r="S888" i="1"/>
  <c r="AH888" i="1" s="1"/>
  <c r="T888" i="1"/>
  <c r="AJ888" i="1" s="1"/>
  <c r="U888" i="1"/>
  <c r="AM888" i="1" s="1"/>
  <c r="V888" i="1"/>
  <c r="AO888" i="1" s="1"/>
  <c r="W888" i="1"/>
  <c r="AQ888" i="1" s="1"/>
  <c r="S889" i="1"/>
  <c r="AH889" i="1" s="1"/>
  <c r="T889" i="1"/>
  <c r="AJ889" i="1" s="1"/>
  <c r="U889" i="1"/>
  <c r="AM889" i="1" s="1"/>
  <c r="V889" i="1"/>
  <c r="AO889" i="1" s="1"/>
  <c r="W889" i="1"/>
  <c r="AQ889" i="1" s="1"/>
  <c r="S890" i="1"/>
  <c r="AH890" i="1" s="1"/>
  <c r="T890" i="1"/>
  <c r="AJ890" i="1" s="1"/>
  <c r="U890" i="1"/>
  <c r="AM890" i="1" s="1"/>
  <c r="V890" i="1"/>
  <c r="AO890" i="1" s="1"/>
  <c r="W890" i="1"/>
  <c r="AQ890" i="1" s="1"/>
  <c r="S891" i="1"/>
  <c r="AH891" i="1" s="1"/>
  <c r="T891" i="1"/>
  <c r="AJ891" i="1" s="1"/>
  <c r="U891" i="1"/>
  <c r="AM891" i="1" s="1"/>
  <c r="V891" i="1"/>
  <c r="AO891" i="1" s="1"/>
  <c r="W891" i="1"/>
  <c r="AQ891" i="1" s="1"/>
  <c r="S892" i="1"/>
  <c r="AH892" i="1" s="1"/>
  <c r="T892" i="1"/>
  <c r="AJ892" i="1" s="1"/>
  <c r="U892" i="1"/>
  <c r="AM892" i="1" s="1"/>
  <c r="V892" i="1"/>
  <c r="AO892" i="1" s="1"/>
  <c r="W892" i="1"/>
  <c r="AQ892" i="1" s="1"/>
  <c r="S893" i="1"/>
  <c r="AH893" i="1" s="1"/>
  <c r="T893" i="1"/>
  <c r="AJ893" i="1" s="1"/>
  <c r="U893" i="1"/>
  <c r="AM893" i="1" s="1"/>
  <c r="V893" i="1"/>
  <c r="AO893" i="1" s="1"/>
  <c r="W893" i="1"/>
  <c r="AQ893" i="1" s="1"/>
  <c r="S894" i="1"/>
  <c r="AH894" i="1" s="1"/>
  <c r="T894" i="1"/>
  <c r="AJ894" i="1" s="1"/>
  <c r="U894" i="1"/>
  <c r="AM894" i="1" s="1"/>
  <c r="V894" i="1"/>
  <c r="AO894" i="1" s="1"/>
  <c r="W894" i="1"/>
  <c r="AQ894" i="1" s="1"/>
  <c r="S895" i="1"/>
  <c r="AH895" i="1" s="1"/>
  <c r="T895" i="1"/>
  <c r="AJ895" i="1" s="1"/>
  <c r="U895" i="1"/>
  <c r="AM895" i="1" s="1"/>
  <c r="V895" i="1"/>
  <c r="AO895" i="1" s="1"/>
  <c r="W895" i="1"/>
  <c r="AQ895" i="1" s="1"/>
  <c r="S896" i="1"/>
  <c r="AH896" i="1" s="1"/>
  <c r="T896" i="1"/>
  <c r="AJ896" i="1" s="1"/>
  <c r="U896" i="1"/>
  <c r="AM896" i="1" s="1"/>
  <c r="V896" i="1"/>
  <c r="AO896" i="1" s="1"/>
  <c r="W896" i="1"/>
  <c r="AQ896" i="1" s="1"/>
  <c r="S897" i="1"/>
  <c r="AH897" i="1" s="1"/>
  <c r="T897" i="1"/>
  <c r="AJ897" i="1" s="1"/>
  <c r="U897" i="1"/>
  <c r="AM897" i="1" s="1"/>
  <c r="V897" i="1"/>
  <c r="AO897" i="1" s="1"/>
  <c r="W897" i="1"/>
  <c r="AQ897" i="1" s="1"/>
  <c r="S898" i="1"/>
  <c r="AH898" i="1" s="1"/>
  <c r="T898" i="1"/>
  <c r="AJ898" i="1" s="1"/>
  <c r="U898" i="1"/>
  <c r="AM898" i="1" s="1"/>
  <c r="V898" i="1"/>
  <c r="AO898" i="1" s="1"/>
  <c r="W898" i="1"/>
  <c r="AQ898" i="1" s="1"/>
  <c r="S899" i="1"/>
  <c r="AH899" i="1" s="1"/>
  <c r="T899" i="1"/>
  <c r="AJ899" i="1" s="1"/>
  <c r="U899" i="1"/>
  <c r="AM899" i="1" s="1"/>
  <c r="V899" i="1"/>
  <c r="AO899" i="1" s="1"/>
  <c r="W899" i="1"/>
  <c r="AQ899" i="1" s="1"/>
  <c r="S900" i="1"/>
  <c r="AH900" i="1" s="1"/>
  <c r="T900" i="1"/>
  <c r="AJ900" i="1" s="1"/>
  <c r="U900" i="1"/>
  <c r="AM900" i="1" s="1"/>
  <c r="V900" i="1"/>
  <c r="AO900" i="1" s="1"/>
  <c r="W900" i="1"/>
  <c r="AQ900" i="1" s="1"/>
  <c r="S901" i="1"/>
  <c r="AH901" i="1" s="1"/>
  <c r="T901" i="1"/>
  <c r="AJ901" i="1" s="1"/>
  <c r="U901" i="1"/>
  <c r="AM901" i="1" s="1"/>
  <c r="V901" i="1"/>
  <c r="AO901" i="1" s="1"/>
  <c r="W901" i="1"/>
  <c r="AQ901" i="1" s="1"/>
  <c r="S902" i="1"/>
  <c r="AH902" i="1" s="1"/>
  <c r="T902" i="1"/>
  <c r="AJ902" i="1" s="1"/>
  <c r="U902" i="1"/>
  <c r="AM902" i="1" s="1"/>
  <c r="V902" i="1"/>
  <c r="AO902" i="1" s="1"/>
  <c r="W902" i="1"/>
  <c r="AQ902" i="1" s="1"/>
  <c r="S903" i="1"/>
  <c r="AH903" i="1" s="1"/>
  <c r="T903" i="1"/>
  <c r="AJ903" i="1" s="1"/>
  <c r="U903" i="1"/>
  <c r="AM903" i="1" s="1"/>
  <c r="V903" i="1"/>
  <c r="AO903" i="1" s="1"/>
  <c r="W903" i="1"/>
  <c r="AQ903" i="1" s="1"/>
  <c r="S904" i="1"/>
  <c r="AH904" i="1" s="1"/>
  <c r="T904" i="1"/>
  <c r="AJ904" i="1" s="1"/>
  <c r="U904" i="1"/>
  <c r="AM904" i="1" s="1"/>
  <c r="V904" i="1"/>
  <c r="AO904" i="1" s="1"/>
  <c r="W904" i="1"/>
  <c r="AQ904" i="1" s="1"/>
  <c r="S905" i="1"/>
  <c r="AH905" i="1" s="1"/>
  <c r="T905" i="1"/>
  <c r="AJ905" i="1" s="1"/>
  <c r="U905" i="1"/>
  <c r="AM905" i="1" s="1"/>
  <c r="V905" i="1"/>
  <c r="AO905" i="1" s="1"/>
  <c r="W905" i="1"/>
  <c r="AQ905" i="1" s="1"/>
  <c r="S906" i="1"/>
  <c r="AH906" i="1" s="1"/>
  <c r="T906" i="1"/>
  <c r="AJ906" i="1" s="1"/>
  <c r="U906" i="1"/>
  <c r="AM906" i="1" s="1"/>
  <c r="V906" i="1"/>
  <c r="AO906" i="1" s="1"/>
  <c r="W906" i="1"/>
  <c r="AQ906" i="1" s="1"/>
  <c r="S907" i="1"/>
  <c r="AH907" i="1" s="1"/>
  <c r="T907" i="1"/>
  <c r="AJ907" i="1" s="1"/>
  <c r="U907" i="1"/>
  <c r="AM907" i="1" s="1"/>
  <c r="V907" i="1"/>
  <c r="AO907" i="1" s="1"/>
  <c r="W907" i="1"/>
  <c r="AQ907" i="1" s="1"/>
  <c r="S908" i="1"/>
  <c r="AH908" i="1" s="1"/>
  <c r="T908" i="1"/>
  <c r="AJ908" i="1" s="1"/>
  <c r="U908" i="1"/>
  <c r="AM908" i="1" s="1"/>
  <c r="V908" i="1"/>
  <c r="AO908" i="1" s="1"/>
  <c r="W908" i="1"/>
  <c r="AQ908" i="1" s="1"/>
  <c r="S909" i="1"/>
  <c r="AH909" i="1" s="1"/>
  <c r="T909" i="1"/>
  <c r="AJ909" i="1" s="1"/>
  <c r="U909" i="1"/>
  <c r="AM909" i="1" s="1"/>
  <c r="V909" i="1"/>
  <c r="AO909" i="1" s="1"/>
  <c r="W909" i="1"/>
  <c r="AQ909" i="1" s="1"/>
  <c r="S910" i="1"/>
  <c r="AH910" i="1" s="1"/>
  <c r="T910" i="1"/>
  <c r="AJ910" i="1" s="1"/>
  <c r="U910" i="1"/>
  <c r="AM910" i="1" s="1"/>
  <c r="V910" i="1"/>
  <c r="AO910" i="1" s="1"/>
  <c r="W910" i="1"/>
  <c r="AQ910" i="1" s="1"/>
  <c r="S911" i="1"/>
  <c r="AH911" i="1" s="1"/>
  <c r="T911" i="1"/>
  <c r="AJ911" i="1" s="1"/>
  <c r="U911" i="1"/>
  <c r="AM911" i="1" s="1"/>
  <c r="V911" i="1"/>
  <c r="AO911" i="1" s="1"/>
  <c r="W911" i="1"/>
  <c r="AQ911" i="1" s="1"/>
  <c r="S912" i="1"/>
  <c r="AH912" i="1" s="1"/>
  <c r="T912" i="1"/>
  <c r="AJ912" i="1" s="1"/>
  <c r="U912" i="1"/>
  <c r="AM912" i="1" s="1"/>
  <c r="V912" i="1"/>
  <c r="AO912" i="1" s="1"/>
  <c r="W912" i="1"/>
  <c r="AQ912" i="1" s="1"/>
  <c r="S913" i="1"/>
  <c r="AH913" i="1" s="1"/>
  <c r="T913" i="1"/>
  <c r="AJ913" i="1" s="1"/>
  <c r="U913" i="1"/>
  <c r="AM913" i="1" s="1"/>
  <c r="V913" i="1"/>
  <c r="AO913" i="1" s="1"/>
  <c r="W913" i="1"/>
  <c r="AQ913" i="1" s="1"/>
  <c r="S914" i="1"/>
  <c r="AH914" i="1" s="1"/>
  <c r="T914" i="1"/>
  <c r="AJ914" i="1" s="1"/>
  <c r="U914" i="1"/>
  <c r="AM914" i="1" s="1"/>
  <c r="V914" i="1"/>
  <c r="AO914" i="1" s="1"/>
  <c r="W914" i="1"/>
  <c r="AQ914" i="1" s="1"/>
  <c r="S915" i="1"/>
  <c r="AH915" i="1" s="1"/>
  <c r="T915" i="1"/>
  <c r="AJ915" i="1" s="1"/>
  <c r="U915" i="1"/>
  <c r="AM915" i="1" s="1"/>
  <c r="V915" i="1"/>
  <c r="AO915" i="1" s="1"/>
  <c r="W915" i="1"/>
  <c r="AQ915" i="1" s="1"/>
  <c r="S916" i="1"/>
  <c r="AH916" i="1" s="1"/>
  <c r="T916" i="1"/>
  <c r="AJ916" i="1" s="1"/>
  <c r="U916" i="1"/>
  <c r="AM916" i="1" s="1"/>
  <c r="V916" i="1"/>
  <c r="AO916" i="1" s="1"/>
  <c r="W916" i="1"/>
  <c r="AQ916" i="1" s="1"/>
  <c r="S917" i="1"/>
  <c r="AH917" i="1" s="1"/>
  <c r="T917" i="1"/>
  <c r="AJ917" i="1" s="1"/>
  <c r="U917" i="1"/>
  <c r="AM917" i="1" s="1"/>
  <c r="V917" i="1"/>
  <c r="AO917" i="1" s="1"/>
  <c r="W917" i="1"/>
  <c r="AQ917" i="1" s="1"/>
  <c r="S918" i="1"/>
  <c r="AH918" i="1" s="1"/>
  <c r="T918" i="1"/>
  <c r="AJ918" i="1" s="1"/>
  <c r="U918" i="1"/>
  <c r="AM918" i="1" s="1"/>
  <c r="V918" i="1"/>
  <c r="AO918" i="1" s="1"/>
  <c r="W918" i="1"/>
  <c r="AQ918" i="1" s="1"/>
  <c r="S919" i="1"/>
  <c r="AH919" i="1" s="1"/>
  <c r="T919" i="1"/>
  <c r="AJ919" i="1" s="1"/>
  <c r="U919" i="1"/>
  <c r="AM919" i="1" s="1"/>
  <c r="V919" i="1"/>
  <c r="AO919" i="1" s="1"/>
  <c r="W919" i="1"/>
  <c r="AQ919" i="1" s="1"/>
  <c r="S920" i="1"/>
  <c r="AH920" i="1" s="1"/>
  <c r="T920" i="1"/>
  <c r="AJ920" i="1" s="1"/>
  <c r="U920" i="1"/>
  <c r="AM920" i="1" s="1"/>
  <c r="V920" i="1"/>
  <c r="AO920" i="1" s="1"/>
  <c r="W920" i="1"/>
  <c r="AQ920" i="1" s="1"/>
  <c r="S921" i="1"/>
  <c r="AH921" i="1" s="1"/>
  <c r="T921" i="1"/>
  <c r="AJ921" i="1" s="1"/>
  <c r="U921" i="1"/>
  <c r="AM921" i="1" s="1"/>
  <c r="V921" i="1"/>
  <c r="AO921" i="1" s="1"/>
  <c r="W921" i="1"/>
  <c r="AQ921" i="1" s="1"/>
  <c r="S922" i="1"/>
  <c r="AH922" i="1" s="1"/>
  <c r="T922" i="1"/>
  <c r="AJ922" i="1" s="1"/>
  <c r="U922" i="1"/>
  <c r="AM922" i="1" s="1"/>
  <c r="V922" i="1"/>
  <c r="AO922" i="1" s="1"/>
  <c r="W922" i="1"/>
  <c r="AQ922" i="1" s="1"/>
  <c r="S923" i="1"/>
  <c r="AH923" i="1" s="1"/>
  <c r="T923" i="1"/>
  <c r="AJ923" i="1" s="1"/>
  <c r="U923" i="1"/>
  <c r="AM923" i="1" s="1"/>
  <c r="V923" i="1"/>
  <c r="AO923" i="1" s="1"/>
  <c r="W923" i="1"/>
  <c r="AQ923" i="1" s="1"/>
  <c r="S924" i="1"/>
  <c r="AH924" i="1" s="1"/>
  <c r="T924" i="1"/>
  <c r="AJ924" i="1" s="1"/>
  <c r="U924" i="1"/>
  <c r="AM924" i="1" s="1"/>
  <c r="V924" i="1"/>
  <c r="AO924" i="1" s="1"/>
  <c r="W924" i="1"/>
  <c r="AQ924" i="1" s="1"/>
  <c r="S925" i="1"/>
  <c r="AH925" i="1" s="1"/>
  <c r="T925" i="1"/>
  <c r="AJ925" i="1" s="1"/>
  <c r="U925" i="1"/>
  <c r="AM925" i="1" s="1"/>
  <c r="V925" i="1"/>
  <c r="AO925" i="1" s="1"/>
  <c r="W925" i="1"/>
  <c r="AQ925" i="1" s="1"/>
  <c r="S926" i="1"/>
  <c r="AH926" i="1" s="1"/>
  <c r="T926" i="1"/>
  <c r="AJ926" i="1" s="1"/>
  <c r="U926" i="1"/>
  <c r="AM926" i="1" s="1"/>
  <c r="V926" i="1"/>
  <c r="AO926" i="1" s="1"/>
  <c r="W926" i="1"/>
  <c r="AQ926" i="1" s="1"/>
  <c r="S927" i="1"/>
  <c r="AH927" i="1" s="1"/>
  <c r="T927" i="1"/>
  <c r="AJ927" i="1" s="1"/>
  <c r="U927" i="1"/>
  <c r="AM927" i="1" s="1"/>
  <c r="V927" i="1"/>
  <c r="AO927" i="1" s="1"/>
  <c r="W927" i="1"/>
  <c r="AQ927" i="1" s="1"/>
  <c r="S928" i="1"/>
  <c r="AH928" i="1" s="1"/>
  <c r="T928" i="1"/>
  <c r="AJ928" i="1" s="1"/>
  <c r="U928" i="1"/>
  <c r="AM928" i="1" s="1"/>
  <c r="V928" i="1"/>
  <c r="AO928" i="1" s="1"/>
  <c r="W928" i="1"/>
  <c r="AQ928" i="1" s="1"/>
  <c r="S929" i="1"/>
  <c r="AH929" i="1" s="1"/>
  <c r="T929" i="1"/>
  <c r="AJ929" i="1" s="1"/>
  <c r="U929" i="1"/>
  <c r="AM929" i="1" s="1"/>
  <c r="V929" i="1"/>
  <c r="AO929" i="1" s="1"/>
  <c r="W929" i="1"/>
  <c r="AQ929" i="1" s="1"/>
  <c r="S930" i="1"/>
  <c r="AH930" i="1" s="1"/>
  <c r="T930" i="1"/>
  <c r="AJ930" i="1" s="1"/>
  <c r="U930" i="1"/>
  <c r="AM930" i="1" s="1"/>
  <c r="V930" i="1"/>
  <c r="AO930" i="1" s="1"/>
  <c r="W930" i="1"/>
  <c r="AQ930" i="1" s="1"/>
  <c r="S931" i="1"/>
  <c r="AH931" i="1" s="1"/>
  <c r="T931" i="1"/>
  <c r="AJ931" i="1" s="1"/>
  <c r="U931" i="1"/>
  <c r="AM931" i="1" s="1"/>
  <c r="V931" i="1"/>
  <c r="AO931" i="1" s="1"/>
  <c r="W931" i="1"/>
  <c r="AQ931" i="1" s="1"/>
  <c r="S932" i="1"/>
  <c r="AH932" i="1" s="1"/>
  <c r="T932" i="1"/>
  <c r="AJ932" i="1" s="1"/>
  <c r="U932" i="1"/>
  <c r="AM932" i="1" s="1"/>
  <c r="V932" i="1"/>
  <c r="AO932" i="1" s="1"/>
  <c r="W932" i="1"/>
  <c r="AQ932" i="1" s="1"/>
  <c r="S933" i="1"/>
  <c r="AH933" i="1" s="1"/>
  <c r="T933" i="1"/>
  <c r="AJ933" i="1" s="1"/>
  <c r="U933" i="1"/>
  <c r="AM933" i="1" s="1"/>
  <c r="V933" i="1"/>
  <c r="AO933" i="1" s="1"/>
  <c r="W933" i="1"/>
  <c r="AQ933" i="1" s="1"/>
  <c r="S934" i="1"/>
  <c r="AH934" i="1" s="1"/>
  <c r="T934" i="1"/>
  <c r="AJ934" i="1" s="1"/>
  <c r="U934" i="1"/>
  <c r="AM934" i="1" s="1"/>
  <c r="V934" i="1"/>
  <c r="AO934" i="1" s="1"/>
  <c r="W934" i="1"/>
  <c r="AQ934" i="1" s="1"/>
  <c r="S935" i="1"/>
  <c r="AH935" i="1" s="1"/>
  <c r="T935" i="1"/>
  <c r="AJ935" i="1" s="1"/>
  <c r="U935" i="1"/>
  <c r="AM935" i="1" s="1"/>
  <c r="V935" i="1"/>
  <c r="AO935" i="1" s="1"/>
  <c r="W935" i="1"/>
  <c r="AQ935" i="1" s="1"/>
  <c r="S936" i="1"/>
  <c r="AH936" i="1" s="1"/>
  <c r="T936" i="1"/>
  <c r="AJ936" i="1" s="1"/>
  <c r="U936" i="1"/>
  <c r="AM936" i="1" s="1"/>
  <c r="V936" i="1"/>
  <c r="AO936" i="1" s="1"/>
  <c r="W936" i="1"/>
  <c r="AQ936" i="1" s="1"/>
  <c r="S937" i="1"/>
  <c r="AH937" i="1" s="1"/>
  <c r="T937" i="1"/>
  <c r="AJ937" i="1" s="1"/>
  <c r="U937" i="1"/>
  <c r="AM937" i="1" s="1"/>
  <c r="V937" i="1"/>
  <c r="AO937" i="1" s="1"/>
  <c r="W937" i="1"/>
  <c r="AQ937" i="1" s="1"/>
  <c r="S938" i="1"/>
  <c r="AH938" i="1" s="1"/>
  <c r="T938" i="1"/>
  <c r="AJ938" i="1" s="1"/>
  <c r="U938" i="1"/>
  <c r="AM938" i="1" s="1"/>
  <c r="V938" i="1"/>
  <c r="AO938" i="1" s="1"/>
  <c r="W938" i="1"/>
  <c r="AQ938" i="1" s="1"/>
  <c r="S939" i="1"/>
  <c r="AH939" i="1" s="1"/>
  <c r="T939" i="1"/>
  <c r="AJ939" i="1" s="1"/>
  <c r="U939" i="1"/>
  <c r="AM939" i="1" s="1"/>
  <c r="V939" i="1"/>
  <c r="AO939" i="1" s="1"/>
  <c r="W939" i="1"/>
  <c r="AQ939" i="1" s="1"/>
  <c r="S940" i="1"/>
  <c r="AH940" i="1" s="1"/>
  <c r="T940" i="1"/>
  <c r="AJ940" i="1" s="1"/>
  <c r="U940" i="1"/>
  <c r="AM940" i="1" s="1"/>
  <c r="V940" i="1"/>
  <c r="AO940" i="1" s="1"/>
  <c r="W940" i="1"/>
  <c r="AQ940" i="1" s="1"/>
  <c r="S941" i="1"/>
  <c r="AH941" i="1" s="1"/>
  <c r="T941" i="1"/>
  <c r="AJ941" i="1" s="1"/>
  <c r="U941" i="1"/>
  <c r="AM941" i="1" s="1"/>
  <c r="V941" i="1"/>
  <c r="AO941" i="1" s="1"/>
  <c r="W941" i="1"/>
  <c r="AQ941" i="1" s="1"/>
  <c r="S942" i="1"/>
  <c r="AH942" i="1" s="1"/>
  <c r="T942" i="1"/>
  <c r="AJ942" i="1" s="1"/>
  <c r="U942" i="1"/>
  <c r="AM942" i="1" s="1"/>
  <c r="V942" i="1"/>
  <c r="AO942" i="1" s="1"/>
  <c r="W942" i="1"/>
  <c r="AQ942" i="1" s="1"/>
  <c r="S943" i="1"/>
  <c r="AH943" i="1" s="1"/>
  <c r="T943" i="1"/>
  <c r="AJ943" i="1" s="1"/>
  <c r="U943" i="1"/>
  <c r="AM943" i="1" s="1"/>
  <c r="V943" i="1"/>
  <c r="AO943" i="1" s="1"/>
  <c r="W943" i="1"/>
  <c r="AQ943" i="1" s="1"/>
  <c r="S944" i="1"/>
  <c r="AH944" i="1" s="1"/>
  <c r="T944" i="1"/>
  <c r="AJ944" i="1" s="1"/>
  <c r="U944" i="1"/>
  <c r="AM944" i="1" s="1"/>
  <c r="V944" i="1"/>
  <c r="AO944" i="1" s="1"/>
  <c r="W944" i="1"/>
  <c r="AQ944" i="1" s="1"/>
  <c r="S945" i="1"/>
  <c r="AH945" i="1" s="1"/>
  <c r="T945" i="1"/>
  <c r="AJ945" i="1" s="1"/>
  <c r="U945" i="1"/>
  <c r="AM945" i="1" s="1"/>
  <c r="V945" i="1"/>
  <c r="AO945" i="1" s="1"/>
  <c r="W945" i="1"/>
  <c r="AQ945" i="1" s="1"/>
  <c r="S946" i="1"/>
  <c r="AH946" i="1" s="1"/>
  <c r="T946" i="1"/>
  <c r="AJ946" i="1" s="1"/>
  <c r="U946" i="1"/>
  <c r="AM946" i="1" s="1"/>
  <c r="V946" i="1"/>
  <c r="AO946" i="1" s="1"/>
  <c r="W946" i="1"/>
  <c r="AQ946" i="1" s="1"/>
  <c r="S947" i="1"/>
  <c r="AH947" i="1" s="1"/>
  <c r="T947" i="1"/>
  <c r="AJ947" i="1" s="1"/>
  <c r="U947" i="1"/>
  <c r="AM947" i="1" s="1"/>
  <c r="V947" i="1"/>
  <c r="AO947" i="1" s="1"/>
  <c r="W947" i="1"/>
  <c r="AQ947" i="1" s="1"/>
  <c r="S948" i="1"/>
  <c r="AH948" i="1" s="1"/>
  <c r="T948" i="1"/>
  <c r="AJ948" i="1" s="1"/>
  <c r="U948" i="1"/>
  <c r="AM948" i="1" s="1"/>
  <c r="V948" i="1"/>
  <c r="AO948" i="1" s="1"/>
  <c r="W948" i="1"/>
  <c r="AQ948" i="1" s="1"/>
  <c r="S949" i="1"/>
  <c r="AH949" i="1" s="1"/>
  <c r="T949" i="1"/>
  <c r="AJ949" i="1" s="1"/>
  <c r="U949" i="1"/>
  <c r="AM949" i="1" s="1"/>
  <c r="V949" i="1"/>
  <c r="AO949" i="1" s="1"/>
  <c r="W949" i="1"/>
  <c r="AQ949" i="1" s="1"/>
  <c r="S950" i="1"/>
  <c r="AH950" i="1" s="1"/>
  <c r="T950" i="1"/>
  <c r="AJ950" i="1" s="1"/>
  <c r="U950" i="1"/>
  <c r="AM950" i="1" s="1"/>
  <c r="V950" i="1"/>
  <c r="AO950" i="1" s="1"/>
  <c r="W950" i="1"/>
  <c r="AQ950" i="1" s="1"/>
  <c r="S951" i="1"/>
  <c r="AH951" i="1" s="1"/>
  <c r="T951" i="1"/>
  <c r="AJ951" i="1" s="1"/>
  <c r="U951" i="1"/>
  <c r="AM951" i="1" s="1"/>
  <c r="V951" i="1"/>
  <c r="AO951" i="1" s="1"/>
  <c r="W951" i="1"/>
  <c r="AQ951" i="1" s="1"/>
  <c r="S952" i="1"/>
  <c r="AH952" i="1" s="1"/>
  <c r="T952" i="1"/>
  <c r="AJ952" i="1" s="1"/>
  <c r="U952" i="1"/>
  <c r="AM952" i="1" s="1"/>
  <c r="V952" i="1"/>
  <c r="AO952" i="1" s="1"/>
  <c r="W952" i="1"/>
  <c r="AQ952" i="1" s="1"/>
  <c r="S953" i="1"/>
  <c r="AH953" i="1" s="1"/>
  <c r="T953" i="1"/>
  <c r="AJ953" i="1" s="1"/>
  <c r="U953" i="1"/>
  <c r="AM953" i="1" s="1"/>
  <c r="V953" i="1"/>
  <c r="AO953" i="1" s="1"/>
  <c r="W953" i="1"/>
  <c r="AQ953" i="1" s="1"/>
  <c r="S954" i="1"/>
  <c r="AH954" i="1" s="1"/>
  <c r="T954" i="1"/>
  <c r="AJ954" i="1" s="1"/>
  <c r="U954" i="1"/>
  <c r="AM954" i="1" s="1"/>
  <c r="V954" i="1"/>
  <c r="AO954" i="1" s="1"/>
  <c r="W954" i="1"/>
  <c r="AQ954" i="1" s="1"/>
  <c r="S955" i="1"/>
  <c r="AH955" i="1" s="1"/>
  <c r="T955" i="1"/>
  <c r="AJ955" i="1" s="1"/>
  <c r="U955" i="1"/>
  <c r="AM955" i="1" s="1"/>
  <c r="V955" i="1"/>
  <c r="AO955" i="1" s="1"/>
  <c r="W955" i="1"/>
  <c r="AQ955" i="1" s="1"/>
  <c r="S956" i="1"/>
  <c r="AH956" i="1" s="1"/>
  <c r="T956" i="1"/>
  <c r="AJ956" i="1" s="1"/>
  <c r="U956" i="1"/>
  <c r="AM956" i="1" s="1"/>
  <c r="V956" i="1"/>
  <c r="AO956" i="1" s="1"/>
  <c r="W956" i="1"/>
  <c r="AQ956" i="1" s="1"/>
  <c r="S957" i="1"/>
  <c r="AH957" i="1" s="1"/>
  <c r="T957" i="1"/>
  <c r="AJ957" i="1" s="1"/>
  <c r="U957" i="1"/>
  <c r="AM957" i="1" s="1"/>
  <c r="V957" i="1"/>
  <c r="AO957" i="1" s="1"/>
  <c r="W957" i="1"/>
  <c r="AQ957" i="1" s="1"/>
  <c r="S958" i="1"/>
  <c r="AH958" i="1" s="1"/>
  <c r="T958" i="1"/>
  <c r="AJ958" i="1" s="1"/>
  <c r="U958" i="1"/>
  <c r="AM958" i="1" s="1"/>
  <c r="V958" i="1"/>
  <c r="AO958" i="1" s="1"/>
  <c r="W958" i="1"/>
  <c r="AQ958" i="1" s="1"/>
  <c r="S959" i="1"/>
  <c r="AH959" i="1" s="1"/>
  <c r="T959" i="1"/>
  <c r="AJ959" i="1" s="1"/>
  <c r="U959" i="1"/>
  <c r="AM959" i="1" s="1"/>
  <c r="V959" i="1"/>
  <c r="AO959" i="1" s="1"/>
  <c r="W959" i="1"/>
  <c r="AQ959" i="1" s="1"/>
  <c r="S960" i="1"/>
  <c r="AH960" i="1" s="1"/>
  <c r="T960" i="1"/>
  <c r="AJ960" i="1" s="1"/>
  <c r="U960" i="1"/>
  <c r="AM960" i="1" s="1"/>
  <c r="V960" i="1"/>
  <c r="AO960" i="1" s="1"/>
  <c r="W960" i="1"/>
  <c r="AQ960" i="1" s="1"/>
  <c r="S961" i="1"/>
  <c r="AH961" i="1" s="1"/>
  <c r="T961" i="1"/>
  <c r="AJ961" i="1" s="1"/>
  <c r="U961" i="1"/>
  <c r="AM961" i="1" s="1"/>
  <c r="V961" i="1"/>
  <c r="AO961" i="1" s="1"/>
  <c r="W961" i="1"/>
  <c r="AQ961" i="1" s="1"/>
  <c r="S962" i="1"/>
  <c r="AH962" i="1" s="1"/>
  <c r="T962" i="1"/>
  <c r="AJ962" i="1" s="1"/>
  <c r="U962" i="1"/>
  <c r="AM962" i="1" s="1"/>
  <c r="V962" i="1"/>
  <c r="AO962" i="1" s="1"/>
  <c r="W962" i="1"/>
  <c r="AQ962" i="1" s="1"/>
  <c r="S963" i="1"/>
  <c r="AH963" i="1" s="1"/>
  <c r="T963" i="1"/>
  <c r="AJ963" i="1" s="1"/>
  <c r="U963" i="1"/>
  <c r="AM963" i="1" s="1"/>
  <c r="V963" i="1"/>
  <c r="AO963" i="1" s="1"/>
  <c r="W963" i="1"/>
  <c r="AQ963" i="1" s="1"/>
  <c r="S964" i="1"/>
  <c r="AH964" i="1" s="1"/>
  <c r="T964" i="1"/>
  <c r="AJ964" i="1" s="1"/>
  <c r="U964" i="1"/>
  <c r="AM964" i="1" s="1"/>
  <c r="V964" i="1"/>
  <c r="AO964" i="1" s="1"/>
  <c r="W964" i="1"/>
  <c r="AQ964" i="1" s="1"/>
  <c r="S965" i="1"/>
  <c r="AH965" i="1" s="1"/>
  <c r="T965" i="1"/>
  <c r="AJ965" i="1" s="1"/>
  <c r="U965" i="1"/>
  <c r="AM965" i="1" s="1"/>
  <c r="V965" i="1"/>
  <c r="AO965" i="1" s="1"/>
  <c r="W965" i="1"/>
  <c r="AQ965" i="1" s="1"/>
  <c r="S966" i="1"/>
  <c r="AH966" i="1" s="1"/>
  <c r="T966" i="1"/>
  <c r="AJ966" i="1" s="1"/>
  <c r="U966" i="1"/>
  <c r="AM966" i="1" s="1"/>
  <c r="V966" i="1"/>
  <c r="AO966" i="1" s="1"/>
  <c r="W966" i="1"/>
  <c r="AQ966" i="1" s="1"/>
  <c r="S967" i="1"/>
  <c r="AH967" i="1" s="1"/>
  <c r="T967" i="1"/>
  <c r="AJ967" i="1" s="1"/>
  <c r="U967" i="1"/>
  <c r="AM967" i="1" s="1"/>
  <c r="V967" i="1"/>
  <c r="AO967" i="1" s="1"/>
  <c r="W967" i="1"/>
  <c r="AQ967" i="1" s="1"/>
  <c r="S968" i="1"/>
  <c r="AH968" i="1" s="1"/>
  <c r="T968" i="1"/>
  <c r="AJ968" i="1" s="1"/>
  <c r="U968" i="1"/>
  <c r="AM968" i="1" s="1"/>
  <c r="V968" i="1"/>
  <c r="AO968" i="1" s="1"/>
  <c r="W968" i="1"/>
  <c r="AQ968" i="1" s="1"/>
  <c r="S969" i="1"/>
  <c r="AH969" i="1" s="1"/>
  <c r="T969" i="1"/>
  <c r="AJ969" i="1" s="1"/>
  <c r="U969" i="1"/>
  <c r="AM969" i="1" s="1"/>
  <c r="V969" i="1"/>
  <c r="AO969" i="1" s="1"/>
  <c r="W969" i="1"/>
  <c r="AQ969" i="1" s="1"/>
  <c r="S970" i="1"/>
  <c r="AH970" i="1" s="1"/>
  <c r="T970" i="1"/>
  <c r="AJ970" i="1" s="1"/>
  <c r="U970" i="1"/>
  <c r="AM970" i="1" s="1"/>
  <c r="V970" i="1"/>
  <c r="AO970" i="1" s="1"/>
  <c r="W970" i="1"/>
  <c r="AQ970" i="1" s="1"/>
  <c r="S971" i="1"/>
  <c r="AH971" i="1" s="1"/>
  <c r="T971" i="1"/>
  <c r="AJ971" i="1" s="1"/>
  <c r="U971" i="1"/>
  <c r="AM971" i="1" s="1"/>
  <c r="V971" i="1"/>
  <c r="AO971" i="1" s="1"/>
  <c r="W971" i="1"/>
  <c r="AQ971" i="1" s="1"/>
  <c r="S972" i="1"/>
  <c r="AH972" i="1" s="1"/>
  <c r="T972" i="1"/>
  <c r="AJ972" i="1" s="1"/>
  <c r="U972" i="1"/>
  <c r="AM972" i="1" s="1"/>
  <c r="V972" i="1"/>
  <c r="AO972" i="1" s="1"/>
  <c r="W972" i="1"/>
  <c r="AQ972" i="1" s="1"/>
  <c r="S973" i="1"/>
  <c r="AH973" i="1" s="1"/>
  <c r="T973" i="1"/>
  <c r="AJ973" i="1" s="1"/>
  <c r="U973" i="1"/>
  <c r="AM973" i="1" s="1"/>
  <c r="V973" i="1"/>
  <c r="AO973" i="1" s="1"/>
  <c r="W973" i="1"/>
  <c r="AQ973" i="1" s="1"/>
  <c r="S974" i="1"/>
  <c r="AH974" i="1" s="1"/>
  <c r="T974" i="1"/>
  <c r="AJ974" i="1" s="1"/>
  <c r="U974" i="1"/>
  <c r="AM974" i="1" s="1"/>
  <c r="V974" i="1"/>
  <c r="AO974" i="1" s="1"/>
  <c r="W974" i="1"/>
  <c r="AQ974" i="1" s="1"/>
  <c r="S975" i="1"/>
  <c r="AH975" i="1" s="1"/>
  <c r="T975" i="1"/>
  <c r="AJ975" i="1" s="1"/>
  <c r="U975" i="1"/>
  <c r="AM975" i="1" s="1"/>
  <c r="V975" i="1"/>
  <c r="AO975" i="1" s="1"/>
  <c r="W975" i="1"/>
  <c r="AQ975" i="1" s="1"/>
  <c r="S976" i="1"/>
  <c r="AH976" i="1" s="1"/>
  <c r="T976" i="1"/>
  <c r="AJ976" i="1" s="1"/>
  <c r="U976" i="1"/>
  <c r="AM976" i="1" s="1"/>
  <c r="V976" i="1"/>
  <c r="AO976" i="1" s="1"/>
  <c r="W976" i="1"/>
  <c r="AQ976" i="1" s="1"/>
  <c r="S977" i="1"/>
  <c r="AH977" i="1" s="1"/>
  <c r="T977" i="1"/>
  <c r="AJ977" i="1" s="1"/>
  <c r="U977" i="1"/>
  <c r="AM977" i="1" s="1"/>
  <c r="V977" i="1"/>
  <c r="AO977" i="1" s="1"/>
  <c r="W977" i="1"/>
  <c r="AQ977" i="1" s="1"/>
  <c r="S978" i="1"/>
  <c r="AH978" i="1" s="1"/>
  <c r="T978" i="1"/>
  <c r="AJ978" i="1" s="1"/>
  <c r="U978" i="1"/>
  <c r="AM978" i="1" s="1"/>
  <c r="V978" i="1"/>
  <c r="AO978" i="1" s="1"/>
  <c r="W978" i="1"/>
  <c r="AQ978" i="1" s="1"/>
  <c r="S979" i="1"/>
  <c r="AH979" i="1" s="1"/>
  <c r="T979" i="1"/>
  <c r="AJ979" i="1" s="1"/>
  <c r="U979" i="1"/>
  <c r="AM979" i="1" s="1"/>
  <c r="V979" i="1"/>
  <c r="AO979" i="1" s="1"/>
  <c r="W979" i="1"/>
  <c r="AQ979" i="1" s="1"/>
  <c r="S980" i="1"/>
  <c r="AH980" i="1" s="1"/>
  <c r="T980" i="1"/>
  <c r="AJ980" i="1" s="1"/>
  <c r="U980" i="1"/>
  <c r="AM980" i="1" s="1"/>
  <c r="V980" i="1"/>
  <c r="AO980" i="1" s="1"/>
  <c r="W980" i="1"/>
  <c r="AQ980" i="1" s="1"/>
  <c r="S981" i="1"/>
  <c r="AH981" i="1" s="1"/>
  <c r="T981" i="1"/>
  <c r="AJ981" i="1" s="1"/>
  <c r="U981" i="1"/>
  <c r="AM981" i="1" s="1"/>
  <c r="V981" i="1"/>
  <c r="AO981" i="1" s="1"/>
  <c r="W981" i="1"/>
  <c r="AQ981" i="1" s="1"/>
  <c r="S982" i="1"/>
  <c r="AH982" i="1" s="1"/>
  <c r="T982" i="1"/>
  <c r="AJ982" i="1" s="1"/>
  <c r="U982" i="1"/>
  <c r="AM982" i="1" s="1"/>
  <c r="V982" i="1"/>
  <c r="AO982" i="1" s="1"/>
  <c r="W982" i="1"/>
  <c r="AQ982" i="1" s="1"/>
  <c r="S983" i="1"/>
  <c r="AH983" i="1" s="1"/>
  <c r="T983" i="1"/>
  <c r="AJ983" i="1" s="1"/>
  <c r="U983" i="1"/>
  <c r="AM983" i="1" s="1"/>
  <c r="V983" i="1"/>
  <c r="AO983" i="1" s="1"/>
  <c r="W983" i="1"/>
  <c r="AQ983" i="1" s="1"/>
  <c r="S984" i="1"/>
  <c r="AH984" i="1" s="1"/>
  <c r="T984" i="1"/>
  <c r="AJ984" i="1" s="1"/>
  <c r="U984" i="1"/>
  <c r="AM984" i="1" s="1"/>
  <c r="V984" i="1"/>
  <c r="AO984" i="1" s="1"/>
  <c r="W984" i="1"/>
  <c r="AQ984" i="1" s="1"/>
  <c r="S985" i="1"/>
  <c r="AH985" i="1" s="1"/>
  <c r="T985" i="1"/>
  <c r="AJ985" i="1" s="1"/>
  <c r="U985" i="1"/>
  <c r="AM985" i="1" s="1"/>
  <c r="V985" i="1"/>
  <c r="AO985" i="1" s="1"/>
  <c r="W985" i="1"/>
  <c r="AQ985" i="1" s="1"/>
  <c r="S986" i="1"/>
  <c r="AH986" i="1" s="1"/>
  <c r="T986" i="1"/>
  <c r="AJ986" i="1" s="1"/>
  <c r="U986" i="1"/>
  <c r="AM986" i="1" s="1"/>
  <c r="V986" i="1"/>
  <c r="AO986" i="1" s="1"/>
  <c r="W986" i="1"/>
  <c r="AQ986" i="1" s="1"/>
  <c r="S987" i="1"/>
  <c r="AH987" i="1" s="1"/>
  <c r="T987" i="1"/>
  <c r="AJ987" i="1" s="1"/>
  <c r="U987" i="1"/>
  <c r="AM987" i="1" s="1"/>
  <c r="V987" i="1"/>
  <c r="AO987" i="1" s="1"/>
  <c r="W987" i="1"/>
  <c r="AQ987" i="1" s="1"/>
  <c r="S988" i="1"/>
  <c r="AH988" i="1" s="1"/>
  <c r="T988" i="1"/>
  <c r="AJ988" i="1" s="1"/>
  <c r="U988" i="1"/>
  <c r="AM988" i="1" s="1"/>
  <c r="V988" i="1"/>
  <c r="AO988" i="1" s="1"/>
  <c r="W988" i="1"/>
  <c r="AQ988" i="1" s="1"/>
  <c r="S989" i="1"/>
  <c r="AH989" i="1" s="1"/>
  <c r="T989" i="1"/>
  <c r="AJ989" i="1" s="1"/>
  <c r="U989" i="1"/>
  <c r="AM989" i="1" s="1"/>
  <c r="V989" i="1"/>
  <c r="AO989" i="1" s="1"/>
  <c r="W989" i="1"/>
  <c r="AQ989" i="1" s="1"/>
  <c r="S990" i="1"/>
  <c r="AH990" i="1" s="1"/>
  <c r="T990" i="1"/>
  <c r="AJ990" i="1" s="1"/>
  <c r="U990" i="1"/>
  <c r="AM990" i="1" s="1"/>
  <c r="V990" i="1"/>
  <c r="AO990" i="1" s="1"/>
  <c r="W990" i="1"/>
  <c r="AQ990" i="1" s="1"/>
  <c r="S991" i="1"/>
  <c r="AH991" i="1" s="1"/>
  <c r="T991" i="1"/>
  <c r="AJ991" i="1" s="1"/>
  <c r="U991" i="1"/>
  <c r="AM991" i="1" s="1"/>
  <c r="V991" i="1"/>
  <c r="AO991" i="1" s="1"/>
  <c r="W991" i="1"/>
  <c r="AQ991" i="1" s="1"/>
  <c r="S992" i="1"/>
  <c r="AH992" i="1" s="1"/>
  <c r="T992" i="1"/>
  <c r="AJ992" i="1" s="1"/>
  <c r="U992" i="1"/>
  <c r="AM992" i="1" s="1"/>
  <c r="V992" i="1"/>
  <c r="AO992" i="1" s="1"/>
  <c r="W992" i="1"/>
  <c r="AQ992" i="1" s="1"/>
  <c r="S993" i="1"/>
  <c r="AH993" i="1" s="1"/>
  <c r="T993" i="1"/>
  <c r="AJ993" i="1" s="1"/>
  <c r="U993" i="1"/>
  <c r="AM993" i="1" s="1"/>
  <c r="V993" i="1"/>
  <c r="AO993" i="1" s="1"/>
  <c r="W993" i="1"/>
  <c r="AQ993" i="1" s="1"/>
  <c r="S994" i="1"/>
  <c r="AH994" i="1" s="1"/>
  <c r="T994" i="1"/>
  <c r="AJ994" i="1" s="1"/>
  <c r="U994" i="1"/>
  <c r="AM994" i="1" s="1"/>
  <c r="V994" i="1"/>
  <c r="AO994" i="1" s="1"/>
  <c r="W994" i="1"/>
  <c r="AQ994" i="1" s="1"/>
  <c r="S995" i="1"/>
  <c r="AH995" i="1" s="1"/>
  <c r="T995" i="1"/>
  <c r="AJ995" i="1" s="1"/>
  <c r="U995" i="1"/>
  <c r="AM995" i="1" s="1"/>
  <c r="V995" i="1"/>
  <c r="AO995" i="1" s="1"/>
  <c r="W995" i="1"/>
  <c r="AQ995" i="1" s="1"/>
  <c r="S996" i="1"/>
  <c r="AH996" i="1" s="1"/>
  <c r="T996" i="1"/>
  <c r="AJ996" i="1" s="1"/>
  <c r="U996" i="1"/>
  <c r="AM996" i="1" s="1"/>
  <c r="V996" i="1"/>
  <c r="AO996" i="1" s="1"/>
  <c r="W996" i="1"/>
  <c r="AQ996" i="1" s="1"/>
  <c r="S997" i="1"/>
  <c r="AH997" i="1" s="1"/>
  <c r="T997" i="1"/>
  <c r="AJ997" i="1" s="1"/>
  <c r="U997" i="1"/>
  <c r="AM997" i="1" s="1"/>
  <c r="V997" i="1"/>
  <c r="AO997" i="1" s="1"/>
  <c r="W997" i="1"/>
  <c r="AQ997" i="1" s="1"/>
  <c r="S998" i="1"/>
  <c r="AH998" i="1" s="1"/>
  <c r="T998" i="1"/>
  <c r="AJ998" i="1" s="1"/>
  <c r="U998" i="1"/>
  <c r="AM998" i="1" s="1"/>
  <c r="V998" i="1"/>
  <c r="AO998" i="1" s="1"/>
  <c r="W998" i="1"/>
  <c r="AQ998" i="1" s="1"/>
  <c r="S999" i="1"/>
  <c r="AH999" i="1" s="1"/>
  <c r="T999" i="1"/>
  <c r="AJ999" i="1" s="1"/>
  <c r="U999" i="1"/>
  <c r="AM999" i="1" s="1"/>
  <c r="V999" i="1"/>
  <c r="AO999" i="1" s="1"/>
  <c r="W999" i="1"/>
  <c r="AQ999" i="1" s="1"/>
  <c r="S1000" i="1"/>
  <c r="AH1000" i="1" s="1"/>
  <c r="T1000" i="1"/>
  <c r="AJ1000" i="1" s="1"/>
  <c r="U1000" i="1"/>
  <c r="AM1000" i="1" s="1"/>
  <c r="V1000" i="1"/>
  <c r="AO1000" i="1" s="1"/>
  <c r="W1000" i="1"/>
  <c r="AQ1000" i="1" s="1"/>
  <c r="S1001" i="1"/>
  <c r="AH1001" i="1" s="1"/>
  <c r="T1001" i="1"/>
  <c r="AJ1001" i="1" s="1"/>
  <c r="U1001" i="1"/>
  <c r="AM1001" i="1" s="1"/>
  <c r="V1001" i="1"/>
  <c r="AO1001" i="1" s="1"/>
  <c r="W1001" i="1"/>
  <c r="AQ1001" i="1" s="1"/>
  <c r="S1002" i="1"/>
  <c r="AH1002" i="1" s="1"/>
  <c r="T1002" i="1"/>
  <c r="AJ1002" i="1" s="1"/>
  <c r="U1002" i="1"/>
  <c r="AM1002" i="1" s="1"/>
  <c r="V1002" i="1"/>
  <c r="AO1002" i="1" s="1"/>
  <c r="W1002" i="1"/>
  <c r="AQ1002" i="1" s="1"/>
  <c r="S1003" i="1"/>
  <c r="AH1003" i="1" s="1"/>
  <c r="T1003" i="1"/>
  <c r="AJ1003" i="1" s="1"/>
  <c r="U1003" i="1"/>
  <c r="AM1003" i="1" s="1"/>
  <c r="V1003" i="1"/>
  <c r="AO1003" i="1" s="1"/>
  <c r="W1003" i="1"/>
  <c r="AQ1003" i="1" s="1"/>
  <c r="S1004" i="1"/>
  <c r="AH1004" i="1" s="1"/>
  <c r="T1004" i="1"/>
  <c r="AJ1004" i="1" s="1"/>
  <c r="U1004" i="1"/>
  <c r="AM1004" i="1" s="1"/>
  <c r="V1004" i="1"/>
  <c r="AO1004" i="1" s="1"/>
  <c r="W1004" i="1"/>
  <c r="AQ1004" i="1" s="1"/>
  <c r="S1005" i="1"/>
  <c r="AH1005" i="1" s="1"/>
  <c r="T1005" i="1"/>
  <c r="AJ1005" i="1" s="1"/>
  <c r="U1005" i="1"/>
  <c r="AM1005" i="1" s="1"/>
  <c r="V1005" i="1"/>
  <c r="AO1005" i="1" s="1"/>
  <c r="W1005" i="1"/>
  <c r="AQ1005" i="1" s="1"/>
  <c r="S1006" i="1"/>
  <c r="AH1006" i="1" s="1"/>
  <c r="T1006" i="1"/>
  <c r="AJ1006" i="1" s="1"/>
  <c r="U1006" i="1"/>
  <c r="AM1006" i="1" s="1"/>
  <c r="V1006" i="1"/>
  <c r="AO1006" i="1" s="1"/>
  <c r="W1006" i="1"/>
  <c r="AQ1006" i="1" s="1"/>
  <c r="S1007" i="1"/>
  <c r="AH1007" i="1" s="1"/>
  <c r="T1007" i="1"/>
  <c r="AJ1007" i="1" s="1"/>
  <c r="U1007" i="1"/>
  <c r="AM1007" i="1" s="1"/>
  <c r="V1007" i="1"/>
  <c r="AO1007" i="1" s="1"/>
  <c r="W1007" i="1"/>
  <c r="AQ1007" i="1" s="1"/>
  <c r="S1008" i="1"/>
  <c r="AH1008" i="1" s="1"/>
  <c r="T1008" i="1"/>
  <c r="AJ1008" i="1" s="1"/>
  <c r="U1008" i="1"/>
  <c r="AM1008" i="1" s="1"/>
  <c r="V1008" i="1"/>
  <c r="AO1008" i="1" s="1"/>
  <c r="W1008" i="1"/>
  <c r="AQ1008" i="1" s="1"/>
  <c r="S1009" i="1"/>
  <c r="AH1009" i="1" s="1"/>
  <c r="T1009" i="1"/>
  <c r="AJ1009" i="1" s="1"/>
  <c r="U1009" i="1"/>
  <c r="AM1009" i="1" s="1"/>
  <c r="V1009" i="1"/>
  <c r="AO1009" i="1" s="1"/>
  <c r="W1009" i="1"/>
  <c r="AQ1009" i="1" s="1"/>
  <c r="S1010" i="1"/>
  <c r="AH1010" i="1" s="1"/>
  <c r="T1010" i="1"/>
  <c r="AJ1010" i="1" s="1"/>
  <c r="U1010" i="1"/>
  <c r="AM1010" i="1" s="1"/>
  <c r="V1010" i="1"/>
  <c r="AO1010" i="1" s="1"/>
  <c r="W1010" i="1"/>
  <c r="AQ1010" i="1" s="1"/>
  <c r="S1011" i="1"/>
  <c r="AH1011" i="1" s="1"/>
  <c r="T1011" i="1"/>
  <c r="AJ1011" i="1" s="1"/>
  <c r="U1011" i="1"/>
  <c r="AM1011" i="1" s="1"/>
  <c r="V1011" i="1"/>
  <c r="AO1011" i="1" s="1"/>
  <c r="W1011" i="1"/>
  <c r="AQ1011" i="1" s="1"/>
  <c r="S1012" i="1"/>
  <c r="AH1012" i="1" s="1"/>
  <c r="T1012" i="1"/>
  <c r="AJ1012" i="1" s="1"/>
  <c r="U1012" i="1"/>
  <c r="AM1012" i="1" s="1"/>
  <c r="V1012" i="1"/>
  <c r="AO1012" i="1" s="1"/>
  <c r="W1012" i="1"/>
  <c r="AQ1012" i="1" s="1"/>
  <c r="S1013" i="1"/>
  <c r="AH1013" i="1" s="1"/>
  <c r="T1013" i="1"/>
  <c r="AJ1013" i="1" s="1"/>
  <c r="U1013" i="1"/>
  <c r="AM1013" i="1" s="1"/>
  <c r="V1013" i="1"/>
  <c r="AO1013" i="1" s="1"/>
  <c r="W1013" i="1"/>
  <c r="AQ1013" i="1" s="1"/>
  <c r="S1014" i="1"/>
  <c r="AH1014" i="1" s="1"/>
  <c r="T1014" i="1"/>
  <c r="AJ1014" i="1" s="1"/>
  <c r="U1014" i="1"/>
  <c r="AM1014" i="1" s="1"/>
  <c r="V1014" i="1"/>
  <c r="AO1014" i="1" s="1"/>
  <c r="W1014" i="1"/>
  <c r="AQ1014" i="1" s="1"/>
  <c r="S1015" i="1"/>
  <c r="AH1015" i="1" s="1"/>
  <c r="T1015" i="1"/>
  <c r="AJ1015" i="1" s="1"/>
  <c r="U1015" i="1"/>
  <c r="AM1015" i="1" s="1"/>
  <c r="V1015" i="1"/>
  <c r="AO1015" i="1" s="1"/>
  <c r="W1015" i="1"/>
  <c r="AQ1015" i="1" s="1"/>
  <c r="S1016" i="1"/>
  <c r="AH1016" i="1" s="1"/>
  <c r="T1016" i="1"/>
  <c r="AJ1016" i="1" s="1"/>
  <c r="U1016" i="1"/>
  <c r="AM1016" i="1" s="1"/>
  <c r="V1016" i="1"/>
  <c r="AO1016" i="1" s="1"/>
  <c r="W1016" i="1"/>
  <c r="AQ1016" i="1" s="1"/>
  <c r="S1017" i="1"/>
  <c r="AH1017" i="1" s="1"/>
  <c r="T1017" i="1"/>
  <c r="AJ1017" i="1" s="1"/>
  <c r="U1017" i="1"/>
  <c r="AM1017" i="1" s="1"/>
  <c r="V1017" i="1"/>
  <c r="AO1017" i="1" s="1"/>
  <c r="W1017" i="1"/>
  <c r="AQ1017" i="1" s="1"/>
  <c r="S1018" i="1"/>
  <c r="AH1018" i="1" s="1"/>
  <c r="T1018" i="1"/>
  <c r="AJ1018" i="1" s="1"/>
  <c r="U1018" i="1"/>
  <c r="AM1018" i="1" s="1"/>
  <c r="V1018" i="1"/>
  <c r="AO1018" i="1" s="1"/>
  <c r="W1018" i="1"/>
  <c r="AQ1018" i="1" s="1"/>
  <c r="S1019" i="1"/>
  <c r="AH1019" i="1" s="1"/>
  <c r="T1019" i="1"/>
  <c r="AJ1019" i="1" s="1"/>
  <c r="U1019" i="1"/>
  <c r="AM1019" i="1" s="1"/>
  <c r="V1019" i="1"/>
  <c r="AO1019" i="1" s="1"/>
  <c r="W1019" i="1"/>
  <c r="AQ1019" i="1" s="1"/>
  <c r="S1020" i="1"/>
  <c r="AH1020" i="1" s="1"/>
  <c r="T1020" i="1"/>
  <c r="AJ1020" i="1" s="1"/>
  <c r="U1020" i="1"/>
  <c r="AM1020" i="1" s="1"/>
  <c r="V1020" i="1"/>
  <c r="AO1020" i="1" s="1"/>
  <c r="W1020" i="1"/>
  <c r="AQ1020" i="1" s="1"/>
  <c r="S1021" i="1"/>
  <c r="AH1021" i="1" s="1"/>
  <c r="T1021" i="1"/>
  <c r="AJ1021" i="1" s="1"/>
  <c r="U1021" i="1"/>
  <c r="AM1021" i="1" s="1"/>
  <c r="V1021" i="1"/>
  <c r="AO1021" i="1" s="1"/>
  <c r="W1021" i="1"/>
  <c r="AQ1021" i="1" s="1"/>
  <c r="S1022" i="1"/>
  <c r="AH1022" i="1" s="1"/>
  <c r="T1022" i="1"/>
  <c r="AJ1022" i="1" s="1"/>
  <c r="U1022" i="1"/>
  <c r="AM1022" i="1" s="1"/>
  <c r="V1022" i="1"/>
  <c r="AO1022" i="1" s="1"/>
  <c r="W1022" i="1"/>
  <c r="AQ1022" i="1" s="1"/>
  <c r="S1023" i="1"/>
  <c r="AH1023" i="1" s="1"/>
  <c r="T1023" i="1"/>
  <c r="AJ1023" i="1" s="1"/>
  <c r="U1023" i="1"/>
  <c r="AM1023" i="1" s="1"/>
  <c r="V1023" i="1"/>
  <c r="AO1023" i="1" s="1"/>
  <c r="W1023" i="1"/>
  <c r="AQ1023" i="1" s="1"/>
  <c r="S1024" i="1"/>
  <c r="AH1024" i="1" s="1"/>
  <c r="T1024" i="1"/>
  <c r="AJ1024" i="1" s="1"/>
  <c r="U1024" i="1"/>
  <c r="AM1024" i="1" s="1"/>
  <c r="V1024" i="1"/>
  <c r="AO1024" i="1" s="1"/>
  <c r="W1024" i="1"/>
  <c r="AQ1024" i="1" s="1"/>
  <c r="S1025" i="1"/>
  <c r="AH1025" i="1" s="1"/>
  <c r="T1025" i="1"/>
  <c r="AJ1025" i="1" s="1"/>
  <c r="U1025" i="1"/>
  <c r="AM1025" i="1" s="1"/>
  <c r="V1025" i="1"/>
  <c r="AO1025" i="1" s="1"/>
  <c r="W1025" i="1"/>
  <c r="AQ1025" i="1" s="1"/>
  <c r="S1026" i="1"/>
  <c r="AH1026" i="1" s="1"/>
  <c r="T1026" i="1"/>
  <c r="AJ1026" i="1" s="1"/>
  <c r="U1026" i="1"/>
  <c r="AM1026" i="1" s="1"/>
  <c r="V1026" i="1"/>
  <c r="AO1026" i="1" s="1"/>
  <c r="W1026" i="1"/>
  <c r="AQ1026" i="1" s="1"/>
  <c r="S1027" i="1"/>
  <c r="AH1027" i="1" s="1"/>
  <c r="T1027" i="1"/>
  <c r="AJ1027" i="1" s="1"/>
  <c r="U1027" i="1"/>
  <c r="AM1027" i="1" s="1"/>
  <c r="V1027" i="1"/>
  <c r="AO1027" i="1" s="1"/>
  <c r="W1027" i="1"/>
  <c r="AQ1027" i="1" s="1"/>
  <c r="S1028" i="1"/>
  <c r="AH1028" i="1" s="1"/>
  <c r="T1028" i="1"/>
  <c r="AJ1028" i="1" s="1"/>
  <c r="U1028" i="1"/>
  <c r="AM1028" i="1" s="1"/>
  <c r="V1028" i="1"/>
  <c r="AO1028" i="1" s="1"/>
  <c r="W1028" i="1"/>
  <c r="AQ1028" i="1" s="1"/>
  <c r="S1029" i="1"/>
  <c r="AH1029" i="1" s="1"/>
  <c r="T1029" i="1"/>
  <c r="AJ1029" i="1" s="1"/>
  <c r="U1029" i="1"/>
  <c r="AM1029" i="1" s="1"/>
  <c r="V1029" i="1"/>
  <c r="AO1029" i="1" s="1"/>
  <c r="W1029" i="1"/>
  <c r="AQ1029" i="1" s="1"/>
  <c r="S1030" i="1"/>
  <c r="AH1030" i="1" s="1"/>
  <c r="T1030" i="1"/>
  <c r="AJ1030" i="1" s="1"/>
  <c r="U1030" i="1"/>
  <c r="AM1030" i="1" s="1"/>
  <c r="V1030" i="1"/>
  <c r="AO1030" i="1" s="1"/>
  <c r="W1030" i="1"/>
  <c r="AQ1030" i="1" s="1"/>
  <c r="S1031" i="1"/>
  <c r="AH1031" i="1" s="1"/>
  <c r="T1031" i="1"/>
  <c r="AJ1031" i="1" s="1"/>
  <c r="U1031" i="1"/>
  <c r="AM1031" i="1" s="1"/>
  <c r="V1031" i="1"/>
  <c r="AO1031" i="1" s="1"/>
  <c r="W1031" i="1"/>
  <c r="AQ1031" i="1" s="1"/>
  <c r="S1032" i="1"/>
  <c r="AH1032" i="1" s="1"/>
  <c r="T1032" i="1"/>
  <c r="AJ1032" i="1" s="1"/>
  <c r="U1032" i="1"/>
  <c r="AM1032" i="1" s="1"/>
  <c r="V1032" i="1"/>
  <c r="AO1032" i="1" s="1"/>
  <c r="W1032" i="1"/>
  <c r="AQ1032" i="1" s="1"/>
  <c r="S1033" i="1"/>
  <c r="AH1033" i="1" s="1"/>
  <c r="T1033" i="1"/>
  <c r="AJ1033" i="1" s="1"/>
  <c r="U1033" i="1"/>
  <c r="AM1033" i="1" s="1"/>
  <c r="V1033" i="1"/>
  <c r="AO1033" i="1" s="1"/>
  <c r="W1033" i="1"/>
  <c r="AQ1033" i="1" s="1"/>
  <c r="S1034" i="1"/>
  <c r="AH1034" i="1" s="1"/>
  <c r="T1034" i="1"/>
  <c r="AJ1034" i="1" s="1"/>
  <c r="U1034" i="1"/>
  <c r="AM1034" i="1" s="1"/>
  <c r="V1034" i="1"/>
  <c r="AO1034" i="1" s="1"/>
  <c r="W1034" i="1"/>
  <c r="AQ1034" i="1" s="1"/>
  <c r="S1035" i="1"/>
  <c r="AH1035" i="1" s="1"/>
  <c r="T1035" i="1"/>
  <c r="AJ1035" i="1" s="1"/>
  <c r="U1035" i="1"/>
  <c r="AM1035" i="1" s="1"/>
  <c r="V1035" i="1"/>
  <c r="AO1035" i="1" s="1"/>
  <c r="W1035" i="1"/>
  <c r="AQ1035" i="1" s="1"/>
  <c r="S1036" i="1"/>
  <c r="AH1036" i="1" s="1"/>
  <c r="T1036" i="1"/>
  <c r="AJ1036" i="1" s="1"/>
  <c r="U1036" i="1"/>
  <c r="AM1036" i="1" s="1"/>
  <c r="V1036" i="1"/>
  <c r="AO1036" i="1" s="1"/>
  <c r="W1036" i="1"/>
  <c r="AQ1036" i="1" s="1"/>
  <c r="S1037" i="1"/>
  <c r="AH1037" i="1" s="1"/>
  <c r="T1037" i="1"/>
  <c r="AJ1037" i="1" s="1"/>
  <c r="U1037" i="1"/>
  <c r="AM1037" i="1" s="1"/>
  <c r="V1037" i="1"/>
  <c r="AO1037" i="1" s="1"/>
  <c r="W1037" i="1"/>
  <c r="AQ1037" i="1" s="1"/>
  <c r="S1038" i="1"/>
  <c r="AH1038" i="1" s="1"/>
  <c r="T1038" i="1"/>
  <c r="AJ1038" i="1" s="1"/>
  <c r="U1038" i="1"/>
  <c r="AM1038" i="1" s="1"/>
  <c r="V1038" i="1"/>
  <c r="AO1038" i="1" s="1"/>
  <c r="W1038" i="1"/>
  <c r="AQ1038" i="1" s="1"/>
  <c r="S1039" i="1"/>
  <c r="AH1039" i="1" s="1"/>
  <c r="T1039" i="1"/>
  <c r="AJ1039" i="1" s="1"/>
  <c r="U1039" i="1"/>
  <c r="AM1039" i="1" s="1"/>
  <c r="V1039" i="1"/>
  <c r="AO1039" i="1" s="1"/>
  <c r="W1039" i="1"/>
  <c r="AQ1039" i="1" s="1"/>
  <c r="S1040" i="1"/>
  <c r="AH1040" i="1" s="1"/>
  <c r="T1040" i="1"/>
  <c r="AJ1040" i="1" s="1"/>
  <c r="U1040" i="1"/>
  <c r="AM1040" i="1" s="1"/>
  <c r="V1040" i="1"/>
  <c r="AO1040" i="1" s="1"/>
  <c r="W1040" i="1"/>
  <c r="AQ1040" i="1" s="1"/>
  <c r="S1041" i="1"/>
  <c r="AH1041" i="1" s="1"/>
  <c r="T1041" i="1"/>
  <c r="AJ1041" i="1" s="1"/>
  <c r="U1041" i="1"/>
  <c r="AM1041" i="1" s="1"/>
  <c r="V1041" i="1"/>
  <c r="AO1041" i="1" s="1"/>
  <c r="W1041" i="1"/>
  <c r="AQ1041" i="1" s="1"/>
  <c r="S1042" i="1"/>
  <c r="AH1042" i="1" s="1"/>
  <c r="T1042" i="1"/>
  <c r="AJ1042" i="1" s="1"/>
  <c r="U1042" i="1"/>
  <c r="AM1042" i="1" s="1"/>
  <c r="V1042" i="1"/>
  <c r="AO1042" i="1" s="1"/>
  <c r="W1042" i="1"/>
  <c r="AQ1042" i="1" s="1"/>
  <c r="S1043" i="1"/>
  <c r="AH1043" i="1" s="1"/>
  <c r="T1043" i="1"/>
  <c r="AJ1043" i="1" s="1"/>
  <c r="U1043" i="1"/>
  <c r="AM1043" i="1" s="1"/>
  <c r="V1043" i="1"/>
  <c r="AO1043" i="1" s="1"/>
  <c r="W1043" i="1"/>
  <c r="AQ1043" i="1" s="1"/>
  <c r="S1044" i="1"/>
  <c r="AH1044" i="1" s="1"/>
  <c r="T1044" i="1"/>
  <c r="AJ1044" i="1" s="1"/>
  <c r="U1044" i="1"/>
  <c r="AM1044" i="1" s="1"/>
  <c r="V1044" i="1"/>
  <c r="AO1044" i="1" s="1"/>
  <c r="W1044" i="1"/>
  <c r="AQ1044" i="1" s="1"/>
  <c r="S1045" i="1"/>
  <c r="AH1045" i="1" s="1"/>
  <c r="T1045" i="1"/>
  <c r="AJ1045" i="1" s="1"/>
  <c r="U1045" i="1"/>
  <c r="AM1045" i="1" s="1"/>
  <c r="V1045" i="1"/>
  <c r="AO1045" i="1" s="1"/>
  <c r="W1045" i="1"/>
  <c r="AQ1045" i="1" s="1"/>
  <c r="S1046" i="1"/>
  <c r="AH1046" i="1" s="1"/>
  <c r="T1046" i="1"/>
  <c r="AJ1046" i="1" s="1"/>
  <c r="U1046" i="1"/>
  <c r="AM1046" i="1" s="1"/>
  <c r="V1046" i="1"/>
  <c r="AO1046" i="1" s="1"/>
  <c r="W1046" i="1"/>
  <c r="AQ1046" i="1" s="1"/>
  <c r="S1047" i="1"/>
  <c r="AH1047" i="1" s="1"/>
  <c r="T1047" i="1"/>
  <c r="AJ1047" i="1" s="1"/>
  <c r="U1047" i="1"/>
  <c r="AM1047" i="1" s="1"/>
  <c r="V1047" i="1"/>
  <c r="AO1047" i="1" s="1"/>
  <c r="W1047" i="1"/>
  <c r="AQ1047" i="1" s="1"/>
  <c r="S1048" i="1"/>
  <c r="AH1048" i="1" s="1"/>
  <c r="T1048" i="1"/>
  <c r="AJ1048" i="1" s="1"/>
  <c r="U1048" i="1"/>
  <c r="AM1048" i="1" s="1"/>
  <c r="V1048" i="1"/>
  <c r="AO1048" i="1" s="1"/>
  <c r="W1048" i="1"/>
  <c r="AQ1048" i="1" s="1"/>
  <c r="S1049" i="1"/>
  <c r="AH1049" i="1" s="1"/>
  <c r="T1049" i="1"/>
  <c r="AJ1049" i="1" s="1"/>
  <c r="U1049" i="1"/>
  <c r="AM1049" i="1" s="1"/>
  <c r="V1049" i="1"/>
  <c r="AO1049" i="1" s="1"/>
  <c r="W1049" i="1"/>
  <c r="AQ1049" i="1" s="1"/>
  <c r="S1050" i="1"/>
  <c r="AH1050" i="1" s="1"/>
  <c r="T1050" i="1"/>
  <c r="AJ1050" i="1" s="1"/>
  <c r="U1050" i="1"/>
  <c r="AM1050" i="1" s="1"/>
  <c r="V1050" i="1"/>
  <c r="AO1050" i="1" s="1"/>
  <c r="W1050" i="1"/>
  <c r="AQ1050" i="1" s="1"/>
  <c r="S1051" i="1"/>
  <c r="AH1051" i="1" s="1"/>
  <c r="T1051" i="1"/>
  <c r="AJ1051" i="1" s="1"/>
  <c r="U1051" i="1"/>
  <c r="AM1051" i="1" s="1"/>
  <c r="V1051" i="1"/>
  <c r="AO1051" i="1" s="1"/>
  <c r="W1051" i="1"/>
  <c r="AQ1051" i="1" s="1"/>
  <c r="S1052" i="1"/>
  <c r="AH1052" i="1" s="1"/>
  <c r="T1052" i="1"/>
  <c r="AJ1052" i="1" s="1"/>
  <c r="U1052" i="1"/>
  <c r="AM1052" i="1" s="1"/>
  <c r="V1052" i="1"/>
  <c r="AO1052" i="1" s="1"/>
  <c r="W1052" i="1"/>
  <c r="AQ1052" i="1" s="1"/>
  <c r="S1053" i="1"/>
  <c r="AH1053" i="1" s="1"/>
  <c r="T1053" i="1"/>
  <c r="AJ1053" i="1" s="1"/>
  <c r="U1053" i="1"/>
  <c r="AM1053" i="1" s="1"/>
  <c r="V1053" i="1"/>
  <c r="AO1053" i="1" s="1"/>
  <c r="W1053" i="1"/>
  <c r="AQ1053" i="1" s="1"/>
  <c r="S1054" i="1"/>
  <c r="AH1054" i="1" s="1"/>
  <c r="T1054" i="1"/>
  <c r="AJ1054" i="1" s="1"/>
  <c r="U1054" i="1"/>
  <c r="AM1054" i="1" s="1"/>
  <c r="V1054" i="1"/>
  <c r="AO1054" i="1" s="1"/>
  <c r="W1054" i="1"/>
  <c r="AQ1054" i="1" s="1"/>
  <c r="S1055" i="1"/>
  <c r="AH1055" i="1" s="1"/>
  <c r="T1055" i="1"/>
  <c r="AJ1055" i="1" s="1"/>
  <c r="U1055" i="1"/>
  <c r="AM1055" i="1" s="1"/>
  <c r="V1055" i="1"/>
  <c r="AO1055" i="1" s="1"/>
  <c r="W1055" i="1"/>
  <c r="AQ1055" i="1" s="1"/>
  <c r="S1056" i="1"/>
  <c r="AH1056" i="1" s="1"/>
  <c r="T1056" i="1"/>
  <c r="AJ1056" i="1" s="1"/>
  <c r="U1056" i="1"/>
  <c r="AM1056" i="1" s="1"/>
  <c r="V1056" i="1"/>
  <c r="AO1056" i="1" s="1"/>
  <c r="W1056" i="1"/>
  <c r="AQ1056" i="1" s="1"/>
  <c r="S1057" i="1"/>
  <c r="AH1057" i="1" s="1"/>
  <c r="T1057" i="1"/>
  <c r="AJ1057" i="1" s="1"/>
  <c r="U1057" i="1"/>
  <c r="AM1057" i="1" s="1"/>
  <c r="V1057" i="1"/>
  <c r="AO1057" i="1" s="1"/>
  <c r="W1057" i="1"/>
  <c r="AQ1057" i="1" s="1"/>
  <c r="S1058" i="1"/>
  <c r="AH1058" i="1" s="1"/>
  <c r="T1058" i="1"/>
  <c r="AJ1058" i="1" s="1"/>
  <c r="U1058" i="1"/>
  <c r="AM1058" i="1" s="1"/>
  <c r="V1058" i="1"/>
  <c r="AO1058" i="1" s="1"/>
  <c r="W1058" i="1"/>
  <c r="AQ1058" i="1" s="1"/>
  <c r="S1059" i="1"/>
  <c r="AH1059" i="1" s="1"/>
  <c r="T1059" i="1"/>
  <c r="AJ1059" i="1" s="1"/>
  <c r="U1059" i="1"/>
  <c r="AM1059" i="1" s="1"/>
  <c r="V1059" i="1"/>
  <c r="AO1059" i="1" s="1"/>
  <c r="W1059" i="1"/>
  <c r="AQ1059" i="1" s="1"/>
  <c r="S1060" i="1"/>
  <c r="AH1060" i="1" s="1"/>
  <c r="T1060" i="1"/>
  <c r="AJ1060" i="1" s="1"/>
  <c r="U1060" i="1"/>
  <c r="AM1060" i="1" s="1"/>
  <c r="V1060" i="1"/>
  <c r="AO1060" i="1" s="1"/>
  <c r="W1060" i="1"/>
  <c r="AQ1060" i="1" s="1"/>
  <c r="S1061" i="1"/>
  <c r="AH1061" i="1" s="1"/>
  <c r="T1061" i="1"/>
  <c r="AJ1061" i="1" s="1"/>
  <c r="U1061" i="1"/>
  <c r="AM1061" i="1" s="1"/>
  <c r="V1061" i="1"/>
  <c r="AO1061" i="1" s="1"/>
  <c r="W1061" i="1"/>
  <c r="AQ1061" i="1" s="1"/>
  <c r="S1062" i="1"/>
  <c r="AH1062" i="1" s="1"/>
  <c r="T1062" i="1"/>
  <c r="AJ1062" i="1" s="1"/>
  <c r="U1062" i="1"/>
  <c r="AM1062" i="1" s="1"/>
  <c r="V1062" i="1"/>
  <c r="AO1062" i="1" s="1"/>
  <c r="W1062" i="1"/>
  <c r="AQ1062" i="1" s="1"/>
  <c r="S1063" i="1"/>
  <c r="AH1063" i="1" s="1"/>
  <c r="T1063" i="1"/>
  <c r="AJ1063" i="1" s="1"/>
  <c r="U1063" i="1"/>
  <c r="AM1063" i="1" s="1"/>
  <c r="V1063" i="1"/>
  <c r="AO1063" i="1" s="1"/>
  <c r="W1063" i="1"/>
  <c r="AQ1063" i="1" s="1"/>
  <c r="S1064" i="1"/>
  <c r="AH1064" i="1" s="1"/>
  <c r="T1064" i="1"/>
  <c r="AJ1064" i="1" s="1"/>
  <c r="U1064" i="1"/>
  <c r="AM1064" i="1" s="1"/>
  <c r="V1064" i="1"/>
  <c r="AO1064" i="1" s="1"/>
  <c r="W1064" i="1"/>
  <c r="AQ1064" i="1" s="1"/>
  <c r="S1065" i="1"/>
  <c r="AH1065" i="1" s="1"/>
  <c r="T1065" i="1"/>
  <c r="AJ1065" i="1" s="1"/>
  <c r="U1065" i="1"/>
  <c r="AM1065" i="1" s="1"/>
  <c r="V1065" i="1"/>
  <c r="AO1065" i="1" s="1"/>
  <c r="W1065" i="1"/>
  <c r="AQ1065" i="1" s="1"/>
  <c r="S1066" i="1"/>
  <c r="AH1066" i="1" s="1"/>
  <c r="T1066" i="1"/>
  <c r="AJ1066" i="1" s="1"/>
  <c r="U1066" i="1"/>
  <c r="AM1066" i="1" s="1"/>
  <c r="V1066" i="1"/>
  <c r="AO1066" i="1" s="1"/>
  <c r="W1066" i="1"/>
  <c r="AQ1066" i="1" s="1"/>
  <c r="S1067" i="1"/>
  <c r="AH1067" i="1" s="1"/>
  <c r="T1067" i="1"/>
  <c r="AJ1067" i="1" s="1"/>
  <c r="U1067" i="1"/>
  <c r="AM1067" i="1" s="1"/>
  <c r="V1067" i="1"/>
  <c r="AO1067" i="1" s="1"/>
  <c r="W1067" i="1"/>
  <c r="AQ1067" i="1" s="1"/>
  <c r="S1068" i="1"/>
  <c r="AH1068" i="1" s="1"/>
  <c r="T1068" i="1"/>
  <c r="AJ1068" i="1" s="1"/>
  <c r="U1068" i="1"/>
  <c r="AM1068" i="1" s="1"/>
  <c r="V1068" i="1"/>
  <c r="AO1068" i="1" s="1"/>
  <c r="W1068" i="1"/>
  <c r="AQ1068" i="1" s="1"/>
  <c r="S1069" i="1"/>
  <c r="AH1069" i="1" s="1"/>
  <c r="T1069" i="1"/>
  <c r="AJ1069" i="1" s="1"/>
  <c r="U1069" i="1"/>
  <c r="AM1069" i="1" s="1"/>
  <c r="V1069" i="1"/>
  <c r="AO1069" i="1" s="1"/>
  <c r="W1069" i="1"/>
  <c r="AQ1069" i="1" s="1"/>
  <c r="S1070" i="1"/>
  <c r="AH1070" i="1" s="1"/>
  <c r="T1070" i="1"/>
  <c r="AJ1070" i="1" s="1"/>
  <c r="U1070" i="1"/>
  <c r="AM1070" i="1" s="1"/>
  <c r="V1070" i="1"/>
  <c r="AO1070" i="1" s="1"/>
  <c r="W1070" i="1"/>
  <c r="AQ1070" i="1" s="1"/>
  <c r="S1071" i="1"/>
  <c r="AH1071" i="1" s="1"/>
  <c r="T1071" i="1"/>
  <c r="AJ1071" i="1" s="1"/>
  <c r="U1071" i="1"/>
  <c r="AM1071" i="1" s="1"/>
  <c r="V1071" i="1"/>
  <c r="AO1071" i="1" s="1"/>
  <c r="W1071" i="1"/>
  <c r="AQ1071" i="1" s="1"/>
  <c r="S1072" i="1"/>
  <c r="AH1072" i="1" s="1"/>
  <c r="T1072" i="1"/>
  <c r="AJ1072" i="1" s="1"/>
  <c r="U1072" i="1"/>
  <c r="AM1072" i="1" s="1"/>
  <c r="V1072" i="1"/>
  <c r="AO1072" i="1" s="1"/>
  <c r="W1072" i="1"/>
  <c r="AQ1072" i="1" s="1"/>
  <c r="S1073" i="1"/>
  <c r="AH1073" i="1" s="1"/>
  <c r="T1073" i="1"/>
  <c r="AJ1073" i="1" s="1"/>
  <c r="U1073" i="1"/>
  <c r="AM1073" i="1" s="1"/>
  <c r="V1073" i="1"/>
  <c r="AO1073" i="1" s="1"/>
  <c r="W1073" i="1"/>
  <c r="AQ1073" i="1" s="1"/>
  <c r="S1074" i="1"/>
  <c r="AH1074" i="1" s="1"/>
  <c r="T1074" i="1"/>
  <c r="AJ1074" i="1" s="1"/>
  <c r="U1074" i="1"/>
  <c r="AM1074" i="1" s="1"/>
  <c r="V1074" i="1"/>
  <c r="AO1074" i="1" s="1"/>
  <c r="W1074" i="1"/>
  <c r="AQ1074" i="1" s="1"/>
  <c r="S1075" i="1"/>
  <c r="AH1075" i="1" s="1"/>
  <c r="T1075" i="1"/>
  <c r="AJ1075" i="1" s="1"/>
  <c r="U1075" i="1"/>
  <c r="AM1075" i="1" s="1"/>
  <c r="V1075" i="1"/>
  <c r="AO1075" i="1" s="1"/>
  <c r="W1075" i="1"/>
  <c r="AQ1075" i="1" s="1"/>
  <c r="S1076" i="1"/>
  <c r="AH1076" i="1" s="1"/>
  <c r="T1076" i="1"/>
  <c r="AJ1076" i="1" s="1"/>
  <c r="U1076" i="1"/>
  <c r="AM1076" i="1" s="1"/>
  <c r="V1076" i="1"/>
  <c r="AO1076" i="1" s="1"/>
  <c r="W1076" i="1"/>
  <c r="AQ1076" i="1" s="1"/>
  <c r="S1077" i="1"/>
  <c r="AH1077" i="1" s="1"/>
  <c r="T1077" i="1"/>
  <c r="AJ1077" i="1" s="1"/>
  <c r="U1077" i="1"/>
  <c r="AM1077" i="1" s="1"/>
  <c r="V1077" i="1"/>
  <c r="AO1077" i="1" s="1"/>
  <c r="W1077" i="1"/>
  <c r="AQ1077" i="1" s="1"/>
  <c r="S1078" i="1"/>
  <c r="AH1078" i="1" s="1"/>
  <c r="T1078" i="1"/>
  <c r="AJ1078" i="1" s="1"/>
  <c r="U1078" i="1"/>
  <c r="AM1078" i="1" s="1"/>
  <c r="V1078" i="1"/>
  <c r="AO1078" i="1" s="1"/>
  <c r="W1078" i="1"/>
  <c r="AQ1078" i="1" s="1"/>
  <c r="S1079" i="1"/>
  <c r="AH1079" i="1" s="1"/>
  <c r="T1079" i="1"/>
  <c r="AJ1079" i="1" s="1"/>
  <c r="U1079" i="1"/>
  <c r="AM1079" i="1" s="1"/>
  <c r="V1079" i="1"/>
  <c r="AO1079" i="1" s="1"/>
  <c r="W1079" i="1"/>
  <c r="AQ1079" i="1" s="1"/>
  <c r="S1080" i="1"/>
  <c r="AH1080" i="1" s="1"/>
  <c r="T1080" i="1"/>
  <c r="AJ1080" i="1" s="1"/>
  <c r="U1080" i="1"/>
  <c r="AM1080" i="1" s="1"/>
  <c r="V1080" i="1"/>
  <c r="AO1080" i="1" s="1"/>
  <c r="W1080" i="1"/>
  <c r="AQ1080" i="1" s="1"/>
  <c r="S1081" i="1"/>
  <c r="AH1081" i="1" s="1"/>
  <c r="T1081" i="1"/>
  <c r="AJ1081" i="1" s="1"/>
  <c r="U1081" i="1"/>
  <c r="AM1081" i="1" s="1"/>
  <c r="V1081" i="1"/>
  <c r="AO1081" i="1" s="1"/>
  <c r="W1081" i="1"/>
  <c r="AQ1081" i="1" s="1"/>
  <c r="S1082" i="1"/>
  <c r="AH1082" i="1" s="1"/>
  <c r="T1082" i="1"/>
  <c r="AJ1082" i="1" s="1"/>
  <c r="U1082" i="1"/>
  <c r="AM1082" i="1" s="1"/>
  <c r="V1082" i="1"/>
  <c r="AO1082" i="1" s="1"/>
  <c r="W1082" i="1"/>
  <c r="AQ1082" i="1" s="1"/>
  <c r="S1083" i="1"/>
  <c r="AH1083" i="1" s="1"/>
  <c r="T1083" i="1"/>
  <c r="AJ1083" i="1" s="1"/>
  <c r="U1083" i="1"/>
  <c r="AM1083" i="1" s="1"/>
  <c r="V1083" i="1"/>
  <c r="AO1083" i="1" s="1"/>
  <c r="W1083" i="1"/>
  <c r="AQ1083" i="1" s="1"/>
  <c r="S1084" i="1"/>
  <c r="AH1084" i="1" s="1"/>
  <c r="T1084" i="1"/>
  <c r="AJ1084" i="1" s="1"/>
  <c r="U1084" i="1"/>
  <c r="AM1084" i="1" s="1"/>
  <c r="V1084" i="1"/>
  <c r="AO1084" i="1" s="1"/>
  <c r="W1084" i="1"/>
  <c r="AQ1084" i="1" s="1"/>
  <c r="S1085" i="1"/>
  <c r="AH1085" i="1" s="1"/>
  <c r="T1085" i="1"/>
  <c r="AJ1085" i="1" s="1"/>
  <c r="U1085" i="1"/>
  <c r="AM1085" i="1" s="1"/>
  <c r="V1085" i="1"/>
  <c r="AO1085" i="1" s="1"/>
  <c r="W1085" i="1"/>
  <c r="AQ1085" i="1" s="1"/>
  <c r="S1086" i="1"/>
  <c r="AH1086" i="1" s="1"/>
  <c r="T1086" i="1"/>
  <c r="AJ1086" i="1" s="1"/>
  <c r="U1086" i="1"/>
  <c r="AM1086" i="1" s="1"/>
  <c r="V1086" i="1"/>
  <c r="AO1086" i="1" s="1"/>
  <c r="W1086" i="1"/>
  <c r="AQ1086" i="1" s="1"/>
  <c r="S1087" i="1"/>
  <c r="AH1087" i="1" s="1"/>
  <c r="T1087" i="1"/>
  <c r="AJ1087" i="1" s="1"/>
  <c r="U1087" i="1"/>
  <c r="AM1087" i="1" s="1"/>
  <c r="V1087" i="1"/>
  <c r="AO1087" i="1" s="1"/>
  <c r="W1087" i="1"/>
  <c r="AQ1087" i="1" s="1"/>
  <c r="S1088" i="1"/>
  <c r="AH1088" i="1" s="1"/>
  <c r="T1088" i="1"/>
  <c r="AJ1088" i="1" s="1"/>
  <c r="U1088" i="1"/>
  <c r="AM1088" i="1" s="1"/>
  <c r="V1088" i="1"/>
  <c r="AO1088" i="1" s="1"/>
  <c r="W1088" i="1"/>
  <c r="AQ1088" i="1" s="1"/>
  <c r="S1089" i="1"/>
  <c r="AH1089" i="1" s="1"/>
  <c r="T1089" i="1"/>
  <c r="AJ1089" i="1" s="1"/>
  <c r="U1089" i="1"/>
  <c r="AM1089" i="1" s="1"/>
  <c r="V1089" i="1"/>
  <c r="AO1089" i="1" s="1"/>
  <c r="W1089" i="1"/>
  <c r="AQ1089" i="1" s="1"/>
  <c r="S1090" i="1"/>
  <c r="AH1090" i="1" s="1"/>
  <c r="T1090" i="1"/>
  <c r="AJ1090" i="1" s="1"/>
  <c r="U1090" i="1"/>
  <c r="AM1090" i="1" s="1"/>
  <c r="V1090" i="1"/>
  <c r="AO1090" i="1" s="1"/>
  <c r="W1090" i="1"/>
  <c r="AQ1090" i="1" s="1"/>
  <c r="S1091" i="1"/>
  <c r="AH1091" i="1" s="1"/>
  <c r="T1091" i="1"/>
  <c r="AJ1091" i="1" s="1"/>
  <c r="U1091" i="1"/>
  <c r="AM1091" i="1" s="1"/>
  <c r="V1091" i="1"/>
  <c r="AO1091" i="1" s="1"/>
  <c r="W1091" i="1"/>
  <c r="AQ1091" i="1" s="1"/>
  <c r="S1092" i="1"/>
  <c r="AH1092" i="1" s="1"/>
  <c r="T1092" i="1"/>
  <c r="AJ1092" i="1" s="1"/>
  <c r="U1092" i="1"/>
  <c r="AM1092" i="1" s="1"/>
  <c r="V1092" i="1"/>
  <c r="AO1092" i="1" s="1"/>
  <c r="W1092" i="1"/>
  <c r="AQ1092" i="1" s="1"/>
  <c r="S1093" i="1"/>
  <c r="AH1093" i="1" s="1"/>
  <c r="T1093" i="1"/>
  <c r="AJ1093" i="1" s="1"/>
  <c r="U1093" i="1"/>
  <c r="AM1093" i="1" s="1"/>
  <c r="V1093" i="1"/>
  <c r="AO1093" i="1" s="1"/>
  <c r="W1093" i="1"/>
  <c r="AQ1093" i="1" s="1"/>
  <c r="S1094" i="1"/>
  <c r="AH1094" i="1" s="1"/>
  <c r="T1094" i="1"/>
  <c r="AJ1094" i="1" s="1"/>
  <c r="U1094" i="1"/>
  <c r="AM1094" i="1" s="1"/>
  <c r="V1094" i="1"/>
  <c r="AO1094" i="1" s="1"/>
  <c r="W1094" i="1"/>
  <c r="AQ1094" i="1" s="1"/>
  <c r="S1095" i="1"/>
  <c r="AH1095" i="1" s="1"/>
  <c r="T1095" i="1"/>
  <c r="AJ1095" i="1" s="1"/>
  <c r="U1095" i="1"/>
  <c r="AM1095" i="1" s="1"/>
  <c r="V1095" i="1"/>
  <c r="AO1095" i="1" s="1"/>
  <c r="W1095" i="1"/>
  <c r="AQ1095" i="1" s="1"/>
  <c r="S1096" i="1"/>
  <c r="AH1096" i="1" s="1"/>
  <c r="T1096" i="1"/>
  <c r="AJ1096" i="1" s="1"/>
  <c r="U1096" i="1"/>
  <c r="AM1096" i="1" s="1"/>
  <c r="V1096" i="1"/>
  <c r="AO1096" i="1" s="1"/>
  <c r="W1096" i="1"/>
  <c r="AQ1096" i="1" s="1"/>
  <c r="S1097" i="1"/>
  <c r="AH1097" i="1" s="1"/>
  <c r="T1097" i="1"/>
  <c r="AJ1097" i="1" s="1"/>
  <c r="U1097" i="1"/>
  <c r="AM1097" i="1" s="1"/>
  <c r="V1097" i="1"/>
  <c r="AO1097" i="1" s="1"/>
  <c r="W1097" i="1"/>
  <c r="AQ1097" i="1" s="1"/>
  <c r="S1098" i="1"/>
  <c r="AH1098" i="1" s="1"/>
  <c r="T1098" i="1"/>
  <c r="AJ1098" i="1" s="1"/>
  <c r="U1098" i="1"/>
  <c r="AM1098" i="1" s="1"/>
  <c r="V1098" i="1"/>
  <c r="AO1098" i="1" s="1"/>
  <c r="W1098" i="1"/>
  <c r="AQ1098" i="1" s="1"/>
  <c r="S1099" i="1"/>
  <c r="AH1099" i="1" s="1"/>
  <c r="T1099" i="1"/>
  <c r="AJ1099" i="1" s="1"/>
  <c r="U1099" i="1"/>
  <c r="AM1099" i="1" s="1"/>
  <c r="V1099" i="1"/>
  <c r="AO1099" i="1" s="1"/>
  <c r="W1099" i="1"/>
  <c r="AQ1099" i="1" s="1"/>
  <c r="S1100" i="1"/>
  <c r="AH1100" i="1" s="1"/>
  <c r="T1100" i="1"/>
  <c r="AJ1100" i="1" s="1"/>
  <c r="U1100" i="1"/>
  <c r="AM1100" i="1" s="1"/>
  <c r="V1100" i="1"/>
  <c r="AO1100" i="1" s="1"/>
  <c r="W1100" i="1"/>
  <c r="AQ1100" i="1" s="1"/>
  <c r="S1101" i="1"/>
  <c r="AH1101" i="1" s="1"/>
  <c r="T1101" i="1"/>
  <c r="AJ1101" i="1" s="1"/>
  <c r="U1101" i="1"/>
  <c r="AM1101" i="1" s="1"/>
  <c r="V1101" i="1"/>
  <c r="AO1101" i="1" s="1"/>
  <c r="W1101" i="1"/>
  <c r="AQ1101" i="1" s="1"/>
  <c r="S1102" i="1"/>
  <c r="AH1102" i="1" s="1"/>
  <c r="T1102" i="1"/>
  <c r="AJ1102" i="1" s="1"/>
  <c r="U1102" i="1"/>
  <c r="AM1102" i="1" s="1"/>
  <c r="V1102" i="1"/>
  <c r="AO1102" i="1" s="1"/>
  <c r="W1102" i="1"/>
  <c r="AQ1102" i="1" s="1"/>
  <c r="S1103" i="1"/>
  <c r="AH1103" i="1" s="1"/>
  <c r="T1103" i="1"/>
  <c r="AJ1103" i="1" s="1"/>
  <c r="U1103" i="1"/>
  <c r="AM1103" i="1" s="1"/>
  <c r="V1103" i="1"/>
  <c r="AO1103" i="1" s="1"/>
  <c r="W1103" i="1"/>
  <c r="AQ1103" i="1" s="1"/>
  <c r="S1104" i="1"/>
  <c r="AH1104" i="1" s="1"/>
  <c r="T1104" i="1"/>
  <c r="AJ1104" i="1" s="1"/>
  <c r="U1104" i="1"/>
  <c r="AM1104" i="1" s="1"/>
  <c r="V1104" i="1"/>
  <c r="AO1104" i="1" s="1"/>
  <c r="W1104" i="1"/>
  <c r="AQ1104" i="1" s="1"/>
  <c r="S1105" i="1"/>
  <c r="AH1105" i="1" s="1"/>
  <c r="T1105" i="1"/>
  <c r="AJ1105" i="1" s="1"/>
  <c r="U1105" i="1"/>
  <c r="AM1105" i="1" s="1"/>
  <c r="V1105" i="1"/>
  <c r="AO1105" i="1" s="1"/>
  <c r="W1105" i="1"/>
  <c r="AQ1105" i="1" s="1"/>
  <c r="S1106" i="1"/>
  <c r="AH1106" i="1" s="1"/>
  <c r="T1106" i="1"/>
  <c r="AJ1106" i="1" s="1"/>
  <c r="U1106" i="1"/>
  <c r="AM1106" i="1" s="1"/>
  <c r="V1106" i="1"/>
  <c r="AO1106" i="1" s="1"/>
  <c r="W1106" i="1"/>
  <c r="AQ1106" i="1" s="1"/>
  <c r="S1107" i="1"/>
  <c r="AH1107" i="1" s="1"/>
  <c r="T1107" i="1"/>
  <c r="AJ1107" i="1" s="1"/>
  <c r="U1107" i="1"/>
  <c r="AM1107" i="1" s="1"/>
  <c r="V1107" i="1"/>
  <c r="AO1107" i="1" s="1"/>
  <c r="W1107" i="1"/>
  <c r="AQ1107" i="1" s="1"/>
  <c r="S1108" i="1"/>
  <c r="AH1108" i="1" s="1"/>
  <c r="T1108" i="1"/>
  <c r="AJ1108" i="1" s="1"/>
  <c r="U1108" i="1"/>
  <c r="AM1108" i="1" s="1"/>
  <c r="V1108" i="1"/>
  <c r="AO1108" i="1" s="1"/>
  <c r="W1108" i="1"/>
  <c r="AQ1108" i="1" s="1"/>
  <c r="S1109" i="1"/>
  <c r="AH1109" i="1" s="1"/>
  <c r="T1109" i="1"/>
  <c r="AJ1109" i="1" s="1"/>
  <c r="U1109" i="1"/>
  <c r="AM1109" i="1" s="1"/>
  <c r="V1109" i="1"/>
  <c r="AO1109" i="1" s="1"/>
  <c r="W1109" i="1"/>
  <c r="AQ1109" i="1" s="1"/>
  <c r="S1110" i="1"/>
  <c r="AH1110" i="1" s="1"/>
  <c r="T1110" i="1"/>
  <c r="AJ1110" i="1" s="1"/>
  <c r="U1110" i="1"/>
  <c r="AM1110" i="1" s="1"/>
  <c r="V1110" i="1"/>
  <c r="AO1110" i="1" s="1"/>
  <c r="W1110" i="1"/>
  <c r="AQ1110" i="1" s="1"/>
  <c r="S1111" i="1"/>
  <c r="AH1111" i="1" s="1"/>
  <c r="T1111" i="1"/>
  <c r="AJ1111" i="1" s="1"/>
  <c r="U1111" i="1"/>
  <c r="AM1111" i="1" s="1"/>
  <c r="V1111" i="1"/>
  <c r="AO1111" i="1" s="1"/>
  <c r="W1111" i="1"/>
  <c r="AQ1111" i="1" s="1"/>
  <c r="S1112" i="1"/>
  <c r="AH1112" i="1" s="1"/>
  <c r="T1112" i="1"/>
  <c r="AJ1112" i="1" s="1"/>
  <c r="U1112" i="1"/>
  <c r="AM1112" i="1" s="1"/>
  <c r="V1112" i="1"/>
  <c r="AO1112" i="1" s="1"/>
  <c r="W1112" i="1"/>
  <c r="AQ1112" i="1" s="1"/>
  <c r="S1113" i="1"/>
  <c r="AH1113" i="1" s="1"/>
  <c r="T1113" i="1"/>
  <c r="AJ1113" i="1" s="1"/>
  <c r="U1113" i="1"/>
  <c r="AM1113" i="1" s="1"/>
  <c r="V1113" i="1"/>
  <c r="AO1113" i="1" s="1"/>
  <c r="W1113" i="1"/>
  <c r="AQ1113" i="1" s="1"/>
  <c r="S1114" i="1"/>
  <c r="AH1114" i="1" s="1"/>
  <c r="T1114" i="1"/>
  <c r="AJ1114" i="1" s="1"/>
  <c r="U1114" i="1"/>
  <c r="AM1114" i="1" s="1"/>
  <c r="V1114" i="1"/>
  <c r="AO1114" i="1" s="1"/>
  <c r="W1114" i="1"/>
  <c r="AQ1114" i="1" s="1"/>
  <c r="S1115" i="1"/>
  <c r="AH1115" i="1" s="1"/>
  <c r="T1115" i="1"/>
  <c r="AJ1115" i="1" s="1"/>
  <c r="U1115" i="1"/>
  <c r="AM1115" i="1" s="1"/>
  <c r="V1115" i="1"/>
  <c r="AO1115" i="1" s="1"/>
  <c r="W1115" i="1"/>
  <c r="AQ1115" i="1" s="1"/>
  <c r="S1116" i="1"/>
  <c r="AH1116" i="1" s="1"/>
  <c r="T1116" i="1"/>
  <c r="AJ1116" i="1" s="1"/>
  <c r="U1116" i="1"/>
  <c r="AM1116" i="1" s="1"/>
  <c r="V1116" i="1"/>
  <c r="AO1116" i="1" s="1"/>
  <c r="W1116" i="1"/>
  <c r="AQ1116" i="1" s="1"/>
  <c r="S1117" i="1"/>
  <c r="AH1117" i="1" s="1"/>
  <c r="T1117" i="1"/>
  <c r="AJ1117" i="1" s="1"/>
  <c r="U1117" i="1"/>
  <c r="AM1117" i="1" s="1"/>
  <c r="V1117" i="1"/>
  <c r="AO1117" i="1" s="1"/>
  <c r="W1117" i="1"/>
  <c r="AQ1117" i="1" s="1"/>
  <c r="S1118" i="1"/>
  <c r="AH1118" i="1" s="1"/>
  <c r="T1118" i="1"/>
  <c r="AJ1118" i="1" s="1"/>
  <c r="U1118" i="1"/>
  <c r="AM1118" i="1" s="1"/>
  <c r="V1118" i="1"/>
  <c r="AO1118" i="1" s="1"/>
  <c r="W1118" i="1"/>
  <c r="AQ1118" i="1" s="1"/>
  <c r="S1119" i="1"/>
  <c r="AH1119" i="1" s="1"/>
  <c r="T1119" i="1"/>
  <c r="AJ1119" i="1" s="1"/>
  <c r="U1119" i="1"/>
  <c r="AM1119" i="1" s="1"/>
  <c r="V1119" i="1"/>
  <c r="AO1119" i="1" s="1"/>
  <c r="W1119" i="1"/>
  <c r="AQ1119" i="1" s="1"/>
  <c r="S1120" i="1"/>
  <c r="AH1120" i="1" s="1"/>
  <c r="T1120" i="1"/>
  <c r="AJ1120" i="1" s="1"/>
  <c r="U1120" i="1"/>
  <c r="AM1120" i="1" s="1"/>
  <c r="V1120" i="1"/>
  <c r="AO1120" i="1" s="1"/>
  <c r="W1120" i="1"/>
  <c r="AQ1120" i="1" s="1"/>
  <c r="S1121" i="1"/>
  <c r="AH1121" i="1" s="1"/>
  <c r="T1121" i="1"/>
  <c r="AJ1121" i="1" s="1"/>
  <c r="U1121" i="1"/>
  <c r="AM1121" i="1" s="1"/>
  <c r="V1121" i="1"/>
  <c r="AO1121" i="1" s="1"/>
  <c r="W1121" i="1"/>
  <c r="AQ1121" i="1" s="1"/>
  <c r="S1122" i="1"/>
  <c r="AH1122" i="1" s="1"/>
  <c r="T1122" i="1"/>
  <c r="AJ1122" i="1" s="1"/>
  <c r="U1122" i="1"/>
  <c r="AM1122" i="1" s="1"/>
  <c r="V1122" i="1"/>
  <c r="AO1122" i="1" s="1"/>
  <c r="W1122" i="1"/>
  <c r="AQ1122" i="1" s="1"/>
  <c r="S1123" i="1"/>
  <c r="AH1123" i="1" s="1"/>
  <c r="T1123" i="1"/>
  <c r="AJ1123" i="1" s="1"/>
  <c r="U1123" i="1"/>
  <c r="AM1123" i="1" s="1"/>
  <c r="V1123" i="1"/>
  <c r="AO1123" i="1" s="1"/>
  <c r="W1123" i="1"/>
  <c r="AQ1123" i="1" s="1"/>
  <c r="S1124" i="1"/>
  <c r="AH1124" i="1" s="1"/>
  <c r="T1124" i="1"/>
  <c r="AJ1124" i="1" s="1"/>
  <c r="U1124" i="1"/>
  <c r="AM1124" i="1" s="1"/>
  <c r="V1124" i="1"/>
  <c r="AO1124" i="1" s="1"/>
  <c r="W1124" i="1"/>
  <c r="AQ1124" i="1" s="1"/>
  <c r="S1125" i="1"/>
  <c r="AH1125" i="1" s="1"/>
  <c r="T1125" i="1"/>
  <c r="AJ1125" i="1" s="1"/>
  <c r="U1125" i="1"/>
  <c r="AM1125" i="1" s="1"/>
  <c r="V1125" i="1"/>
  <c r="AO1125" i="1" s="1"/>
  <c r="W1125" i="1"/>
  <c r="AQ1125" i="1" s="1"/>
  <c r="S1126" i="1"/>
  <c r="AH1126" i="1" s="1"/>
  <c r="T1126" i="1"/>
  <c r="AJ1126" i="1" s="1"/>
  <c r="U1126" i="1"/>
  <c r="AM1126" i="1" s="1"/>
  <c r="V1126" i="1"/>
  <c r="AO1126" i="1" s="1"/>
  <c r="W1126" i="1"/>
  <c r="AQ1126" i="1" s="1"/>
  <c r="S1127" i="1"/>
  <c r="AH1127" i="1" s="1"/>
  <c r="T1127" i="1"/>
  <c r="AJ1127" i="1" s="1"/>
  <c r="U1127" i="1"/>
  <c r="AM1127" i="1" s="1"/>
  <c r="V1127" i="1"/>
  <c r="AO1127" i="1" s="1"/>
  <c r="W1127" i="1"/>
  <c r="AQ1127" i="1" s="1"/>
  <c r="S1128" i="1"/>
  <c r="AH1128" i="1" s="1"/>
  <c r="T1128" i="1"/>
  <c r="AJ1128" i="1" s="1"/>
  <c r="U1128" i="1"/>
  <c r="AM1128" i="1" s="1"/>
  <c r="V1128" i="1"/>
  <c r="AO1128" i="1" s="1"/>
  <c r="W1128" i="1"/>
  <c r="AQ1128" i="1" s="1"/>
  <c r="S1129" i="1"/>
  <c r="AH1129" i="1" s="1"/>
  <c r="T1129" i="1"/>
  <c r="AJ1129" i="1" s="1"/>
  <c r="U1129" i="1"/>
  <c r="AM1129" i="1" s="1"/>
  <c r="V1129" i="1"/>
  <c r="AO1129" i="1" s="1"/>
  <c r="W1129" i="1"/>
  <c r="AQ1129" i="1" s="1"/>
  <c r="S1130" i="1"/>
  <c r="AH1130" i="1" s="1"/>
  <c r="T1130" i="1"/>
  <c r="AJ1130" i="1" s="1"/>
  <c r="U1130" i="1"/>
  <c r="AM1130" i="1" s="1"/>
  <c r="V1130" i="1"/>
  <c r="AO1130" i="1" s="1"/>
  <c r="W1130" i="1"/>
  <c r="AQ1130" i="1" s="1"/>
  <c r="S1131" i="1"/>
  <c r="AH1131" i="1" s="1"/>
  <c r="T1131" i="1"/>
  <c r="AJ1131" i="1" s="1"/>
  <c r="U1131" i="1"/>
  <c r="AM1131" i="1" s="1"/>
  <c r="V1131" i="1"/>
  <c r="AO1131" i="1" s="1"/>
  <c r="W1131" i="1"/>
  <c r="AQ1131" i="1" s="1"/>
  <c r="S1132" i="1"/>
  <c r="AH1132" i="1" s="1"/>
  <c r="T1132" i="1"/>
  <c r="AJ1132" i="1" s="1"/>
  <c r="U1132" i="1"/>
  <c r="AM1132" i="1" s="1"/>
  <c r="V1132" i="1"/>
  <c r="AO1132" i="1" s="1"/>
  <c r="W1132" i="1"/>
  <c r="AQ1132" i="1" s="1"/>
  <c r="S1133" i="1"/>
  <c r="AH1133" i="1" s="1"/>
  <c r="T1133" i="1"/>
  <c r="AJ1133" i="1" s="1"/>
  <c r="U1133" i="1"/>
  <c r="AM1133" i="1" s="1"/>
  <c r="V1133" i="1"/>
  <c r="AO1133" i="1" s="1"/>
  <c r="W1133" i="1"/>
  <c r="AQ1133" i="1" s="1"/>
  <c r="S1134" i="1"/>
  <c r="AH1134" i="1" s="1"/>
  <c r="T1134" i="1"/>
  <c r="AJ1134" i="1" s="1"/>
  <c r="U1134" i="1"/>
  <c r="AM1134" i="1" s="1"/>
  <c r="V1134" i="1"/>
  <c r="AO1134" i="1" s="1"/>
  <c r="W1134" i="1"/>
  <c r="AQ1134" i="1" s="1"/>
  <c r="S1135" i="1"/>
  <c r="AH1135" i="1" s="1"/>
  <c r="T1135" i="1"/>
  <c r="AJ1135" i="1" s="1"/>
  <c r="U1135" i="1"/>
  <c r="AM1135" i="1" s="1"/>
  <c r="V1135" i="1"/>
  <c r="AO1135" i="1" s="1"/>
  <c r="W1135" i="1"/>
  <c r="AQ1135" i="1" s="1"/>
  <c r="S1136" i="1"/>
  <c r="AH1136" i="1" s="1"/>
  <c r="T1136" i="1"/>
  <c r="AJ1136" i="1" s="1"/>
  <c r="U1136" i="1"/>
  <c r="AM1136" i="1" s="1"/>
  <c r="V1136" i="1"/>
  <c r="AO1136" i="1" s="1"/>
  <c r="W1136" i="1"/>
  <c r="AQ1136" i="1" s="1"/>
  <c r="S1137" i="1"/>
  <c r="AH1137" i="1" s="1"/>
  <c r="T1137" i="1"/>
  <c r="AJ1137" i="1" s="1"/>
  <c r="U1137" i="1"/>
  <c r="AM1137" i="1" s="1"/>
  <c r="V1137" i="1"/>
  <c r="AO1137" i="1" s="1"/>
  <c r="W1137" i="1"/>
  <c r="AQ1137" i="1" s="1"/>
  <c r="S1138" i="1"/>
  <c r="AH1138" i="1" s="1"/>
  <c r="T1138" i="1"/>
  <c r="AJ1138" i="1" s="1"/>
  <c r="U1138" i="1"/>
  <c r="AM1138" i="1" s="1"/>
  <c r="V1138" i="1"/>
  <c r="AO1138" i="1" s="1"/>
  <c r="W1138" i="1"/>
  <c r="AQ1138" i="1" s="1"/>
  <c r="S1139" i="1"/>
  <c r="AH1139" i="1" s="1"/>
  <c r="T1139" i="1"/>
  <c r="AJ1139" i="1" s="1"/>
  <c r="U1139" i="1"/>
  <c r="AM1139" i="1" s="1"/>
  <c r="V1139" i="1"/>
  <c r="AO1139" i="1" s="1"/>
  <c r="W1139" i="1"/>
  <c r="AQ1139" i="1" s="1"/>
  <c r="S1140" i="1"/>
  <c r="AH1140" i="1" s="1"/>
  <c r="T1140" i="1"/>
  <c r="AJ1140" i="1" s="1"/>
  <c r="U1140" i="1"/>
  <c r="AM1140" i="1" s="1"/>
  <c r="V1140" i="1"/>
  <c r="AO1140" i="1" s="1"/>
  <c r="W1140" i="1"/>
  <c r="AQ1140" i="1" s="1"/>
  <c r="S1141" i="1"/>
  <c r="AH1141" i="1" s="1"/>
  <c r="T1141" i="1"/>
  <c r="AJ1141" i="1" s="1"/>
  <c r="U1141" i="1"/>
  <c r="AM1141" i="1" s="1"/>
  <c r="V1141" i="1"/>
  <c r="AO1141" i="1" s="1"/>
  <c r="W1141" i="1"/>
  <c r="AQ1141" i="1" s="1"/>
  <c r="S1142" i="1"/>
  <c r="AH1142" i="1" s="1"/>
  <c r="T1142" i="1"/>
  <c r="AJ1142" i="1" s="1"/>
  <c r="U1142" i="1"/>
  <c r="AM1142" i="1" s="1"/>
  <c r="V1142" i="1"/>
  <c r="AO1142" i="1" s="1"/>
  <c r="W1142" i="1"/>
  <c r="AQ1142" i="1" s="1"/>
  <c r="S1143" i="1"/>
  <c r="AH1143" i="1" s="1"/>
  <c r="T1143" i="1"/>
  <c r="AJ1143" i="1" s="1"/>
  <c r="U1143" i="1"/>
  <c r="AM1143" i="1" s="1"/>
  <c r="V1143" i="1"/>
  <c r="AO1143" i="1" s="1"/>
  <c r="W1143" i="1"/>
  <c r="AQ1143" i="1" s="1"/>
  <c r="S1144" i="1"/>
  <c r="AH1144" i="1" s="1"/>
  <c r="T1144" i="1"/>
  <c r="AJ1144" i="1" s="1"/>
  <c r="U1144" i="1"/>
  <c r="AM1144" i="1" s="1"/>
  <c r="V1144" i="1"/>
  <c r="AO1144" i="1" s="1"/>
  <c r="W1144" i="1"/>
  <c r="AQ1144" i="1" s="1"/>
  <c r="S1145" i="1"/>
  <c r="AH1145" i="1" s="1"/>
  <c r="T1145" i="1"/>
  <c r="AJ1145" i="1" s="1"/>
  <c r="U1145" i="1"/>
  <c r="AM1145" i="1" s="1"/>
  <c r="V1145" i="1"/>
  <c r="AO1145" i="1" s="1"/>
  <c r="W1145" i="1"/>
  <c r="AQ1145" i="1" s="1"/>
  <c r="S1146" i="1"/>
  <c r="AH1146" i="1" s="1"/>
  <c r="T1146" i="1"/>
  <c r="AJ1146" i="1" s="1"/>
  <c r="U1146" i="1"/>
  <c r="AM1146" i="1" s="1"/>
  <c r="V1146" i="1"/>
  <c r="AO1146" i="1" s="1"/>
  <c r="W1146" i="1"/>
  <c r="AQ1146" i="1" s="1"/>
  <c r="S1147" i="1"/>
  <c r="AH1147" i="1" s="1"/>
  <c r="T1147" i="1"/>
  <c r="AJ1147" i="1" s="1"/>
  <c r="U1147" i="1"/>
  <c r="AM1147" i="1" s="1"/>
  <c r="V1147" i="1"/>
  <c r="AO1147" i="1" s="1"/>
  <c r="W1147" i="1"/>
  <c r="AQ1147" i="1" s="1"/>
  <c r="S1148" i="1"/>
  <c r="AH1148" i="1" s="1"/>
  <c r="T1148" i="1"/>
  <c r="AJ1148" i="1" s="1"/>
  <c r="U1148" i="1"/>
  <c r="AM1148" i="1" s="1"/>
  <c r="V1148" i="1"/>
  <c r="AO1148" i="1" s="1"/>
  <c r="W1148" i="1"/>
  <c r="AQ1148" i="1" s="1"/>
  <c r="S1149" i="1"/>
  <c r="AH1149" i="1" s="1"/>
  <c r="T1149" i="1"/>
  <c r="AJ1149" i="1" s="1"/>
  <c r="U1149" i="1"/>
  <c r="AM1149" i="1" s="1"/>
  <c r="V1149" i="1"/>
  <c r="AO1149" i="1" s="1"/>
  <c r="W1149" i="1"/>
  <c r="AQ1149" i="1" s="1"/>
  <c r="S1150" i="1"/>
  <c r="AH1150" i="1" s="1"/>
  <c r="T1150" i="1"/>
  <c r="AJ1150" i="1" s="1"/>
  <c r="U1150" i="1"/>
  <c r="AM1150" i="1" s="1"/>
  <c r="V1150" i="1"/>
  <c r="AO1150" i="1" s="1"/>
  <c r="W1150" i="1"/>
  <c r="AQ1150" i="1" s="1"/>
  <c r="S1151" i="1"/>
  <c r="AH1151" i="1" s="1"/>
  <c r="T1151" i="1"/>
  <c r="AJ1151" i="1" s="1"/>
  <c r="U1151" i="1"/>
  <c r="AM1151" i="1" s="1"/>
  <c r="V1151" i="1"/>
  <c r="AO1151" i="1" s="1"/>
  <c r="W1151" i="1"/>
  <c r="AQ1151" i="1" s="1"/>
  <c r="S1152" i="1"/>
  <c r="AH1152" i="1" s="1"/>
  <c r="T1152" i="1"/>
  <c r="AJ1152" i="1" s="1"/>
  <c r="U1152" i="1"/>
  <c r="AM1152" i="1" s="1"/>
  <c r="V1152" i="1"/>
  <c r="AO1152" i="1" s="1"/>
  <c r="W1152" i="1"/>
  <c r="AQ1152" i="1" s="1"/>
  <c r="S1153" i="1"/>
  <c r="AH1153" i="1" s="1"/>
  <c r="T1153" i="1"/>
  <c r="AJ1153" i="1" s="1"/>
  <c r="U1153" i="1"/>
  <c r="AM1153" i="1" s="1"/>
  <c r="V1153" i="1"/>
  <c r="AO1153" i="1" s="1"/>
  <c r="W1153" i="1"/>
  <c r="AQ1153" i="1" s="1"/>
  <c r="S1154" i="1"/>
  <c r="AH1154" i="1" s="1"/>
  <c r="T1154" i="1"/>
  <c r="AJ1154" i="1" s="1"/>
  <c r="U1154" i="1"/>
  <c r="AM1154" i="1" s="1"/>
  <c r="V1154" i="1"/>
  <c r="AO1154" i="1" s="1"/>
  <c r="W1154" i="1"/>
  <c r="AQ1154" i="1" s="1"/>
  <c r="S1155" i="1"/>
  <c r="AH1155" i="1" s="1"/>
  <c r="T1155" i="1"/>
  <c r="AJ1155" i="1" s="1"/>
  <c r="U1155" i="1"/>
  <c r="AM1155" i="1" s="1"/>
  <c r="V1155" i="1"/>
  <c r="AO1155" i="1" s="1"/>
  <c r="W1155" i="1"/>
  <c r="AQ1155" i="1" s="1"/>
  <c r="S1156" i="1"/>
  <c r="AH1156" i="1" s="1"/>
  <c r="T1156" i="1"/>
  <c r="AJ1156" i="1" s="1"/>
  <c r="U1156" i="1"/>
  <c r="AM1156" i="1" s="1"/>
  <c r="V1156" i="1"/>
  <c r="AO1156" i="1" s="1"/>
  <c r="W1156" i="1"/>
  <c r="AQ1156" i="1" s="1"/>
  <c r="S1157" i="1"/>
  <c r="AH1157" i="1" s="1"/>
  <c r="T1157" i="1"/>
  <c r="AJ1157" i="1" s="1"/>
  <c r="U1157" i="1"/>
  <c r="AM1157" i="1" s="1"/>
  <c r="V1157" i="1"/>
  <c r="AO1157" i="1" s="1"/>
  <c r="W1157" i="1"/>
  <c r="AQ1157" i="1" s="1"/>
  <c r="S1158" i="1"/>
  <c r="AH1158" i="1" s="1"/>
  <c r="T1158" i="1"/>
  <c r="AJ1158" i="1" s="1"/>
  <c r="U1158" i="1"/>
  <c r="AM1158" i="1" s="1"/>
  <c r="V1158" i="1"/>
  <c r="AO1158" i="1" s="1"/>
  <c r="W1158" i="1"/>
  <c r="AQ1158" i="1" s="1"/>
  <c r="S1159" i="1"/>
  <c r="AH1159" i="1" s="1"/>
  <c r="T1159" i="1"/>
  <c r="AJ1159" i="1" s="1"/>
  <c r="U1159" i="1"/>
  <c r="AM1159" i="1" s="1"/>
  <c r="V1159" i="1"/>
  <c r="AO1159" i="1" s="1"/>
  <c r="W1159" i="1"/>
  <c r="AQ1159" i="1" s="1"/>
  <c r="S1160" i="1"/>
  <c r="AH1160" i="1" s="1"/>
  <c r="T1160" i="1"/>
  <c r="AJ1160" i="1" s="1"/>
  <c r="U1160" i="1"/>
  <c r="AM1160" i="1" s="1"/>
  <c r="V1160" i="1"/>
  <c r="AO1160" i="1" s="1"/>
  <c r="W1160" i="1"/>
  <c r="AQ1160" i="1" s="1"/>
  <c r="S1161" i="1"/>
  <c r="AH1161" i="1" s="1"/>
  <c r="T1161" i="1"/>
  <c r="AJ1161" i="1" s="1"/>
  <c r="U1161" i="1"/>
  <c r="AM1161" i="1" s="1"/>
  <c r="V1161" i="1"/>
  <c r="AO1161" i="1" s="1"/>
  <c r="W1161" i="1"/>
  <c r="AQ1161" i="1" s="1"/>
  <c r="S1162" i="1"/>
  <c r="AH1162" i="1" s="1"/>
  <c r="T1162" i="1"/>
  <c r="AJ1162" i="1" s="1"/>
  <c r="U1162" i="1"/>
  <c r="AM1162" i="1" s="1"/>
  <c r="V1162" i="1"/>
  <c r="AO1162" i="1" s="1"/>
  <c r="W1162" i="1"/>
  <c r="AQ1162" i="1" s="1"/>
  <c r="S1163" i="1"/>
  <c r="AH1163" i="1" s="1"/>
  <c r="T1163" i="1"/>
  <c r="AJ1163" i="1" s="1"/>
  <c r="U1163" i="1"/>
  <c r="AM1163" i="1" s="1"/>
  <c r="V1163" i="1"/>
  <c r="AO1163" i="1" s="1"/>
  <c r="W1163" i="1"/>
  <c r="AQ1163" i="1" s="1"/>
  <c r="S1164" i="1"/>
  <c r="AH1164" i="1" s="1"/>
  <c r="T1164" i="1"/>
  <c r="AJ1164" i="1" s="1"/>
  <c r="U1164" i="1"/>
  <c r="AM1164" i="1" s="1"/>
  <c r="V1164" i="1"/>
  <c r="AO1164" i="1" s="1"/>
  <c r="W1164" i="1"/>
  <c r="AQ1164" i="1" s="1"/>
  <c r="S1165" i="1"/>
  <c r="AH1165" i="1" s="1"/>
  <c r="T1165" i="1"/>
  <c r="AJ1165" i="1" s="1"/>
  <c r="U1165" i="1"/>
  <c r="AM1165" i="1" s="1"/>
  <c r="V1165" i="1"/>
  <c r="AO1165" i="1" s="1"/>
  <c r="W1165" i="1"/>
  <c r="AQ1165" i="1" s="1"/>
  <c r="S1166" i="1"/>
  <c r="AH1166" i="1" s="1"/>
  <c r="T1166" i="1"/>
  <c r="AJ1166" i="1" s="1"/>
  <c r="U1166" i="1"/>
  <c r="AM1166" i="1" s="1"/>
  <c r="V1166" i="1"/>
  <c r="AO1166" i="1" s="1"/>
  <c r="W1166" i="1"/>
  <c r="AQ1166" i="1" s="1"/>
  <c r="S1167" i="1"/>
  <c r="AH1167" i="1" s="1"/>
  <c r="T1167" i="1"/>
  <c r="AJ1167" i="1" s="1"/>
  <c r="U1167" i="1"/>
  <c r="AM1167" i="1" s="1"/>
  <c r="V1167" i="1"/>
  <c r="AO1167" i="1" s="1"/>
  <c r="W1167" i="1"/>
  <c r="AQ1167" i="1" s="1"/>
  <c r="S1168" i="1"/>
  <c r="AH1168" i="1" s="1"/>
  <c r="T1168" i="1"/>
  <c r="AJ1168" i="1" s="1"/>
  <c r="U1168" i="1"/>
  <c r="AM1168" i="1" s="1"/>
  <c r="V1168" i="1"/>
  <c r="AO1168" i="1" s="1"/>
  <c r="W1168" i="1"/>
  <c r="AQ1168" i="1" s="1"/>
  <c r="S1169" i="1"/>
  <c r="AH1169" i="1" s="1"/>
  <c r="T1169" i="1"/>
  <c r="AJ1169" i="1" s="1"/>
  <c r="U1169" i="1"/>
  <c r="AM1169" i="1" s="1"/>
  <c r="V1169" i="1"/>
  <c r="AO1169" i="1" s="1"/>
  <c r="W1169" i="1"/>
  <c r="AQ1169" i="1" s="1"/>
  <c r="S1170" i="1"/>
  <c r="AH1170" i="1" s="1"/>
  <c r="T1170" i="1"/>
  <c r="AJ1170" i="1" s="1"/>
  <c r="U1170" i="1"/>
  <c r="AM1170" i="1" s="1"/>
  <c r="V1170" i="1"/>
  <c r="AO1170" i="1" s="1"/>
  <c r="W1170" i="1"/>
  <c r="AQ1170" i="1" s="1"/>
  <c r="S1171" i="1"/>
  <c r="AH1171" i="1" s="1"/>
  <c r="T1171" i="1"/>
  <c r="AJ1171" i="1" s="1"/>
  <c r="U1171" i="1"/>
  <c r="AM1171" i="1" s="1"/>
  <c r="V1171" i="1"/>
  <c r="AO1171" i="1" s="1"/>
  <c r="W1171" i="1"/>
  <c r="AQ1171" i="1" s="1"/>
  <c r="S1172" i="1"/>
  <c r="AH1172" i="1" s="1"/>
  <c r="T1172" i="1"/>
  <c r="AJ1172" i="1" s="1"/>
  <c r="U1172" i="1"/>
  <c r="AM1172" i="1" s="1"/>
  <c r="V1172" i="1"/>
  <c r="AO1172" i="1" s="1"/>
  <c r="W1172" i="1"/>
  <c r="AQ1172" i="1" s="1"/>
  <c r="S1173" i="1"/>
  <c r="AH1173" i="1" s="1"/>
  <c r="T1173" i="1"/>
  <c r="AJ1173" i="1" s="1"/>
  <c r="U1173" i="1"/>
  <c r="AM1173" i="1" s="1"/>
  <c r="V1173" i="1"/>
  <c r="AO1173" i="1" s="1"/>
  <c r="W1173" i="1"/>
  <c r="AQ1173" i="1" s="1"/>
  <c r="S1174" i="1"/>
  <c r="AH1174" i="1" s="1"/>
  <c r="T1174" i="1"/>
  <c r="AJ1174" i="1" s="1"/>
  <c r="U1174" i="1"/>
  <c r="AM1174" i="1" s="1"/>
  <c r="V1174" i="1"/>
  <c r="AO1174" i="1" s="1"/>
  <c r="W1174" i="1"/>
  <c r="AQ1174" i="1" s="1"/>
  <c r="S1175" i="1"/>
  <c r="AH1175" i="1" s="1"/>
  <c r="T1175" i="1"/>
  <c r="AJ1175" i="1" s="1"/>
  <c r="U1175" i="1"/>
  <c r="AM1175" i="1" s="1"/>
  <c r="V1175" i="1"/>
  <c r="AO1175" i="1" s="1"/>
  <c r="W1175" i="1"/>
  <c r="AQ1175" i="1" s="1"/>
  <c r="S1176" i="1"/>
  <c r="AH1176" i="1" s="1"/>
  <c r="T1176" i="1"/>
  <c r="AJ1176" i="1" s="1"/>
  <c r="U1176" i="1"/>
  <c r="AM1176" i="1" s="1"/>
  <c r="V1176" i="1"/>
  <c r="AO1176" i="1" s="1"/>
  <c r="W1176" i="1"/>
  <c r="AQ1176" i="1" s="1"/>
  <c r="S1177" i="1"/>
  <c r="AH1177" i="1" s="1"/>
  <c r="T1177" i="1"/>
  <c r="AJ1177" i="1" s="1"/>
  <c r="U1177" i="1"/>
  <c r="AM1177" i="1" s="1"/>
  <c r="V1177" i="1"/>
  <c r="AO1177" i="1" s="1"/>
  <c r="W1177" i="1"/>
  <c r="AQ1177" i="1" s="1"/>
  <c r="S1178" i="1"/>
  <c r="AH1178" i="1" s="1"/>
  <c r="T1178" i="1"/>
  <c r="AJ1178" i="1" s="1"/>
  <c r="U1178" i="1"/>
  <c r="AM1178" i="1" s="1"/>
  <c r="V1178" i="1"/>
  <c r="AO1178" i="1" s="1"/>
  <c r="W1178" i="1"/>
  <c r="AQ1178" i="1" s="1"/>
  <c r="S1179" i="1"/>
  <c r="AH1179" i="1" s="1"/>
  <c r="T1179" i="1"/>
  <c r="AJ1179" i="1" s="1"/>
  <c r="U1179" i="1"/>
  <c r="AM1179" i="1" s="1"/>
  <c r="V1179" i="1"/>
  <c r="AO1179" i="1" s="1"/>
  <c r="W1179" i="1"/>
  <c r="AQ1179" i="1" s="1"/>
  <c r="S1180" i="1"/>
  <c r="AH1180" i="1" s="1"/>
  <c r="T1180" i="1"/>
  <c r="AJ1180" i="1" s="1"/>
  <c r="U1180" i="1"/>
  <c r="AM1180" i="1" s="1"/>
  <c r="V1180" i="1"/>
  <c r="AO1180" i="1" s="1"/>
  <c r="W1180" i="1"/>
  <c r="AQ1180" i="1" s="1"/>
  <c r="S1181" i="1"/>
  <c r="AH1181" i="1" s="1"/>
  <c r="T1181" i="1"/>
  <c r="AJ1181" i="1" s="1"/>
  <c r="U1181" i="1"/>
  <c r="AM1181" i="1" s="1"/>
  <c r="V1181" i="1"/>
  <c r="AO1181" i="1" s="1"/>
  <c r="W1181" i="1"/>
  <c r="AQ1181" i="1" s="1"/>
  <c r="S1182" i="1"/>
  <c r="AH1182" i="1" s="1"/>
  <c r="T1182" i="1"/>
  <c r="AJ1182" i="1" s="1"/>
  <c r="U1182" i="1"/>
  <c r="AM1182" i="1" s="1"/>
  <c r="V1182" i="1"/>
  <c r="AO1182" i="1" s="1"/>
  <c r="W1182" i="1"/>
  <c r="AQ1182" i="1" s="1"/>
  <c r="S1183" i="1"/>
  <c r="AH1183" i="1" s="1"/>
  <c r="T1183" i="1"/>
  <c r="AJ1183" i="1" s="1"/>
  <c r="U1183" i="1"/>
  <c r="AM1183" i="1" s="1"/>
  <c r="V1183" i="1"/>
  <c r="AO1183" i="1" s="1"/>
  <c r="W1183" i="1"/>
  <c r="AQ1183" i="1" s="1"/>
  <c r="S1184" i="1"/>
  <c r="AH1184" i="1" s="1"/>
  <c r="T1184" i="1"/>
  <c r="AJ1184" i="1" s="1"/>
  <c r="U1184" i="1"/>
  <c r="AM1184" i="1" s="1"/>
  <c r="V1184" i="1"/>
  <c r="AO1184" i="1" s="1"/>
  <c r="W1184" i="1"/>
  <c r="AQ1184" i="1" s="1"/>
  <c r="S1185" i="1"/>
  <c r="AH1185" i="1" s="1"/>
  <c r="T1185" i="1"/>
  <c r="AJ1185" i="1" s="1"/>
  <c r="U1185" i="1"/>
  <c r="AM1185" i="1" s="1"/>
  <c r="V1185" i="1"/>
  <c r="AO1185" i="1" s="1"/>
  <c r="W1185" i="1"/>
  <c r="AQ1185" i="1" s="1"/>
  <c r="S1186" i="1"/>
  <c r="AH1186" i="1" s="1"/>
  <c r="T1186" i="1"/>
  <c r="AJ1186" i="1" s="1"/>
  <c r="U1186" i="1"/>
  <c r="AM1186" i="1" s="1"/>
  <c r="V1186" i="1"/>
  <c r="AO1186" i="1" s="1"/>
  <c r="W1186" i="1"/>
  <c r="AQ1186" i="1" s="1"/>
  <c r="S1187" i="1"/>
  <c r="AH1187" i="1" s="1"/>
  <c r="T1187" i="1"/>
  <c r="AJ1187" i="1" s="1"/>
  <c r="U1187" i="1"/>
  <c r="AM1187" i="1" s="1"/>
  <c r="V1187" i="1"/>
  <c r="AO1187" i="1" s="1"/>
  <c r="W1187" i="1"/>
  <c r="AQ1187" i="1" s="1"/>
  <c r="S1188" i="1"/>
  <c r="AH1188" i="1" s="1"/>
  <c r="T1188" i="1"/>
  <c r="AJ1188" i="1" s="1"/>
  <c r="U1188" i="1"/>
  <c r="AM1188" i="1" s="1"/>
  <c r="V1188" i="1"/>
  <c r="AO1188" i="1" s="1"/>
  <c r="W1188" i="1"/>
  <c r="AQ1188" i="1" s="1"/>
  <c r="S1189" i="1"/>
  <c r="AH1189" i="1" s="1"/>
  <c r="T1189" i="1"/>
  <c r="AJ1189" i="1" s="1"/>
  <c r="U1189" i="1"/>
  <c r="AM1189" i="1" s="1"/>
  <c r="V1189" i="1"/>
  <c r="AO1189" i="1" s="1"/>
  <c r="W1189" i="1"/>
  <c r="AQ1189" i="1" s="1"/>
  <c r="S1190" i="1"/>
  <c r="AH1190" i="1" s="1"/>
  <c r="T1190" i="1"/>
  <c r="AJ1190" i="1" s="1"/>
  <c r="U1190" i="1"/>
  <c r="AM1190" i="1" s="1"/>
  <c r="V1190" i="1"/>
  <c r="AO1190" i="1" s="1"/>
  <c r="W1190" i="1"/>
  <c r="AQ1190" i="1" s="1"/>
  <c r="S1191" i="1"/>
  <c r="AH1191" i="1" s="1"/>
  <c r="T1191" i="1"/>
  <c r="AJ1191" i="1" s="1"/>
  <c r="U1191" i="1"/>
  <c r="AM1191" i="1" s="1"/>
  <c r="V1191" i="1"/>
  <c r="AO1191" i="1" s="1"/>
  <c r="W1191" i="1"/>
  <c r="AQ1191" i="1" s="1"/>
  <c r="S1192" i="1"/>
  <c r="AH1192" i="1" s="1"/>
  <c r="T1192" i="1"/>
  <c r="AJ1192" i="1" s="1"/>
  <c r="U1192" i="1"/>
  <c r="AM1192" i="1" s="1"/>
  <c r="V1192" i="1"/>
  <c r="AO1192" i="1" s="1"/>
  <c r="W1192" i="1"/>
  <c r="AQ1192" i="1" s="1"/>
  <c r="S1193" i="1"/>
  <c r="AH1193" i="1" s="1"/>
  <c r="T1193" i="1"/>
  <c r="AJ1193" i="1" s="1"/>
  <c r="U1193" i="1"/>
  <c r="AM1193" i="1" s="1"/>
  <c r="V1193" i="1"/>
  <c r="AO1193" i="1" s="1"/>
  <c r="W1193" i="1"/>
  <c r="AQ1193" i="1" s="1"/>
  <c r="S1194" i="1"/>
  <c r="AH1194" i="1" s="1"/>
  <c r="T1194" i="1"/>
  <c r="AJ1194" i="1" s="1"/>
  <c r="U1194" i="1"/>
  <c r="AM1194" i="1" s="1"/>
  <c r="V1194" i="1"/>
  <c r="AO1194" i="1" s="1"/>
  <c r="W1194" i="1"/>
  <c r="AQ1194" i="1" s="1"/>
  <c r="S1195" i="1"/>
  <c r="AH1195" i="1" s="1"/>
  <c r="T1195" i="1"/>
  <c r="AJ1195" i="1" s="1"/>
  <c r="U1195" i="1"/>
  <c r="AM1195" i="1" s="1"/>
  <c r="V1195" i="1"/>
  <c r="AO1195" i="1" s="1"/>
  <c r="W1195" i="1"/>
  <c r="AQ1195" i="1" s="1"/>
  <c r="S1196" i="1"/>
  <c r="AH1196" i="1" s="1"/>
  <c r="T1196" i="1"/>
  <c r="AJ1196" i="1" s="1"/>
  <c r="U1196" i="1"/>
  <c r="AM1196" i="1" s="1"/>
  <c r="V1196" i="1"/>
  <c r="AO1196" i="1" s="1"/>
  <c r="W1196" i="1"/>
  <c r="AQ1196" i="1" s="1"/>
  <c r="S1197" i="1"/>
  <c r="AH1197" i="1" s="1"/>
  <c r="T1197" i="1"/>
  <c r="AJ1197" i="1" s="1"/>
  <c r="U1197" i="1"/>
  <c r="AM1197" i="1" s="1"/>
  <c r="V1197" i="1"/>
  <c r="AO1197" i="1" s="1"/>
  <c r="W1197" i="1"/>
  <c r="AQ1197" i="1" s="1"/>
  <c r="S1198" i="1"/>
  <c r="AH1198" i="1" s="1"/>
  <c r="T1198" i="1"/>
  <c r="AJ1198" i="1" s="1"/>
  <c r="U1198" i="1"/>
  <c r="AM1198" i="1" s="1"/>
  <c r="V1198" i="1"/>
  <c r="AO1198" i="1" s="1"/>
  <c r="W1198" i="1"/>
  <c r="AQ1198" i="1" s="1"/>
  <c r="S1199" i="1"/>
  <c r="AH1199" i="1" s="1"/>
  <c r="T1199" i="1"/>
  <c r="AJ1199" i="1" s="1"/>
  <c r="U1199" i="1"/>
  <c r="AM1199" i="1" s="1"/>
  <c r="V1199" i="1"/>
  <c r="AO1199" i="1" s="1"/>
  <c r="W1199" i="1"/>
  <c r="AQ1199" i="1" s="1"/>
  <c r="S1200" i="1"/>
  <c r="AH1200" i="1" s="1"/>
  <c r="T1200" i="1"/>
  <c r="AJ1200" i="1" s="1"/>
  <c r="U1200" i="1"/>
  <c r="AM1200" i="1" s="1"/>
  <c r="V1200" i="1"/>
  <c r="AO1200" i="1" s="1"/>
  <c r="W1200" i="1"/>
  <c r="AQ1200" i="1" s="1"/>
  <c r="S1201" i="1"/>
  <c r="AH1201" i="1" s="1"/>
  <c r="T1201" i="1"/>
  <c r="AJ1201" i="1" s="1"/>
  <c r="U1201" i="1"/>
  <c r="AM1201" i="1" s="1"/>
  <c r="V1201" i="1"/>
  <c r="AO1201" i="1" s="1"/>
  <c r="W1201" i="1"/>
  <c r="AQ1201" i="1" s="1"/>
  <c r="S1202" i="1"/>
  <c r="AH1202" i="1" s="1"/>
  <c r="T1202" i="1"/>
  <c r="AJ1202" i="1" s="1"/>
  <c r="U1202" i="1"/>
  <c r="AM1202" i="1" s="1"/>
  <c r="V1202" i="1"/>
  <c r="AO1202" i="1" s="1"/>
  <c r="W1202" i="1"/>
  <c r="AQ1202" i="1" s="1"/>
  <c r="S1203" i="1"/>
  <c r="AH1203" i="1" s="1"/>
  <c r="T1203" i="1"/>
  <c r="AJ1203" i="1" s="1"/>
  <c r="U1203" i="1"/>
  <c r="AM1203" i="1" s="1"/>
  <c r="V1203" i="1"/>
  <c r="AO1203" i="1" s="1"/>
  <c r="W1203" i="1"/>
  <c r="AQ1203" i="1" s="1"/>
  <c r="S1204" i="1"/>
  <c r="AH1204" i="1" s="1"/>
  <c r="T1204" i="1"/>
  <c r="AJ1204" i="1" s="1"/>
  <c r="U1204" i="1"/>
  <c r="AM1204" i="1" s="1"/>
  <c r="V1204" i="1"/>
  <c r="AO1204" i="1" s="1"/>
  <c r="W1204" i="1"/>
  <c r="AQ1204" i="1" s="1"/>
  <c r="S1205" i="1"/>
  <c r="AH1205" i="1" s="1"/>
  <c r="T1205" i="1"/>
  <c r="AJ1205" i="1" s="1"/>
  <c r="U1205" i="1"/>
  <c r="AM1205" i="1" s="1"/>
  <c r="V1205" i="1"/>
  <c r="AO1205" i="1" s="1"/>
  <c r="W1205" i="1"/>
  <c r="AQ1205" i="1" s="1"/>
  <c r="S1206" i="1"/>
  <c r="AH1206" i="1" s="1"/>
  <c r="T1206" i="1"/>
  <c r="AJ1206" i="1" s="1"/>
  <c r="U1206" i="1"/>
  <c r="AM1206" i="1" s="1"/>
  <c r="V1206" i="1"/>
  <c r="AO1206" i="1" s="1"/>
  <c r="W1206" i="1"/>
  <c r="AQ1206" i="1" s="1"/>
  <c r="S1207" i="1"/>
  <c r="AH1207" i="1" s="1"/>
  <c r="T1207" i="1"/>
  <c r="AJ1207" i="1" s="1"/>
  <c r="U1207" i="1"/>
  <c r="AM1207" i="1" s="1"/>
  <c r="V1207" i="1"/>
  <c r="AO1207" i="1" s="1"/>
  <c r="W1207" i="1"/>
  <c r="AQ1207" i="1" s="1"/>
  <c r="S1208" i="1"/>
  <c r="AH1208" i="1" s="1"/>
  <c r="T1208" i="1"/>
  <c r="AJ1208" i="1" s="1"/>
  <c r="U1208" i="1"/>
  <c r="AM1208" i="1" s="1"/>
  <c r="V1208" i="1"/>
  <c r="AO1208" i="1" s="1"/>
  <c r="W1208" i="1"/>
  <c r="AQ1208" i="1" s="1"/>
  <c r="S1209" i="1"/>
  <c r="AH1209" i="1" s="1"/>
  <c r="T1209" i="1"/>
  <c r="AJ1209" i="1" s="1"/>
  <c r="U1209" i="1"/>
  <c r="AM1209" i="1" s="1"/>
  <c r="V1209" i="1"/>
  <c r="AO1209" i="1" s="1"/>
  <c r="W1209" i="1"/>
  <c r="AQ1209" i="1" s="1"/>
  <c r="S1210" i="1"/>
  <c r="AH1210" i="1" s="1"/>
  <c r="T1210" i="1"/>
  <c r="AJ1210" i="1" s="1"/>
  <c r="U1210" i="1"/>
  <c r="AM1210" i="1" s="1"/>
  <c r="V1210" i="1"/>
  <c r="AO1210" i="1" s="1"/>
  <c r="W1210" i="1"/>
  <c r="AQ1210" i="1" s="1"/>
  <c r="S1211" i="1"/>
  <c r="AH1211" i="1" s="1"/>
  <c r="T1211" i="1"/>
  <c r="AJ1211" i="1" s="1"/>
  <c r="U1211" i="1"/>
  <c r="AM1211" i="1" s="1"/>
  <c r="V1211" i="1"/>
  <c r="AO1211" i="1" s="1"/>
  <c r="W1211" i="1"/>
  <c r="AQ1211" i="1" s="1"/>
  <c r="S1212" i="1"/>
  <c r="AH1212" i="1" s="1"/>
  <c r="T1212" i="1"/>
  <c r="AJ1212" i="1" s="1"/>
  <c r="U1212" i="1"/>
  <c r="AM1212" i="1" s="1"/>
  <c r="V1212" i="1"/>
  <c r="AO1212" i="1" s="1"/>
  <c r="W1212" i="1"/>
  <c r="AQ1212" i="1" s="1"/>
  <c r="S1213" i="1"/>
  <c r="AH1213" i="1" s="1"/>
  <c r="T1213" i="1"/>
  <c r="AJ1213" i="1" s="1"/>
  <c r="U1213" i="1"/>
  <c r="AM1213" i="1" s="1"/>
  <c r="V1213" i="1"/>
  <c r="AO1213" i="1" s="1"/>
  <c r="W1213" i="1"/>
  <c r="AQ1213" i="1" s="1"/>
  <c r="S1214" i="1"/>
  <c r="AH1214" i="1" s="1"/>
  <c r="T1214" i="1"/>
  <c r="AJ1214" i="1" s="1"/>
  <c r="U1214" i="1"/>
  <c r="AM1214" i="1" s="1"/>
  <c r="V1214" i="1"/>
  <c r="AO1214" i="1" s="1"/>
  <c r="W1214" i="1"/>
  <c r="AQ1214" i="1" s="1"/>
  <c r="S1215" i="1"/>
  <c r="AH1215" i="1" s="1"/>
  <c r="T1215" i="1"/>
  <c r="AJ1215" i="1" s="1"/>
  <c r="U1215" i="1"/>
  <c r="AM1215" i="1" s="1"/>
  <c r="V1215" i="1"/>
  <c r="AO1215" i="1" s="1"/>
  <c r="W1215" i="1"/>
  <c r="AQ1215" i="1" s="1"/>
  <c r="S1216" i="1"/>
  <c r="AH1216" i="1" s="1"/>
  <c r="T1216" i="1"/>
  <c r="AJ1216" i="1" s="1"/>
  <c r="U1216" i="1"/>
  <c r="AM1216" i="1" s="1"/>
  <c r="V1216" i="1"/>
  <c r="AO1216" i="1" s="1"/>
  <c r="W1216" i="1"/>
  <c r="AQ1216" i="1" s="1"/>
  <c r="S1217" i="1"/>
  <c r="AH1217" i="1" s="1"/>
  <c r="T1217" i="1"/>
  <c r="AJ1217" i="1" s="1"/>
  <c r="U1217" i="1"/>
  <c r="AM1217" i="1" s="1"/>
  <c r="V1217" i="1"/>
  <c r="AO1217" i="1" s="1"/>
  <c r="W1217" i="1"/>
  <c r="AQ1217" i="1" s="1"/>
  <c r="S1218" i="1"/>
  <c r="AH1218" i="1" s="1"/>
  <c r="T1218" i="1"/>
  <c r="AJ1218" i="1" s="1"/>
  <c r="U1218" i="1"/>
  <c r="AM1218" i="1" s="1"/>
  <c r="V1218" i="1"/>
  <c r="AO1218" i="1" s="1"/>
  <c r="W1218" i="1"/>
  <c r="AQ1218" i="1" s="1"/>
  <c r="S1219" i="1"/>
  <c r="AH1219" i="1" s="1"/>
  <c r="T1219" i="1"/>
  <c r="AJ1219" i="1" s="1"/>
  <c r="U1219" i="1"/>
  <c r="AM1219" i="1" s="1"/>
  <c r="V1219" i="1"/>
  <c r="AO1219" i="1" s="1"/>
  <c r="W1219" i="1"/>
  <c r="AQ1219" i="1" s="1"/>
  <c r="S1220" i="1"/>
  <c r="AH1220" i="1" s="1"/>
  <c r="T1220" i="1"/>
  <c r="AJ1220" i="1" s="1"/>
  <c r="U1220" i="1"/>
  <c r="AM1220" i="1" s="1"/>
  <c r="V1220" i="1"/>
  <c r="AO1220" i="1" s="1"/>
  <c r="W1220" i="1"/>
  <c r="AQ1220" i="1" s="1"/>
  <c r="S1221" i="1"/>
  <c r="AH1221" i="1" s="1"/>
  <c r="T1221" i="1"/>
  <c r="AJ1221" i="1" s="1"/>
  <c r="U1221" i="1"/>
  <c r="AM1221" i="1" s="1"/>
  <c r="V1221" i="1"/>
  <c r="AO1221" i="1" s="1"/>
  <c r="W1221" i="1"/>
  <c r="AQ1221" i="1" s="1"/>
  <c r="S1222" i="1"/>
  <c r="AH1222" i="1" s="1"/>
  <c r="T1222" i="1"/>
  <c r="AJ1222" i="1" s="1"/>
  <c r="U1222" i="1"/>
  <c r="AM1222" i="1" s="1"/>
  <c r="V1222" i="1"/>
  <c r="AO1222" i="1" s="1"/>
  <c r="W1222" i="1"/>
  <c r="AQ1222" i="1" s="1"/>
  <c r="S1223" i="1"/>
  <c r="AH1223" i="1" s="1"/>
  <c r="T1223" i="1"/>
  <c r="AJ1223" i="1" s="1"/>
  <c r="U1223" i="1"/>
  <c r="AM1223" i="1" s="1"/>
  <c r="V1223" i="1"/>
  <c r="AO1223" i="1" s="1"/>
  <c r="W1223" i="1"/>
  <c r="AQ1223" i="1" s="1"/>
  <c r="S1224" i="1"/>
  <c r="AH1224" i="1" s="1"/>
  <c r="T1224" i="1"/>
  <c r="AJ1224" i="1" s="1"/>
  <c r="U1224" i="1"/>
  <c r="AM1224" i="1" s="1"/>
  <c r="V1224" i="1"/>
  <c r="AO1224" i="1" s="1"/>
  <c r="W1224" i="1"/>
  <c r="AQ1224" i="1" s="1"/>
  <c r="S1225" i="1"/>
  <c r="AH1225" i="1" s="1"/>
  <c r="T1225" i="1"/>
  <c r="AJ1225" i="1" s="1"/>
  <c r="U1225" i="1"/>
  <c r="AM1225" i="1" s="1"/>
  <c r="V1225" i="1"/>
  <c r="AO1225" i="1" s="1"/>
  <c r="W1225" i="1"/>
  <c r="AQ1225" i="1" s="1"/>
  <c r="S1226" i="1"/>
  <c r="AH1226" i="1" s="1"/>
  <c r="T1226" i="1"/>
  <c r="AJ1226" i="1" s="1"/>
  <c r="U1226" i="1"/>
  <c r="AM1226" i="1" s="1"/>
  <c r="V1226" i="1"/>
  <c r="AO1226" i="1" s="1"/>
  <c r="W1226" i="1"/>
  <c r="AQ1226" i="1" s="1"/>
  <c r="S1227" i="1"/>
  <c r="AH1227" i="1" s="1"/>
  <c r="T1227" i="1"/>
  <c r="AJ1227" i="1" s="1"/>
  <c r="U1227" i="1"/>
  <c r="AM1227" i="1" s="1"/>
  <c r="V1227" i="1"/>
  <c r="AO1227" i="1" s="1"/>
  <c r="W1227" i="1"/>
  <c r="AQ1227" i="1" s="1"/>
  <c r="S1228" i="1"/>
  <c r="AH1228" i="1" s="1"/>
  <c r="T1228" i="1"/>
  <c r="AJ1228" i="1" s="1"/>
  <c r="U1228" i="1"/>
  <c r="AM1228" i="1" s="1"/>
  <c r="V1228" i="1"/>
  <c r="AO1228" i="1" s="1"/>
  <c r="W1228" i="1"/>
  <c r="AQ1228" i="1" s="1"/>
  <c r="S1229" i="1"/>
  <c r="AH1229" i="1" s="1"/>
  <c r="T1229" i="1"/>
  <c r="AJ1229" i="1" s="1"/>
  <c r="U1229" i="1"/>
  <c r="AM1229" i="1" s="1"/>
  <c r="V1229" i="1"/>
  <c r="AO1229" i="1" s="1"/>
  <c r="W1229" i="1"/>
  <c r="AQ1229" i="1" s="1"/>
  <c r="S1230" i="1"/>
  <c r="AH1230" i="1" s="1"/>
  <c r="T1230" i="1"/>
  <c r="AJ1230" i="1" s="1"/>
  <c r="U1230" i="1"/>
  <c r="AM1230" i="1" s="1"/>
  <c r="V1230" i="1"/>
  <c r="AO1230" i="1" s="1"/>
  <c r="W1230" i="1"/>
  <c r="AQ1230" i="1" s="1"/>
  <c r="S1231" i="1"/>
  <c r="AH1231" i="1" s="1"/>
  <c r="T1231" i="1"/>
  <c r="AJ1231" i="1" s="1"/>
  <c r="U1231" i="1"/>
  <c r="AM1231" i="1" s="1"/>
  <c r="V1231" i="1"/>
  <c r="AO1231" i="1" s="1"/>
  <c r="W1231" i="1"/>
  <c r="AQ1231" i="1" s="1"/>
  <c r="S1232" i="1"/>
  <c r="AH1232" i="1" s="1"/>
  <c r="T1232" i="1"/>
  <c r="AJ1232" i="1" s="1"/>
  <c r="U1232" i="1"/>
  <c r="AM1232" i="1" s="1"/>
  <c r="V1232" i="1"/>
  <c r="AO1232" i="1" s="1"/>
  <c r="W1232" i="1"/>
  <c r="AQ1232" i="1" s="1"/>
  <c r="S1233" i="1"/>
  <c r="AH1233" i="1" s="1"/>
  <c r="T1233" i="1"/>
  <c r="AJ1233" i="1" s="1"/>
  <c r="U1233" i="1"/>
  <c r="AM1233" i="1" s="1"/>
  <c r="V1233" i="1"/>
  <c r="AO1233" i="1" s="1"/>
  <c r="W1233" i="1"/>
  <c r="AQ1233" i="1" s="1"/>
  <c r="S1234" i="1"/>
  <c r="AH1234" i="1" s="1"/>
  <c r="T1234" i="1"/>
  <c r="AJ1234" i="1" s="1"/>
  <c r="U1234" i="1"/>
  <c r="AM1234" i="1" s="1"/>
  <c r="V1234" i="1"/>
  <c r="AO1234" i="1" s="1"/>
  <c r="W1234" i="1"/>
  <c r="AQ1234" i="1" s="1"/>
  <c r="S1235" i="1"/>
  <c r="AH1235" i="1" s="1"/>
  <c r="T1235" i="1"/>
  <c r="AJ1235" i="1" s="1"/>
  <c r="U1235" i="1"/>
  <c r="AM1235" i="1" s="1"/>
  <c r="V1235" i="1"/>
  <c r="AO1235" i="1" s="1"/>
  <c r="W1235" i="1"/>
  <c r="AQ1235" i="1" s="1"/>
  <c r="S1236" i="1"/>
  <c r="AH1236" i="1" s="1"/>
  <c r="T1236" i="1"/>
  <c r="AJ1236" i="1" s="1"/>
  <c r="U1236" i="1"/>
  <c r="AM1236" i="1" s="1"/>
  <c r="V1236" i="1"/>
  <c r="AO1236" i="1" s="1"/>
  <c r="W1236" i="1"/>
  <c r="AQ1236" i="1" s="1"/>
  <c r="S1237" i="1"/>
  <c r="AH1237" i="1" s="1"/>
  <c r="T1237" i="1"/>
  <c r="AJ1237" i="1" s="1"/>
  <c r="U1237" i="1"/>
  <c r="AM1237" i="1" s="1"/>
  <c r="V1237" i="1"/>
  <c r="AO1237" i="1" s="1"/>
  <c r="W1237" i="1"/>
  <c r="AQ1237" i="1" s="1"/>
  <c r="S1238" i="1"/>
  <c r="AH1238" i="1" s="1"/>
  <c r="T1238" i="1"/>
  <c r="AJ1238" i="1" s="1"/>
  <c r="U1238" i="1"/>
  <c r="AM1238" i="1" s="1"/>
  <c r="V1238" i="1"/>
  <c r="AO1238" i="1" s="1"/>
  <c r="W1238" i="1"/>
  <c r="AQ1238" i="1" s="1"/>
  <c r="S1239" i="1"/>
  <c r="AH1239" i="1" s="1"/>
  <c r="T1239" i="1"/>
  <c r="AJ1239" i="1" s="1"/>
  <c r="U1239" i="1"/>
  <c r="AM1239" i="1" s="1"/>
  <c r="V1239" i="1"/>
  <c r="AO1239" i="1" s="1"/>
  <c r="W1239" i="1"/>
  <c r="AQ1239" i="1" s="1"/>
  <c r="S1240" i="1"/>
  <c r="AH1240" i="1" s="1"/>
  <c r="T1240" i="1"/>
  <c r="AJ1240" i="1" s="1"/>
  <c r="U1240" i="1"/>
  <c r="AM1240" i="1" s="1"/>
  <c r="V1240" i="1"/>
  <c r="AO1240" i="1" s="1"/>
  <c r="W1240" i="1"/>
  <c r="AQ1240" i="1" s="1"/>
  <c r="S1241" i="1"/>
  <c r="AH1241" i="1" s="1"/>
  <c r="T1241" i="1"/>
  <c r="AJ1241" i="1" s="1"/>
  <c r="U1241" i="1"/>
  <c r="AM1241" i="1" s="1"/>
  <c r="V1241" i="1"/>
  <c r="AO1241" i="1" s="1"/>
  <c r="W1241" i="1"/>
  <c r="AQ1241" i="1" s="1"/>
  <c r="S1242" i="1"/>
  <c r="AH1242" i="1" s="1"/>
  <c r="T1242" i="1"/>
  <c r="AJ1242" i="1" s="1"/>
  <c r="U1242" i="1"/>
  <c r="AM1242" i="1" s="1"/>
  <c r="V1242" i="1"/>
  <c r="AO1242" i="1" s="1"/>
  <c r="W1242" i="1"/>
  <c r="AQ1242" i="1" s="1"/>
  <c r="S1243" i="1"/>
  <c r="AH1243" i="1" s="1"/>
  <c r="T1243" i="1"/>
  <c r="AJ1243" i="1" s="1"/>
  <c r="U1243" i="1"/>
  <c r="AM1243" i="1" s="1"/>
  <c r="V1243" i="1"/>
  <c r="AO1243" i="1" s="1"/>
  <c r="W1243" i="1"/>
  <c r="AQ1243" i="1" s="1"/>
  <c r="S1244" i="1"/>
  <c r="AH1244" i="1" s="1"/>
  <c r="T1244" i="1"/>
  <c r="AJ1244" i="1" s="1"/>
  <c r="U1244" i="1"/>
  <c r="AM1244" i="1" s="1"/>
  <c r="V1244" i="1"/>
  <c r="AO1244" i="1" s="1"/>
  <c r="W1244" i="1"/>
  <c r="AQ1244" i="1" s="1"/>
  <c r="S1245" i="1"/>
  <c r="AH1245" i="1" s="1"/>
  <c r="T1245" i="1"/>
  <c r="AJ1245" i="1" s="1"/>
  <c r="U1245" i="1"/>
  <c r="AM1245" i="1" s="1"/>
  <c r="V1245" i="1"/>
  <c r="AO1245" i="1" s="1"/>
  <c r="W1245" i="1"/>
  <c r="AQ1245" i="1" s="1"/>
  <c r="S1246" i="1"/>
  <c r="AH1246" i="1" s="1"/>
  <c r="T1246" i="1"/>
  <c r="AJ1246" i="1" s="1"/>
  <c r="U1246" i="1"/>
  <c r="AM1246" i="1" s="1"/>
  <c r="V1246" i="1"/>
  <c r="AO1246" i="1" s="1"/>
  <c r="W1246" i="1"/>
  <c r="AQ1246" i="1" s="1"/>
  <c r="S1247" i="1"/>
  <c r="AH1247" i="1" s="1"/>
  <c r="T1247" i="1"/>
  <c r="AJ1247" i="1" s="1"/>
  <c r="U1247" i="1"/>
  <c r="AM1247" i="1" s="1"/>
  <c r="V1247" i="1"/>
  <c r="AO1247" i="1" s="1"/>
  <c r="W1247" i="1"/>
  <c r="AQ1247" i="1" s="1"/>
  <c r="S1248" i="1"/>
  <c r="AH1248" i="1" s="1"/>
  <c r="T1248" i="1"/>
  <c r="AJ1248" i="1" s="1"/>
  <c r="U1248" i="1"/>
  <c r="AM1248" i="1" s="1"/>
  <c r="V1248" i="1"/>
  <c r="AO1248" i="1" s="1"/>
  <c r="W1248" i="1"/>
  <c r="AQ1248" i="1" s="1"/>
  <c r="S1249" i="1"/>
  <c r="AH1249" i="1" s="1"/>
  <c r="T1249" i="1"/>
  <c r="AJ1249" i="1" s="1"/>
  <c r="U1249" i="1"/>
  <c r="AM1249" i="1" s="1"/>
  <c r="V1249" i="1"/>
  <c r="AO1249" i="1" s="1"/>
  <c r="W1249" i="1"/>
  <c r="AQ1249" i="1" s="1"/>
  <c r="S1250" i="1"/>
  <c r="AH1250" i="1" s="1"/>
  <c r="T1250" i="1"/>
  <c r="AJ1250" i="1" s="1"/>
  <c r="U1250" i="1"/>
  <c r="AM1250" i="1" s="1"/>
  <c r="V1250" i="1"/>
  <c r="AO1250" i="1" s="1"/>
  <c r="W1250" i="1"/>
  <c r="AQ1250" i="1" s="1"/>
  <c r="S1251" i="1"/>
  <c r="AH1251" i="1" s="1"/>
  <c r="T1251" i="1"/>
  <c r="AJ1251" i="1" s="1"/>
  <c r="U1251" i="1"/>
  <c r="AM1251" i="1" s="1"/>
  <c r="V1251" i="1"/>
  <c r="AO1251" i="1" s="1"/>
  <c r="W1251" i="1"/>
  <c r="AQ1251" i="1" s="1"/>
  <c r="S1252" i="1"/>
  <c r="AH1252" i="1" s="1"/>
  <c r="T1252" i="1"/>
  <c r="AJ1252" i="1" s="1"/>
  <c r="U1252" i="1"/>
  <c r="AM1252" i="1" s="1"/>
  <c r="V1252" i="1"/>
  <c r="AO1252" i="1" s="1"/>
  <c r="W1252" i="1"/>
  <c r="AQ1252" i="1" s="1"/>
  <c r="S1253" i="1"/>
  <c r="AH1253" i="1" s="1"/>
  <c r="T1253" i="1"/>
  <c r="AJ1253" i="1" s="1"/>
  <c r="U1253" i="1"/>
  <c r="AM1253" i="1" s="1"/>
  <c r="V1253" i="1"/>
  <c r="AO1253" i="1" s="1"/>
  <c r="W1253" i="1"/>
  <c r="AQ1253" i="1" s="1"/>
  <c r="S1254" i="1"/>
  <c r="AH1254" i="1" s="1"/>
  <c r="T1254" i="1"/>
  <c r="AJ1254" i="1" s="1"/>
  <c r="U1254" i="1"/>
  <c r="AM1254" i="1" s="1"/>
  <c r="V1254" i="1"/>
  <c r="AO1254" i="1" s="1"/>
  <c r="W1254" i="1"/>
  <c r="AQ1254" i="1" s="1"/>
  <c r="S1255" i="1"/>
  <c r="AH1255" i="1" s="1"/>
  <c r="T1255" i="1"/>
  <c r="AJ1255" i="1" s="1"/>
  <c r="U1255" i="1"/>
  <c r="AM1255" i="1" s="1"/>
  <c r="V1255" i="1"/>
  <c r="AO1255" i="1" s="1"/>
  <c r="W1255" i="1"/>
  <c r="AQ1255" i="1" s="1"/>
  <c r="S1256" i="1"/>
  <c r="AH1256" i="1" s="1"/>
  <c r="T1256" i="1"/>
  <c r="AJ1256" i="1" s="1"/>
  <c r="U1256" i="1"/>
  <c r="AM1256" i="1" s="1"/>
  <c r="V1256" i="1"/>
  <c r="AO1256" i="1" s="1"/>
  <c r="W1256" i="1"/>
  <c r="AQ1256" i="1" s="1"/>
  <c r="S1257" i="1"/>
  <c r="AH1257" i="1" s="1"/>
  <c r="T1257" i="1"/>
  <c r="AJ1257" i="1" s="1"/>
  <c r="U1257" i="1"/>
  <c r="AM1257" i="1" s="1"/>
  <c r="V1257" i="1"/>
  <c r="AO1257" i="1" s="1"/>
  <c r="W1257" i="1"/>
  <c r="AQ1257" i="1" s="1"/>
  <c r="S1258" i="1"/>
  <c r="AH1258" i="1" s="1"/>
  <c r="T1258" i="1"/>
  <c r="AJ1258" i="1" s="1"/>
  <c r="U1258" i="1"/>
  <c r="AM1258" i="1" s="1"/>
  <c r="V1258" i="1"/>
  <c r="AO1258" i="1" s="1"/>
  <c r="W1258" i="1"/>
  <c r="AQ1258" i="1" s="1"/>
  <c r="S1259" i="1"/>
  <c r="AH1259" i="1" s="1"/>
  <c r="T1259" i="1"/>
  <c r="AJ1259" i="1" s="1"/>
  <c r="U1259" i="1"/>
  <c r="AM1259" i="1" s="1"/>
  <c r="V1259" i="1"/>
  <c r="AO1259" i="1" s="1"/>
  <c r="W1259" i="1"/>
  <c r="AQ1259" i="1" s="1"/>
  <c r="S1260" i="1"/>
  <c r="AH1260" i="1" s="1"/>
  <c r="T1260" i="1"/>
  <c r="AJ1260" i="1" s="1"/>
  <c r="U1260" i="1"/>
  <c r="AM1260" i="1" s="1"/>
  <c r="V1260" i="1"/>
  <c r="AO1260" i="1" s="1"/>
  <c r="W1260" i="1"/>
  <c r="AQ1260" i="1" s="1"/>
  <c r="S1261" i="1"/>
  <c r="AH1261" i="1" s="1"/>
  <c r="T1261" i="1"/>
  <c r="AJ1261" i="1" s="1"/>
  <c r="U1261" i="1"/>
  <c r="AM1261" i="1" s="1"/>
  <c r="V1261" i="1"/>
  <c r="AO1261" i="1" s="1"/>
  <c r="W1261" i="1"/>
  <c r="AQ1261" i="1" s="1"/>
  <c r="S1262" i="1"/>
  <c r="AH1262" i="1" s="1"/>
  <c r="T1262" i="1"/>
  <c r="AJ1262" i="1" s="1"/>
  <c r="U1262" i="1"/>
  <c r="AM1262" i="1" s="1"/>
  <c r="V1262" i="1"/>
  <c r="AO1262" i="1" s="1"/>
  <c r="W1262" i="1"/>
  <c r="AQ1262" i="1" s="1"/>
  <c r="S1263" i="1"/>
  <c r="AH1263" i="1" s="1"/>
  <c r="T1263" i="1"/>
  <c r="AJ1263" i="1" s="1"/>
  <c r="U1263" i="1"/>
  <c r="AM1263" i="1" s="1"/>
  <c r="V1263" i="1"/>
  <c r="AO1263" i="1" s="1"/>
  <c r="W1263" i="1"/>
  <c r="AQ1263" i="1" s="1"/>
  <c r="S1264" i="1"/>
  <c r="AH1264" i="1" s="1"/>
  <c r="T1264" i="1"/>
  <c r="AJ1264" i="1" s="1"/>
  <c r="U1264" i="1"/>
  <c r="AM1264" i="1" s="1"/>
  <c r="V1264" i="1"/>
  <c r="AO1264" i="1" s="1"/>
  <c r="W1264" i="1"/>
  <c r="AQ1264" i="1" s="1"/>
  <c r="S1265" i="1"/>
  <c r="AH1265" i="1" s="1"/>
  <c r="T1265" i="1"/>
  <c r="AJ1265" i="1" s="1"/>
  <c r="U1265" i="1"/>
  <c r="AM1265" i="1" s="1"/>
  <c r="V1265" i="1"/>
  <c r="AO1265" i="1" s="1"/>
  <c r="W1265" i="1"/>
  <c r="AQ1265" i="1" s="1"/>
  <c r="S1266" i="1"/>
  <c r="AH1266" i="1" s="1"/>
  <c r="T1266" i="1"/>
  <c r="AJ1266" i="1" s="1"/>
  <c r="U1266" i="1"/>
  <c r="AM1266" i="1" s="1"/>
  <c r="V1266" i="1"/>
  <c r="AO1266" i="1" s="1"/>
  <c r="W1266" i="1"/>
  <c r="AQ1266" i="1" s="1"/>
  <c r="S1267" i="1"/>
  <c r="AH1267" i="1" s="1"/>
  <c r="T1267" i="1"/>
  <c r="AJ1267" i="1" s="1"/>
  <c r="U1267" i="1"/>
  <c r="AM1267" i="1" s="1"/>
  <c r="V1267" i="1"/>
  <c r="AO1267" i="1" s="1"/>
  <c r="W1267" i="1"/>
  <c r="AQ1267" i="1" s="1"/>
  <c r="S1268" i="1"/>
  <c r="AH1268" i="1" s="1"/>
  <c r="T1268" i="1"/>
  <c r="AJ1268" i="1" s="1"/>
  <c r="U1268" i="1"/>
  <c r="AM1268" i="1" s="1"/>
  <c r="V1268" i="1"/>
  <c r="AO1268" i="1" s="1"/>
  <c r="W1268" i="1"/>
  <c r="AQ1268" i="1" s="1"/>
  <c r="S1269" i="1"/>
  <c r="AH1269" i="1" s="1"/>
  <c r="T1269" i="1"/>
  <c r="AJ1269" i="1" s="1"/>
  <c r="U1269" i="1"/>
  <c r="AM1269" i="1" s="1"/>
  <c r="V1269" i="1"/>
  <c r="AO1269" i="1" s="1"/>
  <c r="W1269" i="1"/>
  <c r="AQ1269" i="1" s="1"/>
  <c r="S1270" i="1"/>
  <c r="AH1270" i="1" s="1"/>
  <c r="T1270" i="1"/>
  <c r="AJ1270" i="1" s="1"/>
  <c r="U1270" i="1"/>
  <c r="AM1270" i="1" s="1"/>
  <c r="V1270" i="1"/>
  <c r="AO1270" i="1" s="1"/>
  <c r="W1270" i="1"/>
  <c r="AQ1270" i="1" s="1"/>
  <c r="S1271" i="1"/>
  <c r="AH1271" i="1" s="1"/>
  <c r="T1271" i="1"/>
  <c r="AJ1271" i="1" s="1"/>
  <c r="U1271" i="1"/>
  <c r="AM1271" i="1" s="1"/>
  <c r="V1271" i="1"/>
  <c r="AO1271" i="1" s="1"/>
  <c r="W1271" i="1"/>
  <c r="AQ1271" i="1" s="1"/>
  <c r="S1272" i="1"/>
  <c r="AH1272" i="1" s="1"/>
  <c r="T1272" i="1"/>
  <c r="AJ1272" i="1" s="1"/>
  <c r="U1272" i="1"/>
  <c r="AM1272" i="1" s="1"/>
  <c r="V1272" i="1"/>
  <c r="AO1272" i="1" s="1"/>
  <c r="W1272" i="1"/>
  <c r="AQ1272" i="1" s="1"/>
  <c r="S1273" i="1"/>
  <c r="AH1273" i="1" s="1"/>
  <c r="T1273" i="1"/>
  <c r="AJ1273" i="1" s="1"/>
  <c r="U1273" i="1"/>
  <c r="AM1273" i="1" s="1"/>
  <c r="V1273" i="1"/>
  <c r="AO1273" i="1" s="1"/>
  <c r="W1273" i="1"/>
  <c r="AQ1273" i="1" s="1"/>
  <c r="S1274" i="1"/>
  <c r="AH1274" i="1" s="1"/>
  <c r="T1274" i="1"/>
  <c r="AJ1274" i="1" s="1"/>
  <c r="U1274" i="1"/>
  <c r="AM1274" i="1" s="1"/>
  <c r="V1274" i="1"/>
  <c r="AO1274" i="1" s="1"/>
  <c r="W1274" i="1"/>
  <c r="AQ1274" i="1" s="1"/>
  <c r="S1275" i="1"/>
  <c r="AH1275" i="1" s="1"/>
  <c r="T1275" i="1"/>
  <c r="AJ1275" i="1" s="1"/>
  <c r="U1275" i="1"/>
  <c r="AM1275" i="1" s="1"/>
  <c r="V1275" i="1"/>
  <c r="AO1275" i="1" s="1"/>
  <c r="W1275" i="1"/>
  <c r="AQ1275" i="1" s="1"/>
  <c r="S1276" i="1"/>
  <c r="AH1276" i="1" s="1"/>
  <c r="T1276" i="1"/>
  <c r="AJ1276" i="1" s="1"/>
  <c r="U1276" i="1"/>
  <c r="AM1276" i="1" s="1"/>
  <c r="V1276" i="1"/>
  <c r="AO1276" i="1" s="1"/>
  <c r="W1276" i="1"/>
  <c r="AQ1276" i="1" s="1"/>
  <c r="S1277" i="1"/>
  <c r="AH1277" i="1" s="1"/>
  <c r="T1277" i="1"/>
  <c r="AJ1277" i="1" s="1"/>
  <c r="U1277" i="1"/>
  <c r="AM1277" i="1" s="1"/>
  <c r="V1277" i="1"/>
  <c r="AO1277" i="1" s="1"/>
  <c r="W1277" i="1"/>
  <c r="AQ1277" i="1" s="1"/>
  <c r="S1278" i="1"/>
  <c r="AH1278" i="1" s="1"/>
  <c r="T1278" i="1"/>
  <c r="AJ1278" i="1" s="1"/>
  <c r="U1278" i="1"/>
  <c r="AM1278" i="1" s="1"/>
  <c r="V1278" i="1"/>
  <c r="AO1278" i="1" s="1"/>
  <c r="W1278" i="1"/>
  <c r="AQ1278" i="1" s="1"/>
  <c r="S1279" i="1"/>
  <c r="AH1279" i="1" s="1"/>
  <c r="T1279" i="1"/>
  <c r="AJ1279" i="1" s="1"/>
  <c r="U1279" i="1"/>
  <c r="AM1279" i="1" s="1"/>
  <c r="V1279" i="1"/>
  <c r="AO1279" i="1" s="1"/>
  <c r="W1279" i="1"/>
  <c r="AQ1279" i="1" s="1"/>
  <c r="S1280" i="1"/>
  <c r="AH1280" i="1" s="1"/>
  <c r="T1280" i="1"/>
  <c r="AJ1280" i="1" s="1"/>
  <c r="U1280" i="1"/>
  <c r="AM1280" i="1" s="1"/>
  <c r="V1280" i="1"/>
  <c r="AO1280" i="1" s="1"/>
  <c r="W1280" i="1"/>
  <c r="AQ1280" i="1" s="1"/>
  <c r="S1281" i="1"/>
  <c r="AH1281" i="1" s="1"/>
  <c r="T1281" i="1"/>
  <c r="AJ1281" i="1" s="1"/>
  <c r="U1281" i="1"/>
  <c r="AM1281" i="1" s="1"/>
  <c r="V1281" i="1"/>
  <c r="AO1281" i="1" s="1"/>
  <c r="W1281" i="1"/>
  <c r="AQ1281" i="1" s="1"/>
  <c r="S1282" i="1"/>
  <c r="AH1282" i="1" s="1"/>
  <c r="T1282" i="1"/>
  <c r="AJ1282" i="1" s="1"/>
  <c r="U1282" i="1"/>
  <c r="AM1282" i="1" s="1"/>
  <c r="V1282" i="1"/>
  <c r="AO1282" i="1" s="1"/>
  <c r="W1282" i="1"/>
  <c r="AQ1282" i="1" s="1"/>
  <c r="S1283" i="1"/>
  <c r="AH1283" i="1" s="1"/>
  <c r="T1283" i="1"/>
  <c r="AJ1283" i="1" s="1"/>
  <c r="U1283" i="1"/>
  <c r="AM1283" i="1" s="1"/>
  <c r="V1283" i="1"/>
  <c r="AO1283" i="1" s="1"/>
  <c r="W1283" i="1"/>
  <c r="AQ1283" i="1" s="1"/>
  <c r="S1284" i="1"/>
  <c r="AH1284" i="1" s="1"/>
  <c r="T1284" i="1"/>
  <c r="AJ1284" i="1" s="1"/>
  <c r="U1284" i="1"/>
  <c r="AM1284" i="1" s="1"/>
  <c r="V1284" i="1"/>
  <c r="AO1284" i="1" s="1"/>
  <c r="W1284" i="1"/>
  <c r="AQ1284" i="1" s="1"/>
  <c r="S1285" i="1"/>
  <c r="AH1285" i="1" s="1"/>
  <c r="T1285" i="1"/>
  <c r="AJ1285" i="1" s="1"/>
  <c r="U1285" i="1"/>
  <c r="AM1285" i="1" s="1"/>
  <c r="V1285" i="1"/>
  <c r="AO1285" i="1" s="1"/>
  <c r="W1285" i="1"/>
  <c r="AQ1285" i="1" s="1"/>
  <c r="S1286" i="1"/>
  <c r="AH1286" i="1" s="1"/>
  <c r="T1286" i="1"/>
  <c r="AJ1286" i="1" s="1"/>
  <c r="U1286" i="1"/>
  <c r="AM1286" i="1" s="1"/>
  <c r="V1286" i="1"/>
  <c r="AO1286" i="1" s="1"/>
  <c r="W1286" i="1"/>
  <c r="AQ1286" i="1" s="1"/>
  <c r="S1287" i="1"/>
  <c r="AH1287" i="1" s="1"/>
  <c r="T1287" i="1"/>
  <c r="AJ1287" i="1" s="1"/>
  <c r="U1287" i="1"/>
  <c r="AM1287" i="1" s="1"/>
  <c r="V1287" i="1"/>
  <c r="AO1287" i="1" s="1"/>
  <c r="W1287" i="1"/>
  <c r="AQ1287" i="1" s="1"/>
  <c r="S1288" i="1"/>
  <c r="AH1288" i="1" s="1"/>
  <c r="T1288" i="1"/>
  <c r="AJ1288" i="1" s="1"/>
  <c r="U1288" i="1"/>
  <c r="AM1288" i="1" s="1"/>
  <c r="V1288" i="1"/>
  <c r="AO1288" i="1" s="1"/>
  <c r="W1288" i="1"/>
  <c r="AQ1288" i="1" s="1"/>
  <c r="S1289" i="1"/>
  <c r="AH1289" i="1" s="1"/>
  <c r="T1289" i="1"/>
  <c r="AJ1289" i="1" s="1"/>
  <c r="U1289" i="1"/>
  <c r="AM1289" i="1" s="1"/>
  <c r="V1289" i="1"/>
  <c r="AO1289" i="1" s="1"/>
  <c r="W1289" i="1"/>
  <c r="AQ1289" i="1" s="1"/>
  <c r="S1290" i="1"/>
  <c r="AH1290" i="1" s="1"/>
  <c r="T1290" i="1"/>
  <c r="AJ1290" i="1" s="1"/>
  <c r="U1290" i="1"/>
  <c r="AM1290" i="1" s="1"/>
  <c r="V1290" i="1"/>
  <c r="AO1290" i="1" s="1"/>
  <c r="W1290" i="1"/>
  <c r="AQ1290" i="1" s="1"/>
  <c r="S1291" i="1"/>
  <c r="AH1291" i="1" s="1"/>
  <c r="T1291" i="1"/>
  <c r="AJ1291" i="1" s="1"/>
  <c r="U1291" i="1"/>
  <c r="AM1291" i="1" s="1"/>
  <c r="V1291" i="1"/>
  <c r="AO1291" i="1" s="1"/>
  <c r="W1291" i="1"/>
  <c r="AQ1291" i="1" s="1"/>
  <c r="S1292" i="1"/>
  <c r="AH1292" i="1" s="1"/>
  <c r="T1292" i="1"/>
  <c r="AJ1292" i="1" s="1"/>
  <c r="U1292" i="1"/>
  <c r="AM1292" i="1" s="1"/>
  <c r="V1292" i="1"/>
  <c r="AO1292" i="1" s="1"/>
  <c r="W1292" i="1"/>
  <c r="AQ1292" i="1" s="1"/>
  <c r="S1293" i="1"/>
  <c r="AH1293" i="1" s="1"/>
  <c r="T1293" i="1"/>
  <c r="AJ1293" i="1" s="1"/>
  <c r="U1293" i="1"/>
  <c r="AM1293" i="1" s="1"/>
  <c r="V1293" i="1"/>
  <c r="AO1293" i="1" s="1"/>
  <c r="W1293" i="1"/>
  <c r="AQ1293" i="1" s="1"/>
  <c r="S1294" i="1"/>
  <c r="AH1294" i="1" s="1"/>
  <c r="T1294" i="1"/>
  <c r="AJ1294" i="1" s="1"/>
  <c r="U1294" i="1"/>
  <c r="AM1294" i="1" s="1"/>
  <c r="V1294" i="1"/>
  <c r="AO1294" i="1" s="1"/>
  <c r="W1294" i="1"/>
  <c r="AQ1294" i="1" s="1"/>
  <c r="S1295" i="1"/>
  <c r="AH1295" i="1" s="1"/>
  <c r="T1295" i="1"/>
  <c r="AJ1295" i="1" s="1"/>
  <c r="U1295" i="1"/>
  <c r="AM1295" i="1" s="1"/>
  <c r="V1295" i="1"/>
  <c r="AO1295" i="1" s="1"/>
  <c r="W1295" i="1"/>
  <c r="AQ1295" i="1" s="1"/>
  <c r="S1296" i="1"/>
  <c r="AH1296" i="1" s="1"/>
  <c r="T1296" i="1"/>
  <c r="AJ1296" i="1" s="1"/>
  <c r="U1296" i="1"/>
  <c r="AM1296" i="1" s="1"/>
  <c r="V1296" i="1"/>
  <c r="AO1296" i="1" s="1"/>
  <c r="W1296" i="1"/>
  <c r="AQ1296" i="1" s="1"/>
  <c r="S1297" i="1"/>
  <c r="AH1297" i="1" s="1"/>
  <c r="T1297" i="1"/>
  <c r="AJ1297" i="1" s="1"/>
  <c r="U1297" i="1"/>
  <c r="AM1297" i="1" s="1"/>
  <c r="V1297" i="1"/>
  <c r="AO1297" i="1" s="1"/>
  <c r="W1297" i="1"/>
  <c r="AQ1297" i="1" s="1"/>
  <c r="S1298" i="1"/>
  <c r="AH1298" i="1" s="1"/>
  <c r="T1298" i="1"/>
  <c r="AJ1298" i="1" s="1"/>
  <c r="U1298" i="1"/>
  <c r="AM1298" i="1" s="1"/>
  <c r="V1298" i="1"/>
  <c r="AO1298" i="1" s="1"/>
  <c r="W1298" i="1"/>
  <c r="AQ1298" i="1" s="1"/>
  <c r="S1299" i="1"/>
  <c r="AH1299" i="1" s="1"/>
  <c r="T1299" i="1"/>
  <c r="AJ1299" i="1" s="1"/>
  <c r="U1299" i="1"/>
  <c r="AM1299" i="1" s="1"/>
  <c r="V1299" i="1"/>
  <c r="AO1299" i="1" s="1"/>
  <c r="W1299" i="1"/>
  <c r="AQ1299" i="1" s="1"/>
  <c r="S1300" i="1"/>
  <c r="AH1300" i="1" s="1"/>
  <c r="T1300" i="1"/>
  <c r="AJ1300" i="1" s="1"/>
  <c r="U1300" i="1"/>
  <c r="AM1300" i="1" s="1"/>
  <c r="V1300" i="1"/>
  <c r="AO1300" i="1" s="1"/>
  <c r="W1300" i="1"/>
  <c r="AQ1300" i="1" s="1"/>
  <c r="S1301" i="1"/>
  <c r="AH1301" i="1" s="1"/>
  <c r="T1301" i="1"/>
  <c r="AJ1301" i="1" s="1"/>
  <c r="U1301" i="1"/>
  <c r="AM1301" i="1" s="1"/>
  <c r="V1301" i="1"/>
  <c r="AO1301" i="1" s="1"/>
  <c r="W1301" i="1"/>
  <c r="AQ1301" i="1" s="1"/>
  <c r="S1302" i="1"/>
  <c r="AH1302" i="1" s="1"/>
  <c r="T1302" i="1"/>
  <c r="AJ1302" i="1" s="1"/>
  <c r="U1302" i="1"/>
  <c r="AM1302" i="1" s="1"/>
  <c r="V1302" i="1"/>
  <c r="AO1302" i="1" s="1"/>
  <c r="W1302" i="1"/>
  <c r="AQ1302" i="1" s="1"/>
  <c r="S1303" i="1"/>
  <c r="AH1303" i="1" s="1"/>
  <c r="T1303" i="1"/>
  <c r="AJ1303" i="1" s="1"/>
  <c r="U1303" i="1"/>
  <c r="AM1303" i="1" s="1"/>
  <c r="V1303" i="1"/>
  <c r="AO1303" i="1" s="1"/>
  <c r="W1303" i="1"/>
  <c r="AQ1303" i="1" s="1"/>
  <c r="S1304" i="1"/>
  <c r="AH1304" i="1" s="1"/>
  <c r="T1304" i="1"/>
  <c r="AJ1304" i="1" s="1"/>
  <c r="U1304" i="1"/>
  <c r="AM1304" i="1" s="1"/>
  <c r="V1304" i="1"/>
  <c r="AO1304" i="1" s="1"/>
  <c r="W1304" i="1"/>
  <c r="AQ1304" i="1" s="1"/>
  <c r="S1305" i="1"/>
  <c r="AH1305" i="1" s="1"/>
  <c r="T1305" i="1"/>
  <c r="AJ1305" i="1" s="1"/>
  <c r="U1305" i="1"/>
  <c r="AM1305" i="1" s="1"/>
  <c r="V1305" i="1"/>
  <c r="AO1305" i="1" s="1"/>
  <c r="W1305" i="1"/>
  <c r="AQ1305" i="1" s="1"/>
  <c r="S1306" i="1"/>
  <c r="AH1306" i="1" s="1"/>
  <c r="T1306" i="1"/>
  <c r="AJ1306" i="1" s="1"/>
  <c r="U1306" i="1"/>
  <c r="AM1306" i="1" s="1"/>
  <c r="V1306" i="1"/>
  <c r="AO1306" i="1" s="1"/>
  <c r="W1306" i="1"/>
  <c r="AQ1306" i="1" s="1"/>
  <c r="S1307" i="1"/>
  <c r="AH1307" i="1" s="1"/>
  <c r="T1307" i="1"/>
  <c r="AJ1307" i="1" s="1"/>
  <c r="U1307" i="1"/>
  <c r="AM1307" i="1" s="1"/>
  <c r="V1307" i="1"/>
  <c r="AO1307" i="1" s="1"/>
  <c r="W1307" i="1"/>
  <c r="AQ1307" i="1" s="1"/>
  <c r="S1308" i="1"/>
  <c r="AH1308" i="1" s="1"/>
  <c r="T1308" i="1"/>
  <c r="AJ1308" i="1" s="1"/>
  <c r="U1308" i="1"/>
  <c r="AM1308" i="1" s="1"/>
  <c r="V1308" i="1"/>
  <c r="AO1308" i="1" s="1"/>
  <c r="W1308" i="1"/>
  <c r="AQ1308" i="1" s="1"/>
  <c r="S1309" i="1"/>
  <c r="AH1309" i="1" s="1"/>
  <c r="T1309" i="1"/>
  <c r="AJ1309" i="1" s="1"/>
  <c r="U1309" i="1"/>
  <c r="AM1309" i="1" s="1"/>
  <c r="V1309" i="1"/>
  <c r="AO1309" i="1" s="1"/>
  <c r="W1309" i="1"/>
  <c r="AQ1309" i="1" s="1"/>
  <c r="S1310" i="1"/>
  <c r="AH1310" i="1" s="1"/>
  <c r="T1310" i="1"/>
  <c r="AJ1310" i="1" s="1"/>
  <c r="U1310" i="1"/>
  <c r="AM1310" i="1" s="1"/>
  <c r="V1310" i="1"/>
  <c r="AO1310" i="1" s="1"/>
  <c r="W1310" i="1"/>
  <c r="AQ1310" i="1" s="1"/>
  <c r="S1311" i="1"/>
  <c r="AH1311" i="1" s="1"/>
  <c r="T1311" i="1"/>
  <c r="AJ1311" i="1" s="1"/>
  <c r="U1311" i="1"/>
  <c r="AM1311" i="1" s="1"/>
  <c r="V1311" i="1"/>
  <c r="AO1311" i="1" s="1"/>
  <c r="W1311" i="1"/>
  <c r="AQ1311" i="1" s="1"/>
  <c r="S1312" i="1"/>
  <c r="AH1312" i="1" s="1"/>
  <c r="T1312" i="1"/>
  <c r="AJ1312" i="1" s="1"/>
  <c r="U1312" i="1"/>
  <c r="AM1312" i="1" s="1"/>
  <c r="V1312" i="1"/>
  <c r="AO1312" i="1" s="1"/>
  <c r="W1312" i="1"/>
  <c r="AQ1312" i="1" s="1"/>
  <c r="S1313" i="1"/>
  <c r="AH1313" i="1" s="1"/>
  <c r="T1313" i="1"/>
  <c r="AJ1313" i="1" s="1"/>
  <c r="U1313" i="1"/>
  <c r="AM1313" i="1" s="1"/>
  <c r="V1313" i="1"/>
  <c r="AO1313" i="1" s="1"/>
  <c r="W1313" i="1"/>
  <c r="AQ1313" i="1" s="1"/>
  <c r="S1314" i="1"/>
  <c r="AH1314" i="1" s="1"/>
  <c r="T1314" i="1"/>
  <c r="AJ1314" i="1" s="1"/>
  <c r="U1314" i="1"/>
  <c r="AM1314" i="1" s="1"/>
  <c r="V1314" i="1"/>
  <c r="AO1314" i="1" s="1"/>
  <c r="W1314" i="1"/>
  <c r="AQ1314" i="1" s="1"/>
  <c r="S1315" i="1"/>
  <c r="AH1315" i="1" s="1"/>
  <c r="T1315" i="1"/>
  <c r="AJ1315" i="1" s="1"/>
  <c r="U1315" i="1"/>
  <c r="AM1315" i="1" s="1"/>
  <c r="V1315" i="1"/>
  <c r="AO1315" i="1" s="1"/>
  <c r="W1315" i="1"/>
  <c r="AQ1315" i="1" s="1"/>
  <c r="S1316" i="1"/>
  <c r="AH1316" i="1" s="1"/>
  <c r="T1316" i="1"/>
  <c r="AJ1316" i="1" s="1"/>
  <c r="U1316" i="1"/>
  <c r="AM1316" i="1" s="1"/>
  <c r="V1316" i="1"/>
  <c r="AO1316" i="1" s="1"/>
  <c r="W1316" i="1"/>
  <c r="AQ1316" i="1" s="1"/>
  <c r="S1317" i="1"/>
  <c r="AH1317" i="1" s="1"/>
  <c r="T1317" i="1"/>
  <c r="AJ1317" i="1" s="1"/>
  <c r="U1317" i="1"/>
  <c r="AM1317" i="1" s="1"/>
  <c r="V1317" i="1"/>
  <c r="AO1317" i="1" s="1"/>
  <c r="W1317" i="1"/>
  <c r="AQ1317" i="1" s="1"/>
  <c r="S1318" i="1"/>
  <c r="AH1318" i="1" s="1"/>
  <c r="T1318" i="1"/>
  <c r="AJ1318" i="1" s="1"/>
  <c r="U1318" i="1"/>
  <c r="AM1318" i="1" s="1"/>
  <c r="V1318" i="1"/>
  <c r="AO1318" i="1" s="1"/>
  <c r="W1318" i="1"/>
  <c r="AQ1318" i="1" s="1"/>
  <c r="S1319" i="1"/>
  <c r="AH1319" i="1" s="1"/>
  <c r="T1319" i="1"/>
  <c r="AJ1319" i="1" s="1"/>
  <c r="U1319" i="1"/>
  <c r="AM1319" i="1" s="1"/>
  <c r="V1319" i="1"/>
  <c r="AO1319" i="1" s="1"/>
  <c r="W1319" i="1"/>
  <c r="AQ1319" i="1" s="1"/>
  <c r="S1320" i="1"/>
  <c r="AH1320" i="1" s="1"/>
  <c r="T1320" i="1"/>
  <c r="AJ1320" i="1" s="1"/>
  <c r="U1320" i="1"/>
  <c r="AM1320" i="1" s="1"/>
  <c r="V1320" i="1"/>
  <c r="AO1320" i="1" s="1"/>
  <c r="W1320" i="1"/>
  <c r="AQ1320" i="1" s="1"/>
  <c r="S1321" i="1"/>
  <c r="AH1321" i="1" s="1"/>
  <c r="T1321" i="1"/>
  <c r="AJ1321" i="1" s="1"/>
  <c r="U1321" i="1"/>
  <c r="AM1321" i="1" s="1"/>
  <c r="V1321" i="1"/>
  <c r="AO1321" i="1" s="1"/>
  <c r="W1321" i="1"/>
  <c r="AQ1321" i="1" s="1"/>
  <c r="S1322" i="1"/>
  <c r="AH1322" i="1" s="1"/>
  <c r="T1322" i="1"/>
  <c r="AJ1322" i="1" s="1"/>
  <c r="U1322" i="1"/>
  <c r="AM1322" i="1" s="1"/>
  <c r="V1322" i="1"/>
  <c r="AO1322" i="1" s="1"/>
  <c r="W1322" i="1"/>
  <c r="AQ1322" i="1" s="1"/>
  <c r="S1323" i="1"/>
  <c r="AH1323" i="1" s="1"/>
  <c r="T1323" i="1"/>
  <c r="AJ1323" i="1" s="1"/>
  <c r="U1323" i="1"/>
  <c r="AM1323" i="1" s="1"/>
  <c r="V1323" i="1"/>
  <c r="AO1323" i="1" s="1"/>
  <c r="W1323" i="1"/>
  <c r="AQ1323" i="1" s="1"/>
  <c r="S1324" i="1"/>
  <c r="AH1324" i="1" s="1"/>
  <c r="T1324" i="1"/>
  <c r="U1324" i="1"/>
  <c r="AM1324" i="1" s="1"/>
  <c r="V1324" i="1"/>
  <c r="AO1324" i="1" s="1"/>
  <c r="W1324" i="1"/>
  <c r="AQ1324" i="1" s="1"/>
  <c r="S1325" i="1"/>
  <c r="AH1325" i="1" s="1"/>
  <c r="T1325" i="1"/>
  <c r="AJ1325" i="1" s="1"/>
  <c r="U1325" i="1"/>
  <c r="AM1325" i="1" s="1"/>
  <c r="V1325" i="1"/>
  <c r="AO1325" i="1" s="1"/>
  <c r="W1325" i="1"/>
  <c r="AQ1325" i="1" s="1"/>
  <c r="S1326" i="1"/>
  <c r="AH1326" i="1" s="1"/>
  <c r="T1326" i="1"/>
  <c r="U1326" i="1"/>
  <c r="AM1326" i="1" s="1"/>
  <c r="V1326" i="1"/>
  <c r="AO1326" i="1" s="1"/>
  <c r="W1326" i="1"/>
  <c r="AQ1326" i="1" s="1"/>
  <c r="S1327" i="1"/>
  <c r="AH1327" i="1" s="1"/>
  <c r="T1327" i="1"/>
  <c r="U1327" i="1"/>
  <c r="AM1327" i="1" s="1"/>
  <c r="V1327" i="1"/>
  <c r="AO1327" i="1" s="1"/>
  <c r="W1327" i="1"/>
  <c r="AQ1327" i="1" s="1"/>
  <c r="S1328" i="1"/>
  <c r="AH1328" i="1" s="1"/>
  <c r="T1328" i="1"/>
  <c r="U1328" i="1"/>
  <c r="AM1328" i="1" s="1"/>
  <c r="V1328" i="1"/>
  <c r="AO1328" i="1" s="1"/>
  <c r="W1328" i="1"/>
  <c r="AQ1328" i="1" s="1"/>
  <c r="S1329" i="1"/>
  <c r="AH1329" i="1" s="1"/>
  <c r="T1329" i="1"/>
  <c r="AJ1329" i="1" s="1"/>
  <c r="U1329" i="1"/>
  <c r="AM1329" i="1" s="1"/>
  <c r="V1329" i="1"/>
  <c r="AO1329" i="1" s="1"/>
  <c r="W1329" i="1"/>
  <c r="AQ1329" i="1" s="1"/>
  <c r="S1330" i="1"/>
  <c r="AH1330" i="1" s="1"/>
  <c r="T1330" i="1"/>
  <c r="U1330" i="1"/>
  <c r="AM1330" i="1" s="1"/>
  <c r="V1330" i="1"/>
  <c r="AO1330" i="1" s="1"/>
  <c r="W1330" i="1"/>
  <c r="AQ1330" i="1" s="1"/>
  <c r="S1331" i="1"/>
  <c r="AH1331" i="1" s="1"/>
  <c r="T1331" i="1"/>
  <c r="U1331" i="1"/>
  <c r="AM1331" i="1" s="1"/>
  <c r="V1331" i="1"/>
  <c r="AO1331" i="1" s="1"/>
  <c r="W1331" i="1"/>
  <c r="AQ1331" i="1" s="1"/>
  <c r="S1332" i="1"/>
  <c r="AH1332" i="1" s="1"/>
  <c r="T1332" i="1"/>
  <c r="U1332" i="1"/>
  <c r="AM1332" i="1" s="1"/>
  <c r="V1332" i="1"/>
  <c r="AO1332" i="1" s="1"/>
  <c r="W1332" i="1"/>
  <c r="AQ1332" i="1" s="1"/>
  <c r="S1333" i="1"/>
  <c r="AH1333" i="1" s="1"/>
  <c r="T1333" i="1"/>
  <c r="U1333" i="1"/>
  <c r="AM1333" i="1" s="1"/>
  <c r="V1333" i="1"/>
  <c r="AO1333" i="1" s="1"/>
  <c r="W1333" i="1"/>
  <c r="AQ1333" i="1" s="1"/>
  <c r="S1334" i="1"/>
  <c r="AH1334" i="1" s="1"/>
  <c r="T1334" i="1"/>
  <c r="U1334" i="1"/>
  <c r="AM1334" i="1" s="1"/>
  <c r="V1334" i="1"/>
  <c r="AO1334" i="1" s="1"/>
  <c r="W1334" i="1"/>
  <c r="AQ1334" i="1" s="1"/>
  <c r="S1335" i="1"/>
  <c r="AH1335" i="1" s="1"/>
  <c r="T1335" i="1"/>
  <c r="U1335" i="1"/>
  <c r="AM1335" i="1" s="1"/>
  <c r="V1335" i="1"/>
  <c r="AO1335" i="1" s="1"/>
  <c r="W1335" i="1"/>
  <c r="AQ1335" i="1" s="1"/>
  <c r="S1336" i="1"/>
  <c r="AH1336" i="1" s="1"/>
  <c r="T1336" i="1"/>
  <c r="U1336" i="1"/>
  <c r="AM1336" i="1" s="1"/>
  <c r="V1336" i="1"/>
  <c r="AO1336" i="1" s="1"/>
  <c r="W1336" i="1"/>
  <c r="AQ1336" i="1" s="1"/>
  <c r="S1337" i="1"/>
  <c r="AH1337" i="1" s="1"/>
  <c r="T1337" i="1"/>
  <c r="U1337" i="1"/>
  <c r="AM1337" i="1" s="1"/>
  <c r="V1337" i="1"/>
  <c r="AO1337" i="1" s="1"/>
  <c r="W1337" i="1"/>
  <c r="AQ1337" i="1" s="1"/>
  <c r="S1338" i="1"/>
  <c r="AH1338" i="1" s="1"/>
  <c r="T1338" i="1"/>
  <c r="U1338" i="1"/>
  <c r="AM1338" i="1" s="1"/>
  <c r="V1338" i="1"/>
  <c r="AO1338" i="1" s="1"/>
  <c r="W1338" i="1"/>
  <c r="AQ1338" i="1" s="1"/>
  <c r="S1339" i="1"/>
  <c r="AH1339" i="1" s="1"/>
  <c r="T1339" i="1"/>
  <c r="U1339" i="1"/>
  <c r="AM1339" i="1" s="1"/>
  <c r="V1339" i="1"/>
  <c r="AO1339" i="1" s="1"/>
  <c r="W1339" i="1"/>
  <c r="AQ1339" i="1" s="1"/>
  <c r="S1340" i="1"/>
  <c r="AH1340" i="1" s="1"/>
  <c r="T1340" i="1"/>
  <c r="U1340" i="1"/>
  <c r="AM1340" i="1" s="1"/>
  <c r="V1340" i="1"/>
  <c r="AO1340" i="1" s="1"/>
  <c r="W1340" i="1"/>
  <c r="AQ1340" i="1" s="1"/>
  <c r="S1341" i="1"/>
  <c r="AH1341" i="1" s="1"/>
  <c r="T1341" i="1"/>
  <c r="AJ1341" i="1" s="1"/>
  <c r="U1341" i="1"/>
  <c r="AM1341" i="1" s="1"/>
  <c r="V1341" i="1"/>
  <c r="AO1341" i="1" s="1"/>
  <c r="W1341" i="1"/>
  <c r="AQ1341" i="1" s="1"/>
  <c r="S1342" i="1"/>
  <c r="AH1342" i="1" s="1"/>
  <c r="T1342" i="1"/>
  <c r="U1342" i="1"/>
  <c r="AM1342" i="1" s="1"/>
  <c r="V1342" i="1"/>
  <c r="AO1342" i="1" s="1"/>
  <c r="W1342" i="1"/>
  <c r="AQ1342" i="1" s="1"/>
  <c r="S1343" i="1"/>
  <c r="AH1343" i="1" s="1"/>
  <c r="T1343" i="1"/>
  <c r="AJ1343" i="1" s="1"/>
  <c r="U1343" i="1"/>
  <c r="AM1343" i="1" s="1"/>
  <c r="V1343" i="1"/>
  <c r="AO1343" i="1" s="1"/>
  <c r="W1343" i="1"/>
  <c r="AQ1343" i="1" s="1"/>
  <c r="S1344" i="1"/>
  <c r="AH1344" i="1" s="1"/>
  <c r="T1344" i="1"/>
  <c r="U1344" i="1"/>
  <c r="AM1344" i="1" s="1"/>
  <c r="V1344" i="1"/>
  <c r="AO1344" i="1" s="1"/>
  <c r="W1344" i="1"/>
  <c r="AQ1344" i="1" s="1"/>
  <c r="S1345" i="1"/>
  <c r="AH1345" i="1" s="1"/>
  <c r="T1345" i="1"/>
  <c r="U1345" i="1"/>
  <c r="AM1345" i="1" s="1"/>
  <c r="V1345" i="1"/>
  <c r="AO1345" i="1" s="1"/>
  <c r="W1345" i="1"/>
  <c r="AQ1345" i="1" s="1"/>
  <c r="S1346" i="1"/>
  <c r="AH1346" i="1" s="1"/>
  <c r="T1346" i="1"/>
  <c r="U1346" i="1"/>
  <c r="AM1346" i="1" s="1"/>
  <c r="V1346" i="1"/>
  <c r="AO1346" i="1" s="1"/>
  <c r="W1346" i="1"/>
  <c r="AQ1346" i="1" s="1"/>
  <c r="S1347" i="1"/>
  <c r="AH1347" i="1" s="1"/>
  <c r="T1347" i="1"/>
  <c r="U1347" i="1"/>
  <c r="AM1347" i="1" s="1"/>
  <c r="V1347" i="1"/>
  <c r="AO1347" i="1" s="1"/>
  <c r="W1347" i="1"/>
  <c r="AQ1347" i="1" s="1"/>
  <c r="S1348" i="1"/>
  <c r="AH1348" i="1" s="1"/>
  <c r="T1348" i="1"/>
  <c r="U1348" i="1"/>
  <c r="AM1348" i="1" s="1"/>
  <c r="V1348" i="1"/>
  <c r="AO1348" i="1" s="1"/>
  <c r="W1348" i="1"/>
  <c r="AQ1348" i="1" s="1"/>
  <c r="S1349" i="1"/>
  <c r="AH1349" i="1" s="1"/>
  <c r="T1349" i="1"/>
  <c r="U1349" i="1"/>
  <c r="AM1349" i="1" s="1"/>
  <c r="V1349" i="1"/>
  <c r="AO1349" i="1" s="1"/>
  <c r="W1349" i="1"/>
  <c r="AQ1349" i="1" s="1"/>
  <c r="S1350" i="1"/>
  <c r="AH1350" i="1" s="1"/>
  <c r="T1350" i="1"/>
  <c r="U1350" i="1"/>
  <c r="AM1350" i="1" s="1"/>
  <c r="V1350" i="1"/>
  <c r="AO1350" i="1" s="1"/>
  <c r="W1350" i="1"/>
  <c r="AQ1350" i="1" s="1"/>
  <c r="S1351" i="1"/>
  <c r="AH1351" i="1" s="1"/>
  <c r="T1351" i="1"/>
  <c r="AJ1351" i="1" s="1"/>
  <c r="U1351" i="1"/>
  <c r="AM1351" i="1" s="1"/>
  <c r="V1351" i="1"/>
  <c r="AO1351" i="1" s="1"/>
  <c r="W1351" i="1"/>
  <c r="AQ1351" i="1" s="1"/>
  <c r="S1352" i="1"/>
  <c r="AH1352" i="1" s="1"/>
  <c r="T1352" i="1"/>
  <c r="U1352" i="1"/>
  <c r="AM1352" i="1" s="1"/>
  <c r="V1352" i="1"/>
  <c r="AO1352" i="1" s="1"/>
  <c r="W1352" i="1"/>
  <c r="AQ1352" i="1" s="1"/>
  <c r="S1353" i="1"/>
  <c r="AH1353" i="1" s="1"/>
  <c r="T1353" i="1"/>
  <c r="U1353" i="1"/>
  <c r="AM1353" i="1" s="1"/>
  <c r="V1353" i="1"/>
  <c r="AO1353" i="1" s="1"/>
  <c r="W1353" i="1"/>
  <c r="AQ1353" i="1" s="1"/>
  <c r="S1354" i="1"/>
  <c r="AH1354" i="1" s="1"/>
  <c r="T1354" i="1"/>
  <c r="AJ1354" i="1" s="1"/>
  <c r="U1354" i="1"/>
  <c r="AM1354" i="1" s="1"/>
  <c r="V1354" i="1"/>
  <c r="AO1354" i="1" s="1"/>
  <c r="W1354" i="1"/>
  <c r="AQ1354" i="1" s="1"/>
  <c r="S1355" i="1"/>
  <c r="AH1355" i="1" s="1"/>
  <c r="T1355" i="1"/>
  <c r="AJ1355" i="1" s="1"/>
  <c r="U1355" i="1"/>
  <c r="AM1355" i="1" s="1"/>
  <c r="V1355" i="1"/>
  <c r="AO1355" i="1" s="1"/>
  <c r="W1355" i="1"/>
  <c r="AQ1355" i="1" s="1"/>
  <c r="S1356" i="1"/>
  <c r="AH1356" i="1" s="1"/>
  <c r="T1356" i="1"/>
  <c r="U1356" i="1"/>
  <c r="AM1356" i="1" s="1"/>
  <c r="V1356" i="1"/>
  <c r="AO1356" i="1" s="1"/>
  <c r="W1356" i="1"/>
  <c r="AQ1356" i="1" s="1"/>
  <c r="S1357" i="1"/>
  <c r="AH1357" i="1" s="1"/>
  <c r="T1357" i="1"/>
  <c r="U1357" i="1"/>
  <c r="AM1357" i="1" s="1"/>
  <c r="V1357" i="1"/>
  <c r="AO1357" i="1" s="1"/>
  <c r="W1357" i="1"/>
  <c r="AQ1357" i="1" s="1"/>
  <c r="S1358" i="1"/>
  <c r="AH1358" i="1" s="1"/>
  <c r="T1358" i="1"/>
  <c r="AJ1358" i="1" s="1"/>
  <c r="U1358" i="1"/>
  <c r="AM1358" i="1" s="1"/>
  <c r="V1358" i="1"/>
  <c r="AO1358" i="1" s="1"/>
  <c r="W1358" i="1"/>
  <c r="AQ1358" i="1" s="1"/>
  <c r="S1359" i="1"/>
  <c r="AH1359" i="1" s="1"/>
  <c r="T1359" i="1"/>
  <c r="U1359" i="1"/>
  <c r="AM1359" i="1" s="1"/>
  <c r="V1359" i="1"/>
  <c r="AO1359" i="1" s="1"/>
  <c r="W1359" i="1"/>
  <c r="AQ1359" i="1" s="1"/>
  <c r="S1360" i="1"/>
  <c r="AH1360" i="1" s="1"/>
  <c r="T1360" i="1"/>
  <c r="U1360" i="1"/>
  <c r="AM1360" i="1" s="1"/>
  <c r="V1360" i="1"/>
  <c r="AO1360" i="1" s="1"/>
  <c r="W1360" i="1"/>
  <c r="AQ1360" i="1" s="1"/>
  <c r="S1361" i="1"/>
  <c r="AH1361" i="1" s="1"/>
  <c r="T1361" i="1"/>
  <c r="U1361" i="1"/>
  <c r="AM1361" i="1" s="1"/>
  <c r="V1361" i="1"/>
  <c r="AO1361" i="1" s="1"/>
  <c r="W1361" i="1"/>
  <c r="AQ1361" i="1" s="1"/>
  <c r="S1362" i="1"/>
  <c r="AH1362" i="1" s="1"/>
  <c r="T1362" i="1"/>
  <c r="U1362" i="1"/>
  <c r="AM1362" i="1" s="1"/>
  <c r="V1362" i="1"/>
  <c r="AO1362" i="1" s="1"/>
  <c r="W1362" i="1"/>
  <c r="AQ1362" i="1" s="1"/>
  <c r="S1363" i="1"/>
  <c r="AH1363" i="1" s="1"/>
  <c r="T1363" i="1"/>
  <c r="U1363" i="1"/>
  <c r="AM1363" i="1" s="1"/>
  <c r="V1363" i="1"/>
  <c r="AO1363" i="1" s="1"/>
  <c r="W1363" i="1"/>
  <c r="AQ1363" i="1" s="1"/>
  <c r="S1364" i="1"/>
  <c r="AH1364" i="1" s="1"/>
  <c r="T1364" i="1"/>
  <c r="U1364" i="1"/>
  <c r="AM1364" i="1" s="1"/>
  <c r="V1364" i="1"/>
  <c r="AO1364" i="1" s="1"/>
  <c r="W1364" i="1"/>
  <c r="AQ1364" i="1" s="1"/>
  <c r="S1365" i="1"/>
  <c r="AH1365" i="1" s="1"/>
  <c r="T1365" i="1"/>
  <c r="U1365" i="1"/>
  <c r="AM1365" i="1" s="1"/>
  <c r="V1365" i="1"/>
  <c r="AO1365" i="1" s="1"/>
  <c r="W1365" i="1"/>
  <c r="AQ1365" i="1" s="1"/>
  <c r="S1366" i="1"/>
  <c r="AH1366" i="1" s="1"/>
  <c r="T1366" i="1"/>
  <c r="U1366" i="1"/>
  <c r="AM1366" i="1" s="1"/>
  <c r="V1366" i="1"/>
  <c r="AO1366" i="1" s="1"/>
  <c r="W1366" i="1"/>
  <c r="AQ1366" i="1" s="1"/>
  <c r="S1367" i="1"/>
  <c r="AH1367" i="1" s="1"/>
  <c r="T1367" i="1"/>
  <c r="U1367" i="1"/>
  <c r="AM1367" i="1" s="1"/>
  <c r="V1367" i="1"/>
  <c r="AO1367" i="1" s="1"/>
  <c r="W1367" i="1"/>
  <c r="AQ1367" i="1" s="1"/>
  <c r="S1368" i="1"/>
  <c r="AH1368" i="1" s="1"/>
  <c r="T1368" i="1"/>
  <c r="AJ1368" i="1" s="1"/>
  <c r="U1368" i="1"/>
  <c r="AM1368" i="1" s="1"/>
  <c r="V1368" i="1"/>
  <c r="AO1368" i="1" s="1"/>
  <c r="W1368" i="1"/>
  <c r="AQ1368" i="1" s="1"/>
  <c r="S1369" i="1"/>
  <c r="AH1369" i="1" s="1"/>
  <c r="T1369" i="1"/>
  <c r="AJ1369" i="1" s="1"/>
  <c r="U1369" i="1"/>
  <c r="AM1369" i="1" s="1"/>
  <c r="V1369" i="1"/>
  <c r="AO1369" i="1" s="1"/>
  <c r="W1369" i="1"/>
  <c r="AQ1369" i="1" s="1"/>
  <c r="S1370" i="1"/>
  <c r="AH1370" i="1" s="1"/>
  <c r="T1370" i="1"/>
  <c r="U1370" i="1"/>
  <c r="AM1370" i="1" s="1"/>
  <c r="V1370" i="1"/>
  <c r="AO1370" i="1" s="1"/>
  <c r="W1370" i="1"/>
  <c r="AQ1370" i="1" s="1"/>
  <c r="S1371" i="1"/>
  <c r="AH1371" i="1" s="1"/>
  <c r="T1371" i="1"/>
  <c r="U1371" i="1"/>
  <c r="AM1371" i="1" s="1"/>
  <c r="V1371" i="1"/>
  <c r="AO1371" i="1" s="1"/>
  <c r="W1371" i="1"/>
  <c r="AQ1371" i="1" s="1"/>
  <c r="S1372" i="1"/>
  <c r="AH1372" i="1" s="1"/>
  <c r="T1372" i="1"/>
  <c r="AJ1372" i="1" s="1"/>
  <c r="U1372" i="1"/>
  <c r="AM1372" i="1" s="1"/>
  <c r="V1372" i="1"/>
  <c r="AO1372" i="1" s="1"/>
  <c r="W1372" i="1"/>
  <c r="AQ1372" i="1" s="1"/>
  <c r="S1373" i="1"/>
  <c r="AH1373" i="1" s="1"/>
  <c r="T1373" i="1"/>
  <c r="U1373" i="1"/>
  <c r="AM1373" i="1" s="1"/>
  <c r="V1373" i="1"/>
  <c r="AO1373" i="1" s="1"/>
  <c r="W1373" i="1"/>
  <c r="AQ1373" i="1" s="1"/>
  <c r="S1374" i="1"/>
  <c r="AH1374" i="1" s="1"/>
  <c r="T1374" i="1"/>
  <c r="U1374" i="1"/>
  <c r="AM1374" i="1" s="1"/>
  <c r="V1374" i="1"/>
  <c r="AO1374" i="1" s="1"/>
  <c r="W1374" i="1"/>
  <c r="AQ1374" i="1" s="1"/>
  <c r="S1375" i="1"/>
  <c r="AH1375" i="1" s="1"/>
  <c r="T1375" i="1"/>
  <c r="U1375" i="1"/>
  <c r="AM1375" i="1" s="1"/>
  <c r="V1375" i="1"/>
  <c r="AO1375" i="1" s="1"/>
  <c r="W1375" i="1"/>
  <c r="AQ1375" i="1" s="1"/>
  <c r="S1376" i="1"/>
  <c r="AH1376" i="1" s="1"/>
  <c r="T1376" i="1"/>
  <c r="U1376" i="1"/>
  <c r="AM1376" i="1" s="1"/>
  <c r="V1376" i="1"/>
  <c r="AO1376" i="1" s="1"/>
  <c r="W1376" i="1"/>
  <c r="AQ1376" i="1" s="1"/>
  <c r="S1377" i="1"/>
  <c r="AH1377" i="1" s="1"/>
  <c r="T1377" i="1"/>
  <c r="U1377" i="1"/>
  <c r="AM1377" i="1" s="1"/>
  <c r="V1377" i="1"/>
  <c r="AO1377" i="1" s="1"/>
  <c r="W1377" i="1"/>
  <c r="AQ1377" i="1" s="1"/>
  <c r="S1378" i="1"/>
  <c r="AH1378" i="1" s="1"/>
  <c r="T1378" i="1"/>
  <c r="U1378" i="1"/>
  <c r="AM1378" i="1" s="1"/>
  <c r="V1378" i="1"/>
  <c r="AO1378" i="1" s="1"/>
  <c r="W1378" i="1"/>
  <c r="AQ1378" i="1" s="1"/>
  <c r="S1379" i="1"/>
  <c r="AH1379" i="1" s="1"/>
  <c r="T1379" i="1"/>
  <c r="U1379" i="1"/>
  <c r="AM1379" i="1" s="1"/>
  <c r="V1379" i="1"/>
  <c r="AO1379" i="1" s="1"/>
  <c r="W1379" i="1"/>
  <c r="AQ1379" i="1" s="1"/>
  <c r="S1380" i="1"/>
  <c r="AH1380" i="1" s="1"/>
  <c r="T1380" i="1"/>
  <c r="U1380" i="1"/>
  <c r="AM1380" i="1" s="1"/>
  <c r="V1380" i="1"/>
  <c r="AO1380" i="1" s="1"/>
  <c r="W1380" i="1"/>
  <c r="AQ1380" i="1" s="1"/>
  <c r="S1381" i="1"/>
  <c r="AH1381" i="1" s="1"/>
  <c r="T1381" i="1"/>
  <c r="U1381" i="1"/>
  <c r="AM1381" i="1" s="1"/>
  <c r="V1381" i="1"/>
  <c r="AO1381" i="1" s="1"/>
  <c r="W1381" i="1"/>
  <c r="AQ1381" i="1" s="1"/>
  <c r="S1382" i="1"/>
  <c r="AH1382" i="1" s="1"/>
  <c r="T1382" i="1"/>
  <c r="U1382" i="1"/>
  <c r="AM1382" i="1" s="1"/>
  <c r="V1382" i="1"/>
  <c r="AO1382" i="1" s="1"/>
  <c r="W1382" i="1"/>
  <c r="AQ1382" i="1" s="1"/>
  <c r="S1383" i="1"/>
  <c r="AH1383" i="1" s="1"/>
  <c r="T1383" i="1"/>
  <c r="U1383" i="1"/>
  <c r="AM1383" i="1" s="1"/>
  <c r="V1383" i="1"/>
  <c r="AO1383" i="1" s="1"/>
  <c r="W1383" i="1"/>
  <c r="AQ1383" i="1" s="1"/>
  <c r="S1384" i="1"/>
  <c r="AH1384" i="1" s="1"/>
  <c r="T1384" i="1"/>
  <c r="U1384" i="1"/>
  <c r="AM1384" i="1" s="1"/>
  <c r="V1384" i="1"/>
  <c r="AO1384" i="1" s="1"/>
  <c r="W1384" i="1"/>
  <c r="AQ1384" i="1" s="1"/>
  <c r="S1385" i="1"/>
  <c r="AH1385" i="1" s="1"/>
  <c r="T1385" i="1"/>
  <c r="U1385" i="1"/>
  <c r="AM1385" i="1" s="1"/>
  <c r="V1385" i="1"/>
  <c r="AO1385" i="1" s="1"/>
  <c r="W1385" i="1"/>
  <c r="AQ1385" i="1" s="1"/>
  <c r="S1386" i="1"/>
  <c r="AH1386" i="1" s="1"/>
  <c r="T1386" i="1"/>
  <c r="U1386" i="1"/>
  <c r="AM1386" i="1" s="1"/>
  <c r="V1386" i="1"/>
  <c r="AO1386" i="1" s="1"/>
  <c r="W1386" i="1"/>
  <c r="AQ1386" i="1" s="1"/>
  <c r="S1387" i="1"/>
  <c r="AH1387" i="1" s="1"/>
  <c r="T1387" i="1"/>
  <c r="U1387" i="1"/>
  <c r="AM1387" i="1" s="1"/>
  <c r="V1387" i="1"/>
  <c r="AO1387" i="1" s="1"/>
  <c r="W1387" i="1"/>
  <c r="AQ1387" i="1" s="1"/>
  <c r="S1388" i="1"/>
  <c r="AH1388" i="1" s="1"/>
  <c r="T1388" i="1"/>
  <c r="U1388" i="1"/>
  <c r="AM1388" i="1" s="1"/>
  <c r="V1388" i="1"/>
  <c r="AO1388" i="1" s="1"/>
  <c r="W1388" i="1"/>
  <c r="AQ1388" i="1" s="1"/>
  <c r="S1389" i="1"/>
  <c r="AH1389" i="1" s="1"/>
  <c r="T1389" i="1"/>
  <c r="U1389" i="1"/>
  <c r="AM1389" i="1" s="1"/>
  <c r="V1389" i="1"/>
  <c r="AO1389" i="1" s="1"/>
  <c r="W1389" i="1"/>
  <c r="AQ1389" i="1" s="1"/>
  <c r="S1390" i="1"/>
  <c r="AH1390" i="1" s="1"/>
  <c r="T1390" i="1"/>
  <c r="U1390" i="1"/>
  <c r="AM1390" i="1" s="1"/>
  <c r="V1390" i="1"/>
  <c r="AO1390" i="1" s="1"/>
  <c r="W1390" i="1"/>
  <c r="AQ1390" i="1" s="1"/>
  <c r="S1391" i="1"/>
  <c r="AH1391" i="1" s="1"/>
  <c r="T1391" i="1"/>
  <c r="U1391" i="1"/>
  <c r="AM1391" i="1" s="1"/>
  <c r="V1391" i="1"/>
  <c r="AO1391" i="1" s="1"/>
  <c r="W1391" i="1"/>
  <c r="AQ1391" i="1" s="1"/>
  <c r="S1392" i="1"/>
  <c r="AH1392" i="1" s="1"/>
  <c r="T1392" i="1"/>
  <c r="U1392" i="1"/>
  <c r="AM1392" i="1" s="1"/>
  <c r="V1392" i="1"/>
  <c r="AO1392" i="1" s="1"/>
  <c r="W1392" i="1"/>
  <c r="AQ1392" i="1" s="1"/>
  <c r="S1393" i="1"/>
  <c r="AH1393" i="1" s="1"/>
  <c r="T1393" i="1"/>
  <c r="U1393" i="1"/>
  <c r="AM1393" i="1" s="1"/>
  <c r="V1393" i="1"/>
  <c r="AO1393" i="1" s="1"/>
  <c r="W1393" i="1"/>
  <c r="AQ1393" i="1" s="1"/>
  <c r="S1394" i="1"/>
  <c r="AH1394" i="1" s="1"/>
  <c r="T1394" i="1"/>
  <c r="U1394" i="1"/>
  <c r="AM1394" i="1" s="1"/>
  <c r="V1394" i="1"/>
  <c r="AO1394" i="1" s="1"/>
  <c r="W1394" i="1"/>
  <c r="AQ1394" i="1" s="1"/>
  <c r="S1395" i="1"/>
  <c r="AH1395" i="1" s="1"/>
  <c r="T1395" i="1"/>
  <c r="U1395" i="1"/>
  <c r="AM1395" i="1" s="1"/>
  <c r="V1395" i="1"/>
  <c r="AO1395" i="1" s="1"/>
  <c r="W1395" i="1"/>
  <c r="AQ1395" i="1" s="1"/>
  <c r="S1396" i="1"/>
  <c r="AH1396" i="1" s="1"/>
  <c r="T1396" i="1"/>
  <c r="U1396" i="1"/>
  <c r="AM1396" i="1" s="1"/>
  <c r="V1396" i="1"/>
  <c r="AO1396" i="1" s="1"/>
  <c r="W1396" i="1"/>
  <c r="AQ1396" i="1" s="1"/>
  <c r="S1397" i="1"/>
  <c r="AH1397" i="1" s="1"/>
  <c r="T1397" i="1"/>
  <c r="U1397" i="1"/>
  <c r="AM1397" i="1" s="1"/>
  <c r="V1397" i="1"/>
  <c r="AO1397" i="1" s="1"/>
  <c r="W1397" i="1"/>
  <c r="AQ1397" i="1" s="1"/>
  <c r="S1398" i="1"/>
  <c r="AH1398" i="1" s="1"/>
  <c r="T1398" i="1"/>
  <c r="U1398" i="1"/>
  <c r="AM1398" i="1" s="1"/>
  <c r="V1398" i="1"/>
  <c r="AO1398" i="1" s="1"/>
  <c r="W1398" i="1"/>
  <c r="AQ1398" i="1" s="1"/>
  <c r="S1399" i="1"/>
  <c r="AH1399" i="1" s="1"/>
  <c r="T1399" i="1"/>
  <c r="U1399" i="1"/>
  <c r="AM1399" i="1" s="1"/>
  <c r="V1399" i="1"/>
  <c r="AO1399" i="1" s="1"/>
  <c r="W1399" i="1"/>
  <c r="AQ1399" i="1" s="1"/>
  <c r="S1400" i="1"/>
  <c r="AH1400" i="1" s="1"/>
  <c r="T1400" i="1"/>
  <c r="U1400" i="1"/>
  <c r="AM1400" i="1" s="1"/>
  <c r="V1400" i="1"/>
  <c r="AO1400" i="1" s="1"/>
  <c r="W1400" i="1"/>
  <c r="AQ1400" i="1" s="1"/>
  <c r="S1401" i="1"/>
  <c r="AH1401" i="1" s="1"/>
  <c r="T1401" i="1"/>
  <c r="U1401" i="1"/>
  <c r="AM1401" i="1" s="1"/>
  <c r="V1401" i="1"/>
  <c r="AO1401" i="1" s="1"/>
  <c r="W1401" i="1"/>
  <c r="AQ1401" i="1" s="1"/>
  <c r="S1402" i="1"/>
  <c r="AH1402" i="1" s="1"/>
  <c r="T1402" i="1"/>
  <c r="U1402" i="1"/>
  <c r="AM1402" i="1" s="1"/>
  <c r="V1402" i="1"/>
  <c r="AO1402" i="1" s="1"/>
  <c r="W1402" i="1"/>
  <c r="AQ1402" i="1" s="1"/>
  <c r="S1403" i="1"/>
  <c r="AH1403" i="1" s="1"/>
  <c r="T1403" i="1"/>
  <c r="U1403" i="1"/>
  <c r="AM1403" i="1" s="1"/>
  <c r="V1403" i="1"/>
  <c r="AO1403" i="1" s="1"/>
  <c r="W1403" i="1"/>
  <c r="AQ1403" i="1" s="1"/>
  <c r="S1404" i="1"/>
  <c r="AH1404" i="1" s="1"/>
  <c r="T1404" i="1"/>
  <c r="U1404" i="1"/>
  <c r="AM1404" i="1" s="1"/>
  <c r="V1404" i="1"/>
  <c r="AO1404" i="1" s="1"/>
  <c r="W1404" i="1"/>
  <c r="AQ1404" i="1" s="1"/>
  <c r="S1405" i="1"/>
  <c r="AH1405" i="1" s="1"/>
  <c r="T1405" i="1"/>
  <c r="U1405" i="1"/>
  <c r="AM1405" i="1" s="1"/>
  <c r="V1405" i="1"/>
  <c r="AO1405" i="1" s="1"/>
  <c r="W1405" i="1"/>
  <c r="AQ1405" i="1" s="1"/>
  <c r="S1406" i="1"/>
  <c r="AH1406" i="1" s="1"/>
  <c r="T1406" i="1"/>
  <c r="AJ1406" i="1" s="1"/>
  <c r="U1406" i="1"/>
  <c r="AM1406" i="1" s="1"/>
  <c r="V1406" i="1"/>
  <c r="AO1406" i="1" s="1"/>
  <c r="W1406" i="1"/>
  <c r="AQ1406" i="1" s="1"/>
  <c r="S1407" i="1"/>
  <c r="AH1407" i="1" s="1"/>
  <c r="T1407" i="1"/>
  <c r="U1407" i="1"/>
  <c r="AM1407" i="1" s="1"/>
  <c r="V1407" i="1"/>
  <c r="AO1407" i="1" s="1"/>
  <c r="W1407" i="1"/>
  <c r="AQ1407" i="1" s="1"/>
  <c r="S1408" i="1"/>
  <c r="AH1408" i="1" s="1"/>
  <c r="T1408" i="1"/>
  <c r="U1408" i="1"/>
  <c r="AM1408" i="1" s="1"/>
  <c r="V1408" i="1"/>
  <c r="AO1408" i="1" s="1"/>
  <c r="W1408" i="1"/>
  <c r="AQ1408" i="1" s="1"/>
  <c r="S1409" i="1"/>
  <c r="AH1409" i="1" s="1"/>
  <c r="T1409" i="1"/>
  <c r="U1409" i="1"/>
  <c r="AM1409" i="1" s="1"/>
  <c r="V1409" i="1"/>
  <c r="AO1409" i="1" s="1"/>
  <c r="W1409" i="1"/>
  <c r="AQ1409" i="1" s="1"/>
  <c r="S1410" i="1"/>
  <c r="AH1410" i="1" s="1"/>
  <c r="T1410" i="1"/>
  <c r="U1410" i="1"/>
  <c r="AM1410" i="1" s="1"/>
  <c r="V1410" i="1"/>
  <c r="AO1410" i="1" s="1"/>
  <c r="W1410" i="1"/>
  <c r="AQ1410" i="1" s="1"/>
  <c r="S1411" i="1"/>
  <c r="AH1411" i="1" s="1"/>
  <c r="T1411" i="1"/>
  <c r="U1411" i="1"/>
  <c r="AM1411" i="1" s="1"/>
  <c r="V1411" i="1"/>
  <c r="AO1411" i="1" s="1"/>
  <c r="W1411" i="1"/>
  <c r="AQ1411" i="1" s="1"/>
  <c r="S1412" i="1"/>
  <c r="AH1412" i="1" s="1"/>
  <c r="T1412" i="1"/>
  <c r="U1412" i="1"/>
  <c r="AM1412" i="1" s="1"/>
  <c r="V1412" i="1"/>
  <c r="AO1412" i="1" s="1"/>
  <c r="W1412" i="1"/>
  <c r="AQ1412" i="1" s="1"/>
  <c r="S1413" i="1"/>
  <c r="AH1413" i="1" s="1"/>
  <c r="T1413" i="1"/>
  <c r="U1413" i="1"/>
  <c r="AM1413" i="1" s="1"/>
  <c r="V1413" i="1"/>
  <c r="AO1413" i="1" s="1"/>
  <c r="W1413" i="1"/>
  <c r="AQ1413" i="1" s="1"/>
  <c r="S1414" i="1"/>
  <c r="AH1414" i="1" s="1"/>
  <c r="T1414" i="1"/>
  <c r="U1414" i="1"/>
  <c r="AM1414" i="1" s="1"/>
  <c r="V1414" i="1"/>
  <c r="AO1414" i="1" s="1"/>
  <c r="W1414" i="1"/>
  <c r="AQ1414" i="1" s="1"/>
  <c r="S1415" i="1"/>
  <c r="AH1415" i="1" s="1"/>
  <c r="T1415" i="1"/>
  <c r="U1415" i="1"/>
  <c r="AM1415" i="1" s="1"/>
  <c r="V1415" i="1"/>
  <c r="AO1415" i="1" s="1"/>
  <c r="W1415" i="1"/>
  <c r="AQ1415" i="1" s="1"/>
  <c r="S1416" i="1"/>
  <c r="AH1416" i="1" s="1"/>
  <c r="T1416" i="1"/>
  <c r="U1416" i="1"/>
  <c r="AM1416" i="1" s="1"/>
  <c r="V1416" i="1"/>
  <c r="AO1416" i="1" s="1"/>
  <c r="W1416" i="1"/>
  <c r="AQ1416" i="1" s="1"/>
  <c r="S1417" i="1"/>
  <c r="AH1417" i="1" s="1"/>
  <c r="T1417" i="1"/>
  <c r="U1417" i="1"/>
  <c r="AM1417" i="1" s="1"/>
  <c r="V1417" i="1"/>
  <c r="AO1417" i="1" s="1"/>
  <c r="W1417" i="1"/>
  <c r="AQ1417" i="1" s="1"/>
  <c r="S1418" i="1"/>
  <c r="AH1418" i="1" s="1"/>
  <c r="T1418" i="1"/>
  <c r="U1418" i="1"/>
  <c r="AM1418" i="1" s="1"/>
  <c r="V1418" i="1"/>
  <c r="AO1418" i="1" s="1"/>
  <c r="W1418" i="1"/>
  <c r="AQ1418" i="1" s="1"/>
  <c r="S1419" i="1"/>
  <c r="AH1419" i="1" s="1"/>
  <c r="T1419" i="1"/>
  <c r="U1419" i="1"/>
  <c r="AM1419" i="1" s="1"/>
  <c r="V1419" i="1"/>
  <c r="AO1419" i="1" s="1"/>
  <c r="W1419" i="1"/>
  <c r="AQ1419" i="1" s="1"/>
  <c r="S1420" i="1"/>
  <c r="AH1420" i="1" s="1"/>
  <c r="T1420" i="1"/>
  <c r="U1420" i="1"/>
  <c r="AM1420" i="1" s="1"/>
  <c r="V1420" i="1"/>
  <c r="AO1420" i="1" s="1"/>
  <c r="W1420" i="1"/>
  <c r="AQ1420" i="1" s="1"/>
  <c r="S1421" i="1"/>
  <c r="AH1421" i="1" s="1"/>
  <c r="T1421" i="1"/>
  <c r="U1421" i="1"/>
  <c r="AM1421" i="1" s="1"/>
  <c r="V1421" i="1"/>
  <c r="AO1421" i="1" s="1"/>
  <c r="W1421" i="1"/>
  <c r="AQ1421" i="1" s="1"/>
  <c r="S1422" i="1"/>
  <c r="AH1422" i="1" s="1"/>
  <c r="T1422" i="1"/>
  <c r="U1422" i="1"/>
  <c r="AM1422" i="1" s="1"/>
  <c r="V1422" i="1"/>
  <c r="AO1422" i="1" s="1"/>
  <c r="W1422" i="1"/>
  <c r="AQ1422" i="1" s="1"/>
  <c r="S1423" i="1"/>
  <c r="AH1423" i="1" s="1"/>
  <c r="T1423" i="1"/>
  <c r="U1423" i="1"/>
  <c r="AM1423" i="1" s="1"/>
  <c r="V1423" i="1"/>
  <c r="AO1423" i="1" s="1"/>
  <c r="W1423" i="1"/>
  <c r="AQ1423" i="1" s="1"/>
  <c r="S1424" i="1"/>
  <c r="AH1424" i="1" s="1"/>
  <c r="T1424" i="1"/>
  <c r="U1424" i="1"/>
  <c r="AM1424" i="1" s="1"/>
  <c r="V1424" i="1"/>
  <c r="AO1424" i="1" s="1"/>
  <c r="W1424" i="1"/>
  <c r="AQ1424" i="1" s="1"/>
  <c r="S1425" i="1"/>
  <c r="AH1425" i="1" s="1"/>
  <c r="T1425" i="1"/>
  <c r="U1425" i="1"/>
  <c r="AM1425" i="1" s="1"/>
  <c r="V1425" i="1"/>
  <c r="AO1425" i="1" s="1"/>
  <c r="W1425" i="1"/>
  <c r="AQ1425" i="1" s="1"/>
  <c r="S1426" i="1"/>
  <c r="AH1426" i="1" s="1"/>
  <c r="T1426" i="1"/>
  <c r="U1426" i="1"/>
  <c r="AM1426" i="1" s="1"/>
  <c r="V1426" i="1"/>
  <c r="AO1426" i="1" s="1"/>
  <c r="W1426" i="1"/>
  <c r="AQ1426" i="1" s="1"/>
  <c r="S1427" i="1"/>
  <c r="AH1427" i="1" s="1"/>
  <c r="T1427" i="1"/>
  <c r="U1427" i="1"/>
  <c r="AM1427" i="1" s="1"/>
  <c r="V1427" i="1"/>
  <c r="AO1427" i="1" s="1"/>
  <c r="W1427" i="1"/>
  <c r="AQ1427" i="1" s="1"/>
  <c r="S1428" i="1"/>
  <c r="AH1428" i="1" s="1"/>
  <c r="T1428" i="1"/>
  <c r="U1428" i="1"/>
  <c r="AM1428" i="1" s="1"/>
  <c r="V1428" i="1"/>
  <c r="AO1428" i="1" s="1"/>
  <c r="W1428" i="1"/>
  <c r="AQ1428" i="1" s="1"/>
  <c r="S1429" i="1"/>
  <c r="AH1429" i="1" s="1"/>
  <c r="T1429" i="1"/>
  <c r="U1429" i="1"/>
  <c r="AM1429" i="1" s="1"/>
  <c r="V1429" i="1"/>
  <c r="AO1429" i="1" s="1"/>
  <c r="W1429" i="1"/>
  <c r="AQ1429" i="1" s="1"/>
  <c r="S1430" i="1"/>
  <c r="AH1430" i="1" s="1"/>
  <c r="T1430" i="1"/>
  <c r="U1430" i="1"/>
  <c r="AM1430" i="1" s="1"/>
  <c r="V1430" i="1"/>
  <c r="AO1430" i="1" s="1"/>
  <c r="W1430" i="1"/>
  <c r="AQ1430" i="1" s="1"/>
  <c r="S1431" i="1"/>
  <c r="AH1431" i="1" s="1"/>
  <c r="T1431" i="1"/>
  <c r="U1431" i="1"/>
  <c r="AM1431" i="1" s="1"/>
  <c r="V1431" i="1"/>
  <c r="AO1431" i="1" s="1"/>
  <c r="W1431" i="1"/>
  <c r="AQ1431" i="1" s="1"/>
  <c r="S1432" i="1"/>
  <c r="AH1432" i="1" s="1"/>
  <c r="T1432" i="1"/>
  <c r="U1432" i="1"/>
  <c r="AM1432" i="1" s="1"/>
  <c r="V1432" i="1"/>
  <c r="AO1432" i="1" s="1"/>
  <c r="W1432" i="1"/>
  <c r="AQ1432" i="1" s="1"/>
  <c r="S1433" i="1"/>
  <c r="AH1433" i="1" s="1"/>
  <c r="T1433" i="1"/>
  <c r="U1433" i="1"/>
  <c r="AM1433" i="1" s="1"/>
  <c r="V1433" i="1"/>
  <c r="AO1433" i="1" s="1"/>
  <c r="W1433" i="1"/>
  <c r="AQ1433" i="1" s="1"/>
  <c r="S1434" i="1"/>
  <c r="AH1434" i="1" s="1"/>
  <c r="T1434" i="1"/>
  <c r="AJ1434" i="1" s="1"/>
  <c r="U1434" i="1"/>
  <c r="AM1434" i="1" s="1"/>
  <c r="V1434" i="1"/>
  <c r="AO1434" i="1" s="1"/>
  <c r="W1434" i="1"/>
  <c r="AQ1434" i="1" s="1"/>
  <c r="S1435" i="1"/>
  <c r="AH1435" i="1" s="1"/>
  <c r="T1435" i="1"/>
  <c r="U1435" i="1"/>
  <c r="AM1435" i="1" s="1"/>
  <c r="V1435" i="1"/>
  <c r="AO1435" i="1" s="1"/>
  <c r="W1435" i="1"/>
  <c r="AQ1435" i="1" s="1"/>
  <c r="S1436" i="1"/>
  <c r="AH1436" i="1" s="1"/>
  <c r="T1436" i="1"/>
  <c r="U1436" i="1"/>
  <c r="AM1436" i="1" s="1"/>
  <c r="V1436" i="1"/>
  <c r="AO1436" i="1" s="1"/>
  <c r="W1436" i="1"/>
  <c r="AQ1436" i="1" s="1"/>
  <c r="S1437" i="1"/>
  <c r="AH1437" i="1" s="1"/>
  <c r="T1437" i="1"/>
  <c r="U1437" i="1"/>
  <c r="AM1437" i="1" s="1"/>
  <c r="V1437" i="1"/>
  <c r="AO1437" i="1" s="1"/>
  <c r="W1437" i="1"/>
  <c r="AQ1437" i="1" s="1"/>
  <c r="S1438" i="1"/>
  <c r="AH1438" i="1" s="1"/>
  <c r="T1438" i="1"/>
  <c r="U1438" i="1"/>
  <c r="AM1438" i="1" s="1"/>
  <c r="V1438" i="1"/>
  <c r="AO1438" i="1" s="1"/>
  <c r="W1438" i="1"/>
  <c r="AQ1438" i="1" s="1"/>
  <c r="S1439" i="1"/>
  <c r="AH1439" i="1" s="1"/>
  <c r="T1439" i="1"/>
  <c r="U1439" i="1"/>
  <c r="AM1439" i="1" s="1"/>
  <c r="V1439" i="1"/>
  <c r="AO1439" i="1" s="1"/>
  <c r="W1439" i="1"/>
  <c r="AQ1439" i="1" s="1"/>
  <c r="S1440" i="1"/>
  <c r="AH1440" i="1" s="1"/>
  <c r="T1440" i="1"/>
  <c r="U1440" i="1"/>
  <c r="AM1440" i="1" s="1"/>
  <c r="V1440" i="1"/>
  <c r="AO1440" i="1" s="1"/>
  <c r="W1440" i="1"/>
  <c r="AQ1440" i="1" s="1"/>
  <c r="S1441" i="1"/>
  <c r="AH1441" i="1" s="1"/>
  <c r="T1441" i="1"/>
  <c r="U1441" i="1"/>
  <c r="AM1441" i="1" s="1"/>
  <c r="V1441" i="1"/>
  <c r="AO1441" i="1" s="1"/>
  <c r="W1441" i="1"/>
  <c r="AQ1441" i="1" s="1"/>
  <c r="S1442" i="1"/>
  <c r="AH1442" i="1" s="1"/>
  <c r="T1442" i="1"/>
  <c r="U1442" i="1"/>
  <c r="AM1442" i="1" s="1"/>
  <c r="V1442" i="1"/>
  <c r="AO1442" i="1" s="1"/>
  <c r="W1442" i="1"/>
  <c r="AQ1442" i="1" s="1"/>
  <c r="S1443" i="1"/>
  <c r="AH1443" i="1" s="1"/>
  <c r="T1443" i="1"/>
  <c r="U1443" i="1"/>
  <c r="AM1443" i="1" s="1"/>
  <c r="V1443" i="1"/>
  <c r="AO1443" i="1" s="1"/>
  <c r="W1443" i="1"/>
  <c r="AQ1443" i="1" s="1"/>
  <c r="S1444" i="1"/>
  <c r="AH1444" i="1" s="1"/>
  <c r="T1444" i="1"/>
  <c r="U1444" i="1"/>
  <c r="AM1444" i="1" s="1"/>
  <c r="V1444" i="1"/>
  <c r="AO1444" i="1" s="1"/>
  <c r="W1444" i="1"/>
  <c r="AQ1444" i="1" s="1"/>
  <c r="S1445" i="1"/>
  <c r="AH1445" i="1" s="1"/>
  <c r="T1445" i="1"/>
  <c r="U1445" i="1"/>
  <c r="AM1445" i="1" s="1"/>
  <c r="V1445" i="1"/>
  <c r="AO1445" i="1" s="1"/>
  <c r="W1445" i="1"/>
  <c r="AQ1445" i="1" s="1"/>
  <c r="S1446" i="1"/>
  <c r="AH1446" i="1" s="1"/>
  <c r="T1446" i="1"/>
  <c r="U1446" i="1"/>
  <c r="AM1446" i="1" s="1"/>
  <c r="V1446" i="1"/>
  <c r="AO1446" i="1" s="1"/>
  <c r="W1446" i="1"/>
  <c r="AQ1446" i="1" s="1"/>
  <c r="S1447" i="1"/>
  <c r="AH1447" i="1" s="1"/>
  <c r="T1447" i="1"/>
  <c r="U1447" i="1"/>
  <c r="AM1447" i="1" s="1"/>
  <c r="V1447" i="1"/>
  <c r="AO1447" i="1" s="1"/>
  <c r="W1447" i="1"/>
  <c r="AQ1447" i="1" s="1"/>
  <c r="S1448" i="1"/>
  <c r="AH1448" i="1" s="1"/>
  <c r="T1448" i="1"/>
  <c r="U1448" i="1"/>
  <c r="AM1448" i="1" s="1"/>
  <c r="V1448" i="1"/>
  <c r="AO1448" i="1" s="1"/>
  <c r="W1448" i="1"/>
  <c r="AQ1448" i="1" s="1"/>
  <c r="S1449" i="1"/>
  <c r="AH1449" i="1" s="1"/>
  <c r="T1449" i="1"/>
  <c r="U1449" i="1"/>
  <c r="AM1449" i="1" s="1"/>
  <c r="V1449" i="1"/>
  <c r="AO1449" i="1" s="1"/>
  <c r="W1449" i="1"/>
  <c r="AQ1449" i="1" s="1"/>
  <c r="S1450" i="1"/>
  <c r="AH1450" i="1" s="1"/>
  <c r="T1450" i="1"/>
  <c r="U1450" i="1"/>
  <c r="AM1450" i="1" s="1"/>
  <c r="V1450" i="1"/>
  <c r="AO1450" i="1" s="1"/>
  <c r="W1450" i="1"/>
  <c r="AQ1450" i="1" s="1"/>
  <c r="S1451" i="1"/>
  <c r="AH1451" i="1" s="1"/>
  <c r="T1451" i="1"/>
  <c r="U1451" i="1"/>
  <c r="AM1451" i="1" s="1"/>
  <c r="V1451" i="1"/>
  <c r="AO1451" i="1" s="1"/>
  <c r="W1451" i="1"/>
  <c r="AQ1451" i="1" s="1"/>
  <c r="S1452" i="1"/>
  <c r="AH1452" i="1" s="1"/>
  <c r="T1452" i="1"/>
  <c r="U1452" i="1"/>
  <c r="AM1452" i="1" s="1"/>
  <c r="V1452" i="1"/>
  <c r="AO1452" i="1" s="1"/>
  <c r="W1452" i="1"/>
  <c r="AQ1452" i="1" s="1"/>
  <c r="S1453" i="1"/>
  <c r="AH1453" i="1" s="1"/>
  <c r="T1453" i="1"/>
  <c r="U1453" i="1"/>
  <c r="AM1453" i="1" s="1"/>
  <c r="V1453" i="1"/>
  <c r="AO1453" i="1" s="1"/>
  <c r="W1453" i="1"/>
  <c r="AQ1453" i="1" s="1"/>
  <c r="S1454" i="1"/>
  <c r="AH1454" i="1" s="1"/>
  <c r="T1454" i="1"/>
  <c r="U1454" i="1"/>
  <c r="AM1454" i="1" s="1"/>
  <c r="V1454" i="1"/>
  <c r="AO1454" i="1" s="1"/>
  <c r="W1454" i="1"/>
  <c r="AQ1454" i="1" s="1"/>
  <c r="S1455" i="1"/>
  <c r="AH1455" i="1" s="1"/>
  <c r="T1455" i="1"/>
  <c r="U1455" i="1"/>
  <c r="AM1455" i="1" s="1"/>
  <c r="V1455" i="1"/>
  <c r="AO1455" i="1" s="1"/>
  <c r="W1455" i="1"/>
  <c r="AQ1455" i="1" s="1"/>
  <c r="S1456" i="1"/>
  <c r="AH1456" i="1" s="1"/>
  <c r="T1456" i="1"/>
  <c r="U1456" i="1"/>
  <c r="AM1456" i="1" s="1"/>
  <c r="V1456" i="1"/>
  <c r="AO1456" i="1" s="1"/>
  <c r="W1456" i="1"/>
  <c r="AQ1456" i="1" s="1"/>
  <c r="S1457" i="1"/>
  <c r="AH1457" i="1" s="1"/>
  <c r="T1457" i="1"/>
  <c r="U1457" i="1"/>
  <c r="AM1457" i="1" s="1"/>
  <c r="V1457" i="1"/>
  <c r="AO1457" i="1" s="1"/>
  <c r="W1457" i="1"/>
  <c r="AQ1457" i="1" s="1"/>
  <c r="S1458" i="1"/>
  <c r="AH1458" i="1" s="1"/>
  <c r="T1458" i="1"/>
  <c r="U1458" i="1"/>
  <c r="AM1458" i="1" s="1"/>
  <c r="V1458" i="1"/>
  <c r="AO1458" i="1" s="1"/>
  <c r="W1458" i="1"/>
  <c r="AQ1458" i="1" s="1"/>
  <c r="S1459" i="1"/>
  <c r="AH1459" i="1" s="1"/>
  <c r="T1459" i="1"/>
  <c r="U1459" i="1"/>
  <c r="AM1459" i="1" s="1"/>
  <c r="V1459" i="1"/>
  <c r="AO1459" i="1" s="1"/>
  <c r="W1459" i="1"/>
  <c r="AQ1459" i="1" s="1"/>
  <c r="S1460" i="1"/>
  <c r="AH1460" i="1" s="1"/>
  <c r="T1460" i="1"/>
  <c r="U1460" i="1"/>
  <c r="AM1460" i="1" s="1"/>
  <c r="V1460" i="1"/>
  <c r="AO1460" i="1" s="1"/>
  <c r="W1460" i="1"/>
  <c r="AQ1460" i="1" s="1"/>
  <c r="S1461" i="1"/>
  <c r="AH1461" i="1" s="1"/>
  <c r="T1461" i="1"/>
  <c r="AJ1461" i="1" s="1"/>
  <c r="U1461" i="1"/>
  <c r="AM1461" i="1" s="1"/>
  <c r="V1461" i="1"/>
  <c r="AO1461" i="1" s="1"/>
  <c r="W1461" i="1"/>
  <c r="AQ1461" i="1" s="1"/>
  <c r="S1462" i="1"/>
  <c r="AH1462" i="1" s="1"/>
  <c r="T1462" i="1"/>
  <c r="U1462" i="1"/>
  <c r="AM1462" i="1" s="1"/>
  <c r="V1462" i="1"/>
  <c r="AO1462" i="1" s="1"/>
  <c r="W1462" i="1"/>
  <c r="AQ1462" i="1" s="1"/>
  <c r="S1463" i="1"/>
  <c r="AH1463" i="1" s="1"/>
  <c r="T1463" i="1"/>
  <c r="U1463" i="1"/>
  <c r="AM1463" i="1" s="1"/>
  <c r="V1463" i="1"/>
  <c r="AO1463" i="1" s="1"/>
  <c r="W1463" i="1"/>
  <c r="AQ1463" i="1" s="1"/>
  <c r="S1464" i="1"/>
  <c r="AH1464" i="1" s="1"/>
  <c r="T1464" i="1"/>
  <c r="U1464" i="1"/>
  <c r="AM1464" i="1" s="1"/>
  <c r="V1464" i="1"/>
  <c r="AO1464" i="1" s="1"/>
  <c r="W1464" i="1"/>
  <c r="AQ1464" i="1" s="1"/>
  <c r="S1465" i="1"/>
  <c r="AH1465" i="1" s="1"/>
  <c r="T1465" i="1"/>
  <c r="U1465" i="1"/>
  <c r="AM1465" i="1" s="1"/>
  <c r="V1465" i="1"/>
  <c r="AO1465" i="1" s="1"/>
  <c r="W1465" i="1"/>
  <c r="AQ1465" i="1" s="1"/>
  <c r="S1466" i="1"/>
  <c r="AH1466" i="1" s="1"/>
  <c r="T1466" i="1"/>
  <c r="U1466" i="1"/>
  <c r="AM1466" i="1" s="1"/>
  <c r="V1466" i="1"/>
  <c r="AO1466" i="1" s="1"/>
  <c r="W1466" i="1"/>
  <c r="AQ1466" i="1" s="1"/>
  <c r="S1467" i="1"/>
  <c r="AH1467" i="1" s="1"/>
  <c r="T1467" i="1"/>
  <c r="U1467" i="1"/>
  <c r="AM1467" i="1" s="1"/>
  <c r="V1467" i="1"/>
  <c r="AO1467" i="1" s="1"/>
  <c r="W1467" i="1"/>
  <c r="AQ1467" i="1" s="1"/>
  <c r="S1468" i="1"/>
  <c r="AH1468" i="1" s="1"/>
  <c r="T1468" i="1"/>
  <c r="U1468" i="1"/>
  <c r="AM1468" i="1" s="1"/>
  <c r="V1468" i="1"/>
  <c r="AO1468" i="1" s="1"/>
  <c r="W1468" i="1"/>
  <c r="AQ1468" i="1" s="1"/>
  <c r="S1469" i="1"/>
  <c r="AH1469" i="1" s="1"/>
  <c r="T1469" i="1"/>
  <c r="U1469" i="1"/>
  <c r="AM1469" i="1" s="1"/>
  <c r="V1469" i="1"/>
  <c r="AO1469" i="1" s="1"/>
  <c r="W1469" i="1"/>
  <c r="AQ1469" i="1" s="1"/>
  <c r="S1470" i="1"/>
  <c r="AH1470" i="1" s="1"/>
  <c r="T1470" i="1"/>
  <c r="U1470" i="1"/>
  <c r="AM1470" i="1" s="1"/>
  <c r="V1470" i="1"/>
  <c r="AO1470" i="1" s="1"/>
  <c r="W1470" i="1"/>
  <c r="AQ1470" i="1" s="1"/>
  <c r="S1471" i="1"/>
  <c r="AH1471" i="1" s="1"/>
  <c r="T1471" i="1"/>
  <c r="U1471" i="1"/>
  <c r="AM1471" i="1" s="1"/>
  <c r="V1471" i="1"/>
  <c r="AO1471" i="1" s="1"/>
  <c r="W1471" i="1"/>
  <c r="AQ1471" i="1" s="1"/>
  <c r="S1472" i="1"/>
  <c r="AH1472" i="1" s="1"/>
  <c r="T1472" i="1"/>
  <c r="U1472" i="1"/>
  <c r="AM1472" i="1" s="1"/>
  <c r="V1472" i="1"/>
  <c r="AO1472" i="1" s="1"/>
  <c r="W1472" i="1"/>
  <c r="AQ1472" i="1" s="1"/>
  <c r="S1473" i="1"/>
  <c r="AH1473" i="1" s="1"/>
  <c r="T1473" i="1"/>
  <c r="U1473" i="1"/>
  <c r="AM1473" i="1" s="1"/>
  <c r="V1473" i="1"/>
  <c r="AO1473" i="1" s="1"/>
  <c r="W1473" i="1"/>
  <c r="AQ1473" i="1" s="1"/>
  <c r="S1474" i="1"/>
  <c r="AH1474" i="1" s="1"/>
  <c r="T1474" i="1"/>
  <c r="AJ1474" i="1" s="1"/>
  <c r="U1474" i="1"/>
  <c r="AM1474" i="1" s="1"/>
  <c r="V1474" i="1"/>
  <c r="AO1474" i="1" s="1"/>
  <c r="W1474" i="1"/>
  <c r="AQ1474" i="1" s="1"/>
  <c r="S1475" i="1"/>
  <c r="AH1475" i="1" s="1"/>
  <c r="T1475" i="1"/>
  <c r="AJ1475" i="1" s="1"/>
  <c r="U1475" i="1"/>
  <c r="AM1475" i="1" s="1"/>
  <c r="V1475" i="1"/>
  <c r="AO1475" i="1" s="1"/>
  <c r="W1475" i="1"/>
  <c r="AQ1475" i="1" s="1"/>
  <c r="S1476" i="1"/>
  <c r="AH1476" i="1" s="1"/>
  <c r="T1476" i="1"/>
  <c r="U1476" i="1"/>
  <c r="AM1476" i="1" s="1"/>
  <c r="V1476" i="1"/>
  <c r="AO1476" i="1" s="1"/>
  <c r="W1476" i="1"/>
  <c r="AQ1476" i="1" s="1"/>
  <c r="S1477" i="1"/>
  <c r="AH1477" i="1" s="1"/>
  <c r="T1477" i="1"/>
  <c r="U1477" i="1"/>
  <c r="AM1477" i="1" s="1"/>
  <c r="V1477" i="1"/>
  <c r="AO1477" i="1" s="1"/>
  <c r="W1477" i="1"/>
  <c r="AQ1477" i="1" s="1"/>
  <c r="S1478" i="1"/>
  <c r="AH1478" i="1" s="1"/>
  <c r="T1478" i="1"/>
  <c r="AJ1478" i="1" s="1"/>
  <c r="U1478" i="1"/>
  <c r="AM1478" i="1" s="1"/>
  <c r="V1478" i="1"/>
  <c r="AO1478" i="1" s="1"/>
  <c r="W1478" i="1"/>
  <c r="AQ1478" i="1" s="1"/>
  <c r="S1479" i="1"/>
  <c r="AH1479" i="1" s="1"/>
  <c r="T1479" i="1"/>
  <c r="U1479" i="1"/>
  <c r="AM1479" i="1" s="1"/>
  <c r="V1479" i="1"/>
  <c r="AO1479" i="1" s="1"/>
  <c r="W1479" i="1"/>
  <c r="AQ1479" i="1" s="1"/>
  <c r="S1480" i="1"/>
  <c r="AH1480" i="1" s="1"/>
  <c r="T1480" i="1"/>
  <c r="U1480" i="1"/>
  <c r="AM1480" i="1" s="1"/>
  <c r="V1480" i="1"/>
  <c r="AO1480" i="1" s="1"/>
  <c r="W1480" i="1"/>
  <c r="AQ1480" i="1" s="1"/>
  <c r="S1481" i="1"/>
  <c r="AH1481" i="1" s="1"/>
  <c r="T1481" i="1"/>
  <c r="U1481" i="1"/>
  <c r="AM1481" i="1" s="1"/>
  <c r="V1481" i="1"/>
  <c r="AO1481" i="1" s="1"/>
  <c r="W1481" i="1"/>
  <c r="AQ1481" i="1" s="1"/>
  <c r="S1482" i="1"/>
  <c r="AH1482" i="1" s="1"/>
  <c r="T1482" i="1"/>
  <c r="U1482" i="1"/>
  <c r="AM1482" i="1" s="1"/>
  <c r="V1482" i="1"/>
  <c r="AO1482" i="1" s="1"/>
  <c r="W1482" i="1"/>
  <c r="AQ1482" i="1" s="1"/>
  <c r="S1483" i="1"/>
  <c r="AH1483" i="1" s="1"/>
  <c r="T1483" i="1"/>
  <c r="U1483" i="1"/>
  <c r="AM1483" i="1" s="1"/>
  <c r="V1483" i="1"/>
  <c r="AO1483" i="1" s="1"/>
  <c r="W1483" i="1"/>
  <c r="AQ1483" i="1" s="1"/>
  <c r="S1484" i="1"/>
  <c r="AH1484" i="1" s="1"/>
  <c r="T1484" i="1"/>
  <c r="U1484" i="1"/>
  <c r="AM1484" i="1" s="1"/>
  <c r="V1484" i="1"/>
  <c r="AO1484" i="1" s="1"/>
  <c r="W1484" i="1"/>
  <c r="AQ1484" i="1" s="1"/>
  <c r="S1485" i="1"/>
  <c r="AH1485" i="1" s="1"/>
  <c r="T1485" i="1"/>
  <c r="U1485" i="1"/>
  <c r="AM1485" i="1" s="1"/>
  <c r="V1485" i="1"/>
  <c r="AO1485" i="1" s="1"/>
  <c r="W1485" i="1"/>
  <c r="AQ1485" i="1" s="1"/>
  <c r="S1486" i="1"/>
  <c r="AH1486" i="1" s="1"/>
  <c r="T1486" i="1"/>
  <c r="U1486" i="1"/>
  <c r="AM1486" i="1" s="1"/>
  <c r="V1486" i="1"/>
  <c r="AO1486" i="1" s="1"/>
  <c r="W1486" i="1"/>
  <c r="AQ1486" i="1" s="1"/>
  <c r="S1487" i="1"/>
  <c r="AH1487" i="1" s="1"/>
  <c r="T1487" i="1"/>
  <c r="U1487" i="1"/>
  <c r="AM1487" i="1" s="1"/>
  <c r="V1487" i="1"/>
  <c r="AO1487" i="1" s="1"/>
  <c r="W1487" i="1"/>
  <c r="AQ1487" i="1" s="1"/>
  <c r="S1488" i="1"/>
  <c r="AH1488" i="1" s="1"/>
  <c r="T1488" i="1"/>
  <c r="U1488" i="1"/>
  <c r="AM1488" i="1" s="1"/>
  <c r="V1488" i="1"/>
  <c r="AO1488" i="1" s="1"/>
  <c r="W1488" i="1"/>
  <c r="AQ1488" i="1" s="1"/>
  <c r="S1489" i="1"/>
  <c r="AH1489" i="1" s="1"/>
  <c r="T1489" i="1"/>
  <c r="AJ1489" i="1" s="1"/>
  <c r="U1489" i="1"/>
  <c r="AM1489" i="1" s="1"/>
  <c r="V1489" i="1"/>
  <c r="AO1489" i="1" s="1"/>
  <c r="W1489" i="1"/>
  <c r="AQ1489" i="1" s="1"/>
  <c r="S1490" i="1"/>
  <c r="AH1490" i="1" s="1"/>
  <c r="T1490" i="1"/>
  <c r="U1490" i="1"/>
  <c r="AM1490" i="1" s="1"/>
  <c r="V1490" i="1"/>
  <c r="AO1490" i="1" s="1"/>
  <c r="W1490" i="1"/>
  <c r="AQ1490" i="1" s="1"/>
  <c r="S1491" i="1"/>
  <c r="AH1491" i="1" s="1"/>
  <c r="T1491" i="1"/>
  <c r="U1491" i="1"/>
  <c r="AM1491" i="1" s="1"/>
  <c r="V1491" i="1"/>
  <c r="AO1491" i="1" s="1"/>
  <c r="W1491" i="1"/>
  <c r="AQ1491" i="1" s="1"/>
  <c r="S1492" i="1"/>
  <c r="AH1492" i="1" s="1"/>
  <c r="T1492" i="1"/>
  <c r="U1492" i="1"/>
  <c r="AM1492" i="1" s="1"/>
  <c r="V1492" i="1"/>
  <c r="AO1492" i="1" s="1"/>
  <c r="W1492" i="1"/>
  <c r="AQ1492" i="1" s="1"/>
  <c r="S1493" i="1"/>
  <c r="AH1493" i="1" s="1"/>
  <c r="T1493" i="1"/>
  <c r="U1493" i="1"/>
  <c r="AM1493" i="1" s="1"/>
  <c r="V1493" i="1"/>
  <c r="AO1493" i="1" s="1"/>
  <c r="W1493" i="1"/>
  <c r="AQ1493" i="1" s="1"/>
  <c r="S1494" i="1"/>
  <c r="AH1494" i="1" s="1"/>
  <c r="T1494" i="1"/>
  <c r="U1494" i="1"/>
  <c r="AM1494" i="1" s="1"/>
  <c r="V1494" i="1"/>
  <c r="AO1494" i="1" s="1"/>
  <c r="W1494" i="1"/>
  <c r="AQ1494" i="1" s="1"/>
  <c r="S1495" i="1"/>
  <c r="AH1495" i="1" s="1"/>
  <c r="T1495" i="1"/>
  <c r="AJ1495" i="1" s="1"/>
  <c r="U1495" i="1"/>
  <c r="AM1495" i="1" s="1"/>
  <c r="V1495" i="1"/>
  <c r="AO1495" i="1" s="1"/>
  <c r="W1495" i="1"/>
  <c r="AQ1495" i="1" s="1"/>
  <c r="S1496" i="1"/>
  <c r="AH1496" i="1" s="1"/>
  <c r="T1496" i="1"/>
  <c r="U1496" i="1"/>
  <c r="AM1496" i="1" s="1"/>
  <c r="V1496" i="1"/>
  <c r="AO1496" i="1" s="1"/>
  <c r="W1496" i="1"/>
  <c r="AQ1496" i="1" s="1"/>
  <c r="S1497" i="1"/>
  <c r="AH1497" i="1" s="1"/>
  <c r="T1497" i="1"/>
  <c r="U1497" i="1"/>
  <c r="AM1497" i="1" s="1"/>
  <c r="V1497" i="1"/>
  <c r="AO1497" i="1" s="1"/>
  <c r="W1497" i="1"/>
  <c r="AQ1497" i="1" s="1"/>
  <c r="S1498" i="1"/>
  <c r="AH1498" i="1" s="1"/>
  <c r="T1498" i="1"/>
  <c r="U1498" i="1"/>
  <c r="AM1498" i="1" s="1"/>
  <c r="V1498" i="1"/>
  <c r="AO1498" i="1" s="1"/>
  <c r="W1498" i="1"/>
  <c r="AQ1498" i="1" s="1"/>
  <c r="S1499" i="1"/>
  <c r="AH1499" i="1" s="1"/>
  <c r="T1499" i="1"/>
  <c r="U1499" i="1"/>
  <c r="AM1499" i="1" s="1"/>
  <c r="V1499" i="1"/>
  <c r="AO1499" i="1" s="1"/>
  <c r="W1499" i="1"/>
  <c r="AQ1499" i="1" s="1"/>
  <c r="S1500" i="1"/>
  <c r="AH1500" i="1" s="1"/>
  <c r="T1500" i="1"/>
  <c r="AJ1500" i="1" s="1"/>
  <c r="U1500" i="1"/>
  <c r="AM1500" i="1" s="1"/>
  <c r="V1500" i="1"/>
  <c r="AO1500" i="1" s="1"/>
  <c r="W1500" i="1"/>
  <c r="AQ1500" i="1" s="1"/>
  <c r="S1501" i="1"/>
  <c r="AH1501" i="1" s="1"/>
  <c r="T1501" i="1"/>
  <c r="U1501" i="1"/>
  <c r="AM1501" i="1" s="1"/>
  <c r="V1501" i="1"/>
  <c r="AO1501" i="1" s="1"/>
  <c r="W1501" i="1"/>
  <c r="AQ1501" i="1" s="1"/>
  <c r="S1502" i="1"/>
  <c r="AH1502" i="1" s="1"/>
  <c r="T1502" i="1"/>
  <c r="U1502" i="1"/>
  <c r="AM1502" i="1" s="1"/>
  <c r="V1502" i="1"/>
  <c r="AO1502" i="1" s="1"/>
  <c r="W1502" i="1"/>
  <c r="AQ1502" i="1" s="1"/>
  <c r="S1503" i="1"/>
  <c r="AH1503" i="1" s="1"/>
  <c r="T1503" i="1"/>
  <c r="U1503" i="1"/>
  <c r="AM1503" i="1" s="1"/>
  <c r="V1503" i="1"/>
  <c r="AO1503" i="1" s="1"/>
  <c r="W1503" i="1"/>
  <c r="AQ1503" i="1" s="1"/>
  <c r="S1504" i="1"/>
  <c r="AH1504" i="1" s="1"/>
  <c r="T1504" i="1"/>
  <c r="U1504" i="1"/>
  <c r="AM1504" i="1" s="1"/>
  <c r="V1504" i="1"/>
  <c r="AO1504" i="1" s="1"/>
  <c r="W1504" i="1"/>
  <c r="AQ1504" i="1" s="1"/>
  <c r="S1505" i="1"/>
  <c r="AH1505" i="1" s="1"/>
  <c r="T1505" i="1"/>
  <c r="U1505" i="1"/>
  <c r="AM1505" i="1" s="1"/>
  <c r="V1505" i="1"/>
  <c r="AO1505" i="1" s="1"/>
  <c r="W1505" i="1"/>
  <c r="AQ1505" i="1" s="1"/>
  <c r="S1506" i="1"/>
  <c r="AH1506" i="1" s="1"/>
  <c r="T1506" i="1"/>
  <c r="U1506" i="1"/>
  <c r="AM1506" i="1" s="1"/>
  <c r="V1506" i="1"/>
  <c r="AO1506" i="1" s="1"/>
  <c r="W1506" i="1"/>
  <c r="AQ1506" i="1" s="1"/>
  <c r="S1507" i="1"/>
  <c r="AH1507" i="1" s="1"/>
  <c r="T1507" i="1"/>
  <c r="U1507" i="1"/>
  <c r="AM1507" i="1" s="1"/>
  <c r="V1507" i="1"/>
  <c r="AO1507" i="1" s="1"/>
  <c r="W1507" i="1"/>
  <c r="AQ1507" i="1" s="1"/>
  <c r="S1508" i="1"/>
  <c r="AH1508" i="1" s="1"/>
  <c r="T1508" i="1"/>
  <c r="U1508" i="1"/>
  <c r="AM1508" i="1" s="1"/>
  <c r="V1508" i="1"/>
  <c r="AO1508" i="1" s="1"/>
  <c r="W1508" i="1"/>
  <c r="AQ1508" i="1" s="1"/>
  <c r="S1509" i="1"/>
  <c r="AH1509" i="1" s="1"/>
  <c r="T1509" i="1"/>
  <c r="U1509" i="1"/>
  <c r="AM1509" i="1" s="1"/>
  <c r="V1509" i="1"/>
  <c r="AO1509" i="1" s="1"/>
  <c r="W1509" i="1"/>
  <c r="AQ1509" i="1" s="1"/>
  <c r="S1510" i="1"/>
  <c r="AH1510" i="1" s="1"/>
  <c r="T1510" i="1"/>
  <c r="U1510" i="1"/>
  <c r="AM1510" i="1" s="1"/>
  <c r="V1510" i="1"/>
  <c r="AO1510" i="1" s="1"/>
  <c r="W1510" i="1"/>
  <c r="AQ1510" i="1" s="1"/>
  <c r="S1511" i="1"/>
  <c r="AH1511" i="1" s="1"/>
  <c r="T1511" i="1"/>
  <c r="U1511" i="1"/>
  <c r="AM1511" i="1" s="1"/>
  <c r="V1511" i="1"/>
  <c r="AO1511" i="1" s="1"/>
  <c r="W1511" i="1"/>
  <c r="AQ1511" i="1" s="1"/>
  <c r="S1512" i="1"/>
  <c r="AH1512" i="1" s="1"/>
  <c r="T1512" i="1"/>
  <c r="U1512" i="1"/>
  <c r="AM1512" i="1" s="1"/>
  <c r="V1512" i="1"/>
  <c r="AO1512" i="1" s="1"/>
  <c r="W1512" i="1"/>
  <c r="AQ1512" i="1" s="1"/>
  <c r="S1513" i="1"/>
  <c r="AH1513" i="1" s="1"/>
  <c r="T1513" i="1"/>
  <c r="U1513" i="1"/>
  <c r="AM1513" i="1" s="1"/>
  <c r="V1513" i="1"/>
  <c r="AO1513" i="1" s="1"/>
  <c r="W1513" i="1"/>
  <c r="AQ1513" i="1" s="1"/>
  <c r="S1514" i="1"/>
  <c r="AH1514" i="1" s="1"/>
  <c r="T1514" i="1"/>
  <c r="U1514" i="1"/>
  <c r="AM1514" i="1" s="1"/>
  <c r="V1514" i="1"/>
  <c r="AO1514" i="1" s="1"/>
  <c r="W1514" i="1"/>
  <c r="AQ1514" i="1" s="1"/>
  <c r="S1515" i="1"/>
  <c r="AH1515" i="1" s="1"/>
  <c r="T1515" i="1"/>
  <c r="U1515" i="1"/>
  <c r="AM1515" i="1" s="1"/>
  <c r="V1515" i="1"/>
  <c r="AO1515" i="1" s="1"/>
  <c r="W1515" i="1"/>
  <c r="AQ1515" i="1" s="1"/>
  <c r="S1516" i="1"/>
  <c r="AH1516" i="1" s="1"/>
  <c r="T1516" i="1"/>
  <c r="U1516" i="1"/>
  <c r="AM1516" i="1" s="1"/>
  <c r="V1516" i="1"/>
  <c r="AO1516" i="1" s="1"/>
  <c r="W1516" i="1"/>
  <c r="AQ1516" i="1" s="1"/>
  <c r="S1517" i="1"/>
  <c r="AH1517" i="1" s="1"/>
  <c r="T1517" i="1"/>
  <c r="U1517" i="1"/>
  <c r="AM1517" i="1" s="1"/>
  <c r="V1517" i="1"/>
  <c r="AO1517" i="1" s="1"/>
  <c r="W1517" i="1"/>
  <c r="AQ1517" i="1" s="1"/>
  <c r="S1518" i="1"/>
  <c r="AH1518" i="1" s="1"/>
  <c r="T1518" i="1"/>
  <c r="U1518" i="1"/>
  <c r="AM1518" i="1" s="1"/>
  <c r="V1518" i="1"/>
  <c r="AO1518" i="1" s="1"/>
  <c r="W1518" i="1"/>
  <c r="AQ1518" i="1" s="1"/>
  <c r="S1519" i="1"/>
  <c r="AH1519" i="1" s="1"/>
  <c r="T1519" i="1"/>
  <c r="U1519" i="1"/>
  <c r="AM1519" i="1" s="1"/>
  <c r="V1519" i="1"/>
  <c r="AO1519" i="1" s="1"/>
  <c r="W1519" i="1"/>
  <c r="AQ1519" i="1" s="1"/>
  <c r="S1520" i="1"/>
  <c r="AH1520" i="1" s="1"/>
  <c r="T1520" i="1"/>
  <c r="U1520" i="1"/>
  <c r="AM1520" i="1" s="1"/>
  <c r="V1520" i="1"/>
  <c r="AO1520" i="1" s="1"/>
  <c r="W1520" i="1"/>
  <c r="AQ1520" i="1" s="1"/>
  <c r="S1521" i="1"/>
  <c r="AH1521" i="1" s="1"/>
  <c r="T1521" i="1"/>
  <c r="U1521" i="1"/>
  <c r="AM1521" i="1" s="1"/>
  <c r="V1521" i="1"/>
  <c r="AO1521" i="1" s="1"/>
  <c r="W1521" i="1"/>
  <c r="AQ1521" i="1" s="1"/>
  <c r="S1522" i="1"/>
  <c r="AH1522" i="1" s="1"/>
  <c r="T1522" i="1"/>
  <c r="U1522" i="1"/>
  <c r="AM1522" i="1" s="1"/>
  <c r="V1522" i="1"/>
  <c r="AO1522" i="1" s="1"/>
  <c r="W1522" i="1"/>
  <c r="AQ1522" i="1" s="1"/>
  <c r="S1523" i="1"/>
  <c r="AH1523" i="1" s="1"/>
  <c r="T1523" i="1"/>
  <c r="U1523" i="1"/>
  <c r="AM1523" i="1" s="1"/>
  <c r="V1523" i="1"/>
  <c r="AO1523" i="1" s="1"/>
  <c r="W1523" i="1"/>
  <c r="AQ1523" i="1" s="1"/>
  <c r="S1524" i="1"/>
  <c r="AH1524" i="1" s="1"/>
  <c r="T1524" i="1"/>
  <c r="U1524" i="1"/>
  <c r="AM1524" i="1" s="1"/>
  <c r="V1524" i="1"/>
  <c r="AO1524" i="1" s="1"/>
  <c r="W1524" i="1"/>
  <c r="AQ1524" i="1" s="1"/>
  <c r="S1525" i="1"/>
  <c r="AH1525" i="1" s="1"/>
  <c r="T1525" i="1"/>
  <c r="U1525" i="1"/>
  <c r="AM1525" i="1" s="1"/>
  <c r="V1525" i="1"/>
  <c r="AO1525" i="1" s="1"/>
  <c r="W1525" i="1"/>
  <c r="AQ1525" i="1" s="1"/>
  <c r="S1526" i="1"/>
  <c r="AH1526" i="1" s="1"/>
  <c r="T1526" i="1"/>
  <c r="U1526" i="1"/>
  <c r="AM1526" i="1" s="1"/>
  <c r="V1526" i="1"/>
  <c r="AO1526" i="1" s="1"/>
  <c r="W1526" i="1"/>
  <c r="AQ1526" i="1" s="1"/>
  <c r="S1527" i="1"/>
  <c r="AH1527" i="1" s="1"/>
  <c r="T1527" i="1"/>
  <c r="U1527" i="1"/>
  <c r="AM1527" i="1" s="1"/>
  <c r="V1527" i="1"/>
  <c r="AO1527" i="1" s="1"/>
  <c r="W1527" i="1"/>
  <c r="AQ1527" i="1" s="1"/>
  <c r="S1528" i="1"/>
  <c r="AH1528" i="1" s="1"/>
  <c r="T1528" i="1"/>
  <c r="U1528" i="1"/>
  <c r="AM1528" i="1" s="1"/>
  <c r="V1528" i="1"/>
  <c r="AO1528" i="1" s="1"/>
  <c r="W1528" i="1"/>
  <c r="AQ1528" i="1" s="1"/>
  <c r="S1529" i="1"/>
  <c r="AH1529" i="1" s="1"/>
  <c r="T1529" i="1"/>
  <c r="U1529" i="1"/>
  <c r="AM1529" i="1" s="1"/>
  <c r="V1529" i="1"/>
  <c r="AO1529" i="1" s="1"/>
  <c r="W1529" i="1"/>
  <c r="AQ1529" i="1" s="1"/>
  <c r="S1530" i="1"/>
  <c r="AH1530" i="1" s="1"/>
  <c r="T1530" i="1"/>
  <c r="U1530" i="1"/>
  <c r="AM1530" i="1" s="1"/>
  <c r="V1530" i="1"/>
  <c r="AO1530" i="1" s="1"/>
  <c r="W1530" i="1"/>
  <c r="AQ1530" i="1" s="1"/>
  <c r="S1531" i="1"/>
  <c r="AH1531" i="1" s="1"/>
  <c r="T1531" i="1"/>
  <c r="U1531" i="1"/>
  <c r="AM1531" i="1" s="1"/>
  <c r="V1531" i="1"/>
  <c r="AO1531" i="1" s="1"/>
  <c r="W1531" i="1"/>
  <c r="AQ1531" i="1" s="1"/>
  <c r="S1532" i="1"/>
  <c r="AH1532" i="1" s="1"/>
  <c r="T1532" i="1"/>
  <c r="U1532" i="1"/>
  <c r="AM1532" i="1" s="1"/>
  <c r="V1532" i="1"/>
  <c r="AO1532" i="1" s="1"/>
  <c r="W1532" i="1"/>
  <c r="AQ1532" i="1" s="1"/>
  <c r="S1533" i="1"/>
  <c r="AH1533" i="1" s="1"/>
  <c r="T1533" i="1"/>
  <c r="U1533" i="1"/>
  <c r="AM1533" i="1" s="1"/>
  <c r="V1533" i="1"/>
  <c r="AO1533" i="1" s="1"/>
  <c r="W1533" i="1"/>
  <c r="AQ1533" i="1" s="1"/>
  <c r="S1534" i="1"/>
  <c r="AH1534" i="1" s="1"/>
  <c r="T1534" i="1"/>
  <c r="U1534" i="1"/>
  <c r="AM1534" i="1" s="1"/>
  <c r="V1534" i="1"/>
  <c r="AO1534" i="1" s="1"/>
  <c r="W1534" i="1"/>
  <c r="AQ1534" i="1" s="1"/>
  <c r="S1535" i="1"/>
  <c r="AH1535" i="1" s="1"/>
  <c r="T1535" i="1"/>
  <c r="U1535" i="1"/>
  <c r="AM1535" i="1" s="1"/>
  <c r="V1535" i="1"/>
  <c r="AO1535" i="1" s="1"/>
  <c r="W1535" i="1"/>
  <c r="AQ1535" i="1" s="1"/>
  <c r="S1536" i="1"/>
  <c r="AH1536" i="1" s="1"/>
  <c r="T1536" i="1"/>
  <c r="U1536" i="1"/>
  <c r="AM1536" i="1" s="1"/>
  <c r="V1536" i="1"/>
  <c r="AO1536" i="1" s="1"/>
  <c r="W1536" i="1"/>
  <c r="AQ1536" i="1" s="1"/>
  <c r="S1537" i="1"/>
  <c r="AH1537" i="1" s="1"/>
  <c r="T1537" i="1"/>
  <c r="U1537" i="1"/>
  <c r="AM1537" i="1" s="1"/>
  <c r="V1537" i="1"/>
  <c r="AO1537" i="1" s="1"/>
  <c r="W1537" i="1"/>
  <c r="AQ1537" i="1" s="1"/>
  <c r="S1538" i="1"/>
  <c r="AH1538" i="1" s="1"/>
  <c r="T1538" i="1"/>
  <c r="U1538" i="1"/>
  <c r="AM1538" i="1" s="1"/>
  <c r="V1538" i="1"/>
  <c r="AO1538" i="1" s="1"/>
  <c r="W1538" i="1"/>
  <c r="AQ1538" i="1" s="1"/>
  <c r="S1539" i="1"/>
  <c r="AH1539" i="1" s="1"/>
  <c r="T1539" i="1"/>
  <c r="U1539" i="1"/>
  <c r="AM1539" i="1" s="1"/>
  <c r="V1539" i="1"/>
  <c r="AO1539" i="1" s="1"/>
  <c r="W1539" i="1"/>
  <c r="AQ1539" i="1" s="1"/>
  <c r="S1540" i="1"/>
  <c r="AH1540" i="1" s="1"/>
  <c r="T1540" i="1"/>
  <c r="U1540" i="1"/>
  <c r="AM1540" i="1" s="1"/>
  <c r="V1540" i="1"/>
  <c r="AO1540" i="1" s="1"/>
  <c r="W1540" i="1"/>
  <c r="AQ1540" i="1" s="1"/>
  <c r="S1541" i="1"/>
  <c r="AH1541" i="1" s="1"/>
  <c r="T1541" i="1"/>
  <c r="U1541" i="1"/>
  <c r="AM1541" i="1" s="1"/>
  <c r="V1541" i="1"/>
  <c r="AO1541" i="1" s="1"/>
  <c r="W1541" i="1"/>
  <c r="AQ1541" i="1" s="1"/>
  <c r="S1542" i="1"/>
  <c r="AH1542" i="1" s="1"/>
  <c r="T1542" i="1"/>
  <c r="U1542" i="1"/>
  <c r="AM1542" i="1" s="1"/>
  <c r="V1542" i="1"/>
  <c r="AO1542" i="1" s="1"/>
  <c r="W1542" i="1"/>
  <c r="AQ1542" i="1" s="1"/>
  <c r="S1543" i="1"/>
  <c r="AH1543" i="1" s="1"/>
  <c r="T1543" i="1"/>
  <c r="U1543" i="1"/>
  <c r="AM1543" i="1" s="1"/>
  <c r="V1543" i="1"/>
  <c r="AO1543" i="1" s="1"/>
  <c r="W1543" i="1"/>
  <c r="AQ1543" i="1" s="1"/>
  <c r="S1544" i="1"/>
  <c r="AH1544" i="1" s="1"/>
  <c r="T1544" i="1"/>
  <c r="U1544" i="1"/>
  <c r="AM1544" i="1" s="1"/>
  <c r="V1544" i="1"/>
  <c r="AO1544" i="1" s="1"/>
  <c r="W1544" i="1"/>
  <c r="AQ1544" i="1" s="1"/>
  <c r="S1545" i="1"/>
  <c r="AH1545" i="1" s="1"/>
  <c r="T1545" i="1"/>
  <c r="U1545" i="1"/>
  <c r="AM1545" i="1" s="1"/>
  <c r="V1545" i="1"/>
  <c r="AO1545" i="1" s="1"/>
  <c r="W1545" i="1"/>
  <c r="AQ1545" i="1" s="1"/>
  <c r="S1546" i="1"/>
  <c r="AH1546" i="1" s="1"/>
  <c r="T1546" i="1"/>
  <c r="U1546" i="1"/>
  <c r="AM1546" i="1" s="1"/>
  <c r="V1546" i="1"/>
  <c r="AO1546" i="1" s="1"/>
  <c r="W1546" i="1"/>
  <c r="AQ1546" i="1" s="1"/>
  <c r="S1547" i="1"/>
  <c r="AH1547" i="1" s="1"/>
  <c r="T1547" i="1"/>
  <c r="U1547" i="1"/>
  <c r="AM1547" i="1" s="1"/>
  <c r="V1547" i="1"/>
  <c r="AO1547" i="1" s="1"/>
  <c r="W1547" i="1"/>
  <c r="AQ1547" i="1" s="1"/>
  <c r="S1548" i="1"/>
  <c r="AH1548" i="1" s="1"/>
  <c r="T1548" i="1"/>
  <c r="U1548" i="1"/>
  <c r="AM1548" i="1" s="1"/>
  <c r="V1548" i="1"/>
  <c r="AO1548" i="1" s="1"/>
  <c r="W1548" i="1"/>
  <c r="AQ1548" i="1" s="1"/>
  <c r="S1549" i="1"/>
  <c r="AH1549" i="1" s="1"/>
  <c r="T1549" i="1"/>
  <c r="U1549" i="1"/>
  <c r="AM1549" i="1" s="1"/>
  <c r="V1549" i="1"/>
  <c r="AO1549" i="1" s="1"/>
  <c r="W1549" i="1"/>
  <c r="AQ1549" i="1" s="1"/>
  <c r="S1550" i="1"/>
  <c r="AH1550" i="1" s="1"/>
  <c r="T1550" i="1"/>
  <c r="U1550" i="1"/>
  <c r="AM1550" i="1" s="1"/>
  <c r="V1550" i="1"/>
  <c r="AO1550" i="1" s="1"/>
  <c r="W1550" i="1"/>
  <c r="AQ1550" i="1" s="1"/>
  <c r="S1551" i="1"/>
  <c r="AH1551" i="1" s="1"/>
  <c r="T1551" i="1"/>
  <c r="U1551" i="1"/>
  <c r="AM1551" i="1" s="1"/>
  <c r="V1551" i="1"/>
  <c r="AO1551" i="1" s="1"/>
  <c r="W1551" i="1"/>
  <c r="AQ1551" i="1" s="1"/>
  <c r="S1552" i="1"/>
  <c r="AH1552" i="1" s="1"/>
  <c r="T1552" i="1"/>
  <c r="U1552" i="1"/>
  <c r="AM1552" i="1" s="1"/>
  <c r="V1552" i="1"/>
  <c r="AO1552" i="1" s="1"/>
  <c r="W1552" i="1"/>
  <c r="AQ1552" i="1" s="1"/>
  <c r="S1553" i="1"/>
  <c r="AH1553" i="1" s="1"/>
  <c r="T1553" i="1"/>
  <c r="U1553" i="1"/>
  <c r="AM1553" i="1" s="1"/>
  <c r="V1553" i="1"/>
  <c r="AO1553" i="1" s="1"/>
  <c r="W1553" i="1"/>
  <c r="AQ1553" i="1" s="1"/>
  <c r="S1554" i="1"/>
  <c r="AH1554" i="1" s="1"/>
  <c r="T1554" i="1"/>
  <c r="AJ1554" i="1" s="1"/>
  <c r="U1554" i="1"/>
  <c r="AM1554" i="1" s="1"/>
  <c r="V1554" i="1"/>
  <c r="AO1554" i="1" s="1"/>
  <c r="W1554" i="1"/>
  <c r="AQ1554" i="1" s="1"/>
  <c r="S1555" i="1"/>
  <c r="AH1555" i="1" s="1"/>
  <c r="T1555" i="1"/>
  <c r="U1555" i="1"/>
  <c r="AM1555" i="1" s="1"/>
  <c r="V1555" i="1"/>
  <c r="AO1555" i="1" s="1"/>
  <c r="W1555" i="1"/>
  <c r="AQ1555" i="1" s="1"/>
  <c r="S1556" i="1"/>
  <c r="AH1556" i="1" s="1"/>
  <c r="T1556" i="1"/>
  <c r="U1556" i="1"/>
  <c r="AM1556" i="1" s="1"/>
  <c r="V1556" i="1"/>
  <c r="AO1556" i="1" s="1"/>
  <c r="W1556" i="1"/>
  <c r="AQ1556" i="1" s="1"/>
  <c r="S1557" i="1"/>
  <c r="AH1557" i="1" s="1"/>
  <c r="T1557" i="1"/>
  <c r="U1557" i="1"/>
  <c r="AM1557" i="1" s="1"/>
  <c r="V1557" i="1"/>
  <c r="AO1557" i="1" s="1"/>
  <c r="W1557" i="1"/>
  <c r="AQ1557" i="1" s="1"/>
  <c r="S1558" i="1"/>
  <c r="AH1558" i="1" s="1"/>
  <c r="T1558" i="1"/>
  <c r="AJ1558" i="1" s="1"/>
  <c r="U1558" i="1"/>
  <c r="AM1558" i="1" s="1"/>
  <c r="V1558" i="1"/>
  <c r="AO1558" i="1" s="1"/>
  <c r="W1558" i="1"/>
  <c r="AQ1558" i="1" s="1"/>
  <c r="S1559" i="1"/>
  <c r="AH1559" i="1" s="1"/>
  <c r="T1559" i="1"/>
  <c r="U1559" i="1"/>
  <c r="AM1559" i="1" s="1"/>
  <c r="V1559" i="1"/>
  <c r="AO1559" i="1" s="1"/>
  <c r="W1559" i="1"/>
  <c r="AQ1559" i="1" s="1"/>
  <c r="S1560" i="1"/>
  <c r="AH1560" i="1" s="1"/>
  <c r="T1560" i="1"/>
  <c r="U1560" i="1"/>
  <c r="AM1560" i="1" s="1"/>
  <c r="V1560" i="1"/>
  <c r="AO1560" i="1" s="1"/>
  <c r="W1560" i="1"/>
  <c r="AQ1560" i="1" s="1"/>
  <c r="S1561" i="1"/>
  <c r="AH1561" i="1" s="1"/>
  <c r="T1561" i="1"/>
  <c r="U1561" i="1"/>
  <c r="AM1561" i="1" s="1"/>
  <c r="V1561" i="1"/>
  <c r="AO1561" i="1" s="1"/>
  <c r="W1561" i="1"/>
  <c r="AQ1561" i="1" s="1"/>
  <c r="S1562" i="1"/>
  <c r="AH1562" i="1" s="1"/>
  <c r="T1562" i="1"/>
  <c r="U1562" i="1"/>
  <c r="AM1562" i="1" s="1"/>
  <c r="V1562" i="1"/>
  <c r="AO1562" i="1" s="1"/>
  <c r="W1562" i="1"/>
  <c r="AQ1562" i="1" s="1"/>
  <c r="S1563" i="1"/>
  <c r="AH1563" i="1" s="1"/>
  <c r="T1563" i="1"/>
  <c r="U1563" i="1"/>
  <c r="AM1563" i="1" s="1"/>
  <c r="V1563" i="1"/>
  <c r="AO1563" i="1" s="1"/>
  <c r="W1563" i="1"/>
  <c r="AQ1563" i="1" s="1"/>
  <c r="S1564" i="1"/>
  <c r="AH1564" i="1" s="1"/>
  <c r="T1564" i="1"/>
  <c r="U1564" i="1"/>
  <c r="AM1564" i="1" s="1"/>
  <c r="V1564" i="1"/>
  <c r="AO1564" i="1" s="1"/>
  <c r="W1564" i="1"/>
  <c r="AQ1564" i="1" s="1"/>
  <c r="S1565" i="1"/>
  <c r="AH1565" i="1" s="1"/>
  <c r="T1565" i="1"/>
  <c r="U1565" i="1"/>
  <c r="AM1565" i="1" s="1"/>
  <c r="V1565" i="1"/>
  <c r="AO1565" i="1" s="1"/>
  <c r="W1565" i="1"/>
  <c r="AQ1565" i="1" s="1"/>
  <c r="S1566" i="1"/>
  <c r="AH1566" i="1" s="1"/>
  <c r="T1566" i="1"/>
  <c r="U1566" i="1"/>
  <c r="AM1566" i="1" s="1"/>
  <c r="V1566" i="1"/>
  <c r="AO1566" i="1" s="1"/>
  <c r="W1566" i="1"/>
  <c r="AQ1566" i="1" s="1"/>
  <c r="S1567" i="1"/>
  <c r="AH1567" i="1" s="1"/>
  <c r="T1567" i="1"/>
  <c r="U1567" i="1"/>
  <c r="AM1567" i="1" s="1"/>
  <c r="V1567" i="1"/>
  <c r="AO1567" i="1" s="1"/>
  <c r="W1567" i="1"/>
  <c r="AQ1567" i="1" s="1"/>
  <c r="S1568" i="1"/>
  <c r="AH1568" i="1" s="1"/>
  <c r="T1568" i="1"/>
  <c r="AJ1568" i="1" s="1"/>
  <c r="U1568" i="1"/>
  <c r="AM1568" i="1" s="1"/>
  <c r="V1568" i="1"/>
  <c r="AO1568" i="1" s="1"/>
  <c r="W1568" i="1"/>
  <c r="AQ1568" i="1" s="1"/>
  <c r="S1569" i="1"/>
  <c r="AH1569" i="1" s="1"/>
  <c r="T1569" i="1"/>
  <c r="U1569" i="1"/>
  <c r="AM1569" i="1" s="1"/>
  <c r="V1569" i="1"/>
  <c r="AO1569" i="1" s="1"/>
  <c r="W1569" i="1"/>
  <c r="AQ1569" i="1" s="1"/>
  <c r="S1570" i="1"/>
  <c r="AH1570" i="1" s="1"/>
  <c r="T1570" i="1"/>
  <c r="U1570" i="1"/>
  <c r="AM1570" i="1" s="1"/>
  <c r="V1570" i="1"/>
  <c r="AO1570" i="1" s="1"/>
  <c r="W1570" i="1"/>
  <c r="AQ1570" i="1" s="1"/>
  <c r="S1571" i="1"/>
  <c r="AH1571" i="1" s="1"/>
  <c r="T1571" i="1"/>
  <c r="U1571" i="1"/>
  <c r="AM1571" i="1" s="1"/>
  <c r="V1571" i="1"/>
  <c r="AO1571" i="1" s="1"/>
  <c r="W1571" i="1"/>
  <c r="AQ1571" i="1" s="1"/>
  <c r="S1572" i="1"/>
  <c r="AH1572" i="1" s="1"/>
  <c r="T1572" i="1"/>
  <c r="U1572" i="1"/>
  <c r="AM1572" i="1" s="1"/>
  <c r="V1572" i="1"/>
  <c r="AO1572" i="1" s="1"/>
  <c r="W1572" i="1"/>
  <c r="AQ1572" i="1" s="1"/>
  <c r="S1573" i="1"/>
  <c r="AH1573" i="1" s="1"/>
  <c r="T1573" i="1"/>
  <c r="U1573" i="1"/>
  <c r="AM1573" i="1" s="1"/>
  <c r="V1573" i="1"/>
  <c r="AO1573" i="1" s="1"/>
  <c r="W1573" i="1"/>
  <c r="AQ1573" i="1" s="1"/>
  <c r="S1574" i="1"/>
  <c r="AH1574" i="1" s="1"/>
  <c r="T1574" i="1"/>
  <c r="U1574" i="1"/>
  <c r="AM1574" i="1" s="1"/>
  <c r="V1574" i="1"/>
  <c r="AO1574" i="1" s="1"/>
  <c r="W1574" i="1"/>
  <c r="AQ1574" i="1" s="1"/>
  <c r="S1575" i="1"/>
  <c r="AH1575" i="1" s="1"/>
  <c r="T1575" i="1"/>
  <c r="AJ1575" i="1" s="1"/>
  <c r="U1575" i="1"/>
  <c r="AM1575" i="1" s="1"/>
  <c r="V1575" i="1"/>
  <c r="AO1575" i="1" s="1"/>
  <c r="W1575" i="1"/>
  <c r="AQ1575" i="1" s="1"/>
  <c r="S1576" i="1"/>
  <c r="AH1576" i="1" s="1"/>
  <c r="T1576" i="1"/>
  <c r="U1576" i="1"/>
  <c r="AM1576" i="1" s="1"/>
  <c r="V1576" i="1"/>
  <c r="AO1576" i="1" s="1"/>
  <c r="W1576" i="1"/>
  <c r="AQ1576" i="1" s="1"/>
  <c r="S1577" i="1"/>
  <c r="AH1577" i="1" s="1"/>
  <c r="T1577" i="1"/>
  <c r="U1577" i="1"/>
  <c r="AM1577" i="1" s="1"/>
  <c r="V1577" i="1"/>
  <c r="AO1577" i="1" s="1"/>
  <c r="W1577" i="1"/>
  <c r="AQ1577" i="1" s="1"/>
  <c r="S1578" i="1"/>
  <c r="AH1578" i="1" s="1"/>
  <c r="T1578" i="1"/>
  <c r="AJ1578" i="1" s="1"/>
  <c r="U1578" i="1"/>
  <c r="AM1578" i="1" s="1"/>
  <c r="V1578" i="1"/>
  <c r="AO1578" i="1" s="1"/>
  <c r="W1578" i="1"/>
  <c r="AQ1578" i="1" s="1"/>
  <c r="S1579" i="1"/>
  <c r="AH1579" i="1" s="1"/>
  <c r="T1579" i="1"/>
  <c r="U1579" i="1"/>
  <c r="AM1579" i="1" s="1"/>
  <c r="V1579" i="1"/>
  <c r="AO1579" i="1" s="1"/>
  <c r="W1579" i="1"/>
  <c r="AQ1579" i="1" s="1"/>
  <c r="S1580" i="1"/>
  <c r="AH1580" i="1" s="1"/>
  <c r="T1580" i="1"/>
  <c r="U1580" i="1"/>
  <c r="AM1580" i="1" s="1"/>
  <c r="V1580" i="1"/>
  <c r="AO1580" i="1" s="1"/>
  <c r="W1580" i="1"/>
  <c r="AQ1580" i="1" s="1"/>
  <c r="S1581" i="1"/>
  <c r="AH1581" i="1" s="1"/>
  <c r="T1581" i="1"/>
  <c r="U1581" i="1"/>
  <c r="AM1581" i="1" s="1"/>
  <c r="V1581" i="1"/>
  <c r="AO1581" i="1" s="1"/>
  <c r="W1581" i="1"/>
  <c r="AQ1581" i="1" s="1"/>
  <c r="S1582" i="1"/>
  <c r="AH1582" i="1" s="1"/>
  <c r="T1582" i="1"/>
  <c r="U1582" i="1"/>
  <c r="AM1582" i="1" s="1"/>
  <c r="V1582" i="1"/>
  <c r="AO1582" i="1" s="1"/>
  <c r="W1582" i="1"/>
  <c r="AQ1582" i="1" s="1"/>
  <c r="S1583" i="1"/>
  <c r="AH1583" i="1" s="1"/>
  <c r="T1583" i="1"/>
  <c r="AJ1583" i="1" s="1"/>
  <c r="U1583" i="1"/>
  <c r="AM1583" i="1" s="1"/>
  <c r="V1583" i="1"/>
  <c r="AO1583" i="1" s="1"/>
  <c r="W1583" i="1"/>
  <c r="AQ1583" i="1" s="1"/>
  <c r="S1584" i="1"/>
  <c r="AH1584" i="1" s="1"/>
  <c r="T1584" i="1"/>
  <c r="U1584" i="1"/>
  <c r="AM1584" i="1" s="1"/>
  <c r="V1584" i="1"/>
  <c r="AO1584" i="1" s="1"/>
  <c r="W1584" i="1"/>
  <c r="AQ1584" i="1" s="1"/>
  <c r="S1585" i="1"/>
  <c r="AH1585" i="1" s="1"/>
  <c r="T1585" i="1"/>
  <c r="U1585" i="1"/>
  <c r="AM1585" i="1" s="1"/>
  <c r="V1585" i="1"/>
  <c r="AO1585" i="1" s="1"/>
  <c r="W1585" i="1"/>
  <c r="AQ1585" i="1" s="1"/>
  <c r="S1586" i="1"/>
  <c r="AH1586" i="1" s="1"/>
  <c r="T1586" i="1"/>
  <c r="AJ1586" i="1" s="1"/>
  <c r="U1586" i="1"/>
  <c r="AM1586" i="1" s="1"/>
  <c r="V1586" i="1"/>
  <c r="AO1586" i="1" s="1"/>
  <c r="W1586" i="1"/>
  <c r="AQ1586" i="1" s="1"/>
  <c r="S1587" i="1"/>
  <c r="AH1587" i="1" s="1"/>
  <c r="T1587" i="1"/>
  <c r="U1587" i="1"/>
  <c r="AM1587" i="1" s="1"/>
  <c r="V1587" i="1"/>
  <c r="AO1587" i="1" s="1"/>
  <c r="W1587" i="1"/>
  <c r="AQ1587" i="1" s="1"/>
  <c r="S1588" i="1"/>
  <c r="AH1588" i="1" s="1"/>
  <c r="T1588" i="1"/>
  <c r="U1588" i="1"/>
  <c r="AM1588" i="1" s="1"/>
  <c r="V1588" i="1"/>
  <c r="AO1588" i="1" s="1"/>
  <c r="W1588" i="1"/>
  <c r="AQ1588" i="1" s="1"/>
  <c r="S1589" i="1"/>
  <c r="AH1589" i="1" s="1"/>
  <c r="T1589" i="1"/>
  <c r="U1589" i="1"/>
  <c r="AM1589" i="1" s="1"/>
  <c r="V1589" i="1"/>
  <c r="AO1589" i="1" s="1"/>
  <c r="W1589" i="1"/>
  <c r="AQ1589" i="1" s="1"/>
  <c r="S1590" i="1"/>
  <c r="AH1590" i="1" s="1"/>
  <c r="T1590" i="1"/>
  <c r="U1590" i="1"/>
  <c r="AM1590" i="1" s="1"/>
  <c r="V1590" i="1"/>
  <c r="AO1590" i="1" s="1"/>
  <c r="W1590" i="1"/>
  <c r="AQ1590" i="1" s="1"/>
  <c r="S1591" i="1"/>
  <c r="AH1591" i="1" s="1"/>
  <c r="T1591" i="1"/>
  <c r="U1591" i="1"/>
  <c r="AM1591" i="1" s="1"/>
  <c r="V1591" i="1"/>
  <c r="AO1591" i="1" s="1"/>
  <c r="W1591" i="1"/>
  <c r="AQ1591" i="1" s="1"/>
  <c r="S1592" i="1"/>
  <c r="AH1592" i="1" s="1"/>
  <c r="T1592" i="1"/>
  <c r="AJ1592" i="1" s="1"/>
  <c r="U1592" i="1"/>
  <c r="AM1592" i="1" s="1"/>
  <c r="V1592" i="1"/>
  <c r="AO1592" i="1" s="1"/>
  <c r="W1592" i="1"/>
  <c r="AQ1592" i="1" s="1"/>
  <c r="S1593" i="1"/>
  <c r="AH1593" i="1" s="1"/>
  <c r="T1593" i="1"/>
  <c r="U1593" i="1"/>
  <c r="AM1593" i="1" s="1"/>
  <c r="V1593" i="1"/>
  <c r="AO1593" i="1" s="1"/>
  <c r="W1593" i="1"/>
  <c r="AQ1593" i="1" s="1"/>
  <c r="S1594" i="1"/>
  <c r="AH1594" i="1" s="1"/>
  <c r="T1594" i="1"/>
  <c r="U1594" i="1"/>
  <c r="AM1594" i="1" s="1"/>
  <c r="V1594" i="1"/>
  <c r="AO1594" i="1" s="1"/>
  <c r="W1594" i="1"/>
  <c r="AQ1594" i="1" s="1"/>
  <c r="S1595" i="1"/>
  <c r="AH1595" i="1" s="1"/>
  <c r="T1595" i="1"/>
  <c r="U1595" i="1"/>
  <c r="AM1595" i="1" s="1"/>
  <c r="V1595" i="1"/>
  <c r="AO1595" i="1" s="1"/>
  <c r="W1595" i="1"/>
  <c r="AQ1595" i="1" s="1"/>
  <c r="S1596" i="1"/>
  <c r="AH1596" i="1" s="1"/>
  <c r="T1596" i="1"/>
  <c r="U1596" i="1"/>
  <c r="AM1596" i="1" s="1"/>
  <c r="V1596" i="1"/>
  <c r="AO1596" i="1" s="1"/>
  <c r="W1596" i="1"/>
  <c r="AQ1596" i="1" s="1"/>
  <c r="S1597" i="1"/>
  <c r="AH1597" i="1" s="1"/>
  <c r="T1597" i="1"/>
  <c r="U1597" i="1"/>
  <c r="AM1597" i="1" s="1"/>
  <c r="V1597" i="1"/>
  <c r="AO1597" i="1" s="1"/>
  <c r="W1597" i="1"/>
  <c r="AQ1597" i="1" s="1"/>
  <c r="S1598" i="1"/>
  <c r="AH1598" i="1" s="1"/>
  <c r="T1598" i="1"/>
  <c r="U1598" i="1"/>
  <c r="AM1598" i="1" s="1"/>
  <c r="V1598" i="1"/>
  <c r="AO1598" i="1" s="1"/>
  <c r="W1598" i="1"/>
  <c r="AQ1598" i="1" s="1"/>
  <c r="S1599" i="1"/>
  <c r="AH1599" i="1" s="1"/>
  <c r="T1599" i="1"/>
  <c r="U1599" i="1"/>
  <c r="AM1599" i="1" s="1"/>
  <c r="V1599" i="1"/>
  <c r="AO1599" i="1" s="1"/>
  <c r="W1599" i="1"/>
  <c r="AQ1599" i="1" s="1"/>
  <c r="S1600" i="1"/>
  <c r="AH1600" i="1" s="1"/>
  <c r="T1600" i="1"/>
  <c r="U1600" i="1"/>
  <c r="AM1600" i="1" s="1"/>
  <c r="V1600" i="1"/>
  <c r="AO1600" i="1" s="1"/>
  <c r="W1600" i="1"/>
  <c r="AQ1600" i="1" s="1"/>
  <c r="S1601" i="1"/>
  <c r="AH1601" i="1" s="1"/>
  <c r="T1601" i="1"/>
  <c r="U1601" i="1"/>
  <c r="AM1601" i="1" s="1"/>
  <c r="V1601" i="1"/>
  <c r="AO1601" i="1" s="1"/>
  <c r="W1601" i="1"/>
  <c r="AQ1601" i="1" s="1"/>
  <c r="S1602" i="1"/>
  <c r="AH1602" i="1" s="1"/>
  <c r="T1602" i="1"/>
  <c r="U1602" i="1"/>
  <c r="AM1602" i="1" s="1"/>
  <c r="V1602" i="1"/>
  <c r="AO1602" i="1" s="1"/>
  <c r="W1602" i="1"/>
  <c r="AQ1602" i="1" s="1"/>
  <c r="S1603" i="1"/>
  <c r="AH1603" i="1" s="1"/>
  <c r="T1603" i="1"/>
  <c r="U1603" i="1"/>
  <c r="AM1603" i="1" s="1"/>
  <c r="V1603" i="1"/>
  <c r="AO1603" i="1" s="1"/>
  <c r="W1603" i="1"/>
  <c r="AQ1603" i="1" s="1"/>
  <c r="S1604" i="1"/>
  <c r="AH1604" i="1" s="1"/>
  <c r="T1604" i="1"/>
  <c r="U1604" i="1"/>
  <c r="AM1604" i="1" s="1"/>
  <c r="V1604" i="1"/>
  <c r="AO1604" i="1" s="1"/>
  <c r="W1604" i="1"/>
  <c r="AQ1604" i="1" s="1"/>
  <c r="S1605" i="1"/>
  <c r="AH1605" i="1" s="1"/>
  <c r="T1605" i="1"/>
  <c r="U1605" i="1"/>
  <c r="AM1605" i="1" s="1"/>
  <c r="V1605" i="1"/>
  <c r="AO1605" i="1" s="1"/>
  <c r="W1605" i="1"/>
  <c r="AQ1605" i="1" s="1"/>
  <c r="S1606" i="1"/>
  <c r="AH1606" i="1" s="1"/>
  <c r="T1606" i="1"/>
  <c r="U1606" i="1"/>
  <c r="AM1606" i="1" s="1"/>
  <c r="V1606" i="1"/>
  <c r="AO1606" i="1" s="1"/>
  <c r="W1606" i="1"/>
  <c r="AQ1606" i="1" s="1"/>
  <c r="S1607" i="1"/>
  <c r="AH1607" i="1" s="1"/>
  <c r="T1607" i="1"/>
  <c r="AJ1607" i="1" s="1"/>
  <c r="U1607" i="1"/>
  <c r="AM1607" i="1" s="1"/>
  <c r="V1607" i="1"/>
  <c r="AO1607" i="1" s="1"/>
  <c r="W1607" i="1"/>
  <c r="AQ1607" i="1" s="1"/>
  <c r="S1608" i="1"/>
  <c r="AH1608" i="1" s="1"/>
  <c r="T1608" i="1"/>
  <c r="U1608" i="1"/>
  <c r="AM1608" i="1" s="1"/>
  <c r="V1608" i="1"/>
  <c r="AO1608" i="1" s="1"/>
  <c r="W1608" i="1"/>
  <c r="AQ1608" i="1" s="1"/>
  <c r="S1609" i="1"/>
  <c r="AH1609" i="1" s="1"/>
  <c r="T1609" i="1"/>
  <c r="U1609" i="1"/>
  <c r="AM1609" i="1" s="1"/>
  <c r="V1609" i="1"/>
  <c r="AO1609" i="1" s="1"/>
  <c r="W1609" i="1"/>
  <c r="AQ1609" i="1" s="1"/>
  <c r="S1610" i="1"/>
  <c r="AH1610" i="1" s="1"/>
  <c r="T1610" i="1"/>
  <c r="U1610" i="1"/>
  <c r="AM1610" i="1" s="1"/>
  <c r="V1610" i="1"/>
  <c r="AO1610" i="1" s="1"/>
  <c r="W1610" i="1"/>
  <c r="AQ1610" i="1" s="1"/>
  <c r="S1611" i="1"/>
  <c r="AH1611" i="1" s="1"/>
  <c r="T1611" i="1"/>
  <c r="U1611" i="1"/>
  <c r="AM1611" i="1" s="1"/>
  <c r="V1611" i="1"/>
  <c r="AO1611" i="1" s="1"/>
  <c r="W1611" i="1"/>
  <c r="AQ1611" i="1" s="1"/>
  <c r="S1612" i="1"/>
  <c r="AH1612" i="1" s="1"/>
  <c r="T1612" i="1"/>
  <c r="U1612" i="1"/>
  <c r="AM1612" i="1" s="1"/>
  <c r="V1612" i="1"/>
  <c r="AO1612" i="1" s="1"/>
  <c r="W1612" i="1"/>
  <c r="AQ1612" i="1" s="1"/>
  <c r="S1613" i="1"/>
  <c r="AH1613" i="1" s="1"/>
  <c r="T1613" i="1"/>
  <c r="AJ1613" i="1" s="1"/>
  <c r="U1613" i="1"/>
  <c r="AM1613" i="1" s="1"/>
  <c r="V1613" i="1"/>
  <c r="AO1613" i="1" s="1"/>
  <c r="W1613" i="1"/>
  <c r="AQ1613" i="1" s="1"/>
  <c r="S1614" i="1"/>
  <c r="AH1614" i="1" s="1"/>
  <c r="T1614" i="1"/>
  <c r="U1614" i="1"/>
  <c r="AM1614" i="1" s="1"/>
  <c r="V1614" i="1"/>
  <c r="AO1614" i="1" s="1"/>
  <c r="W1614" i="1"/>
  <c r="AQ1614" i="1" s="1"/>
  <c r="S1615" i="1"/>
  <c r="AH1615" i="1" s="1"/>
  <c r="T1615" i="1"/>
  <c r="U1615" i="1"/>
  <c r="AM1615" i="1" s="1"/>
  <c r="V1615" i="1"/>
  <c r="AO1615" i="1" s="1"/>
  <c r="W1615" i="1"/>
  <c r="AQ1615" i="1" s="1"/>
  <c r="S1616" i="1"/>
  <c r="AH1616" i="1" s="1"/>
  <c r="T1616" i="1"/>
  <c r="U1616" i="1"/>
  <c r="AM1616" i="1" s="1"/>
  <c r="V1616" i="1"/>
  <c r="AO1616" i="1" s="1"/>
  <c r="W1616" i="1"/>
  <c r="AQ1616" i="1" s="1"/>
  <c r="S1617" i="1"/>
  <c r="AH1617" i="1" s="1"/>
  <c r="T1617" i="1"/>
  <c r="U1617" i="1"/>
  <c r="AM1617" i="1" s="1"/>
  <c r="V1617" i="1"/>
  <c r="AO1617" i="1" s="1"/>
  <c r="W1617" i="1"/>
  <c r="AQ1617" i="1" s="1"/>
  <c r="S1618" i="1"/>
  <c r="AH1618" i="1" s="1"/>
  <c r="T1618" i="1"/>
  <c r="AJ1618" i="1" s="1"/>
  <c r="U1618" i="1"/>
  <c r="AM1618" i="1" s="1"/>
  <c r="V1618" i="1"/>
  <c r="AO1618" i="1" s="1"/>
  <c r="W1618" i="1"/>
  <c r="AQ1618" i="1" s="1"/>
  <c r="S1619" i="1"/>
  <c r="AH1619" i="1" s="1"/>
  <c r="T1619" i="1"/>
  <c r="AJ1619" i="1" s="1"/>
  <c r="U1619" i="1"/>
  <c r="AM1619" i="1" s="1"/>
  <c r="V1619" i="1"/>
  <c r="AO1619" i="1" s="1"/>
  <c r="W1619" i="1"/>
  <c r="AQ1619" i="1" s="1"/>
  <c r="S1620" i="1"/>
  <c r="AH1620" i="1" s="1"/>
  <c r="T1620" i="1"/>
  <c r="AJ1620" i="1" s="1"/>
  <c r="U1620" i="1"/>
  <c r="AM1620" i="1" s="1"/>
  <c r="V1620" i="1"/>
  <c r="AO1620" i="1" s="1"/>
  <c r="W1620" i="1"/>
  <c r="AQ1620" i="1" s="1"/>
  <c r="S1621" i="1"/>
  <c r="AH1621" i="1" s="1"/>
  <c r="T1621" i="1"/>
  <c r="AJ1621" i="1" s="1"/>
  <c r="U1621" i="1"/>
  <c r="AM1621" i="1" s="1"/>
  <c r="V1621" i="1"/>
  <c r="AO1621" i="1" s="1"/>
  <c r="W1621" i="1"/>
  <c r="AQ1621" i="1" s="1"/>
  <c r="S1622" i="1"/>
  <c r="AH1622" i="1" s="1"/>
  <c r="T1622" i="1"/>
  <c r="U1622" i="1"/>
  <c r="AM1622" i="1" s="1"/>
  <c r="V1622" i="1"/>
  <c r="AO1622" i="1" s="1"/>
  <c r="W1622" i="1"/>
  <c r="AQ1622" i="1" s="1"/>
  <c r="S1623" i="1"/>
  <c r="AH1623" i="1" s="1"/>
  <c r="T1623" i="1"/>
  <c r="AJ1623" i="1" s="1"/>
  <c r="U1623" i="1"/>
  <c r="AM1623" i="1" s="1"/>
  <c r="V1623" i="1"/>
  <c r="AO1623" i="1" s="1"/>
  <c r="W1623" i="1"/>
  <c r="AQ1623" i="1" s="1"/>
  <c r="S1624" i="1"/>
  <c r="AH1624" i="1" s="1"/>
  <c r="T1624" i="1"/>
  <c r="U1624" i="1"/>
  <c r="AM1624" i="1" s="1"/>
  <c r="V1624" i="1"/>
  <c r="AO1624" i="1" s="1"/>
  <c r="W1624" i="1"/>
  <c r="AQ1624" i="1" s="1"/>
  <c r="S1625" i="1"/>
  <c r="AH1625" i="1" s="1"/>
  <c r="T1625" i="1"/>
  <c r="U1625" i="1"/>
  <c r="AM1625" i="1" s="1"/>
  <c r="V1625" i="1"/>
  <c r="AO1625" i="1" s="1"/>
  <c r="W1625" i="1"/>
  <c r="AQ1625" i="1" s="1"/>
  <c r="S1626" i="1"/>
  <c r="AH1626" i="1" s="1"/>
  <c r="T1626" i="1"/>
  <c r="U1626" i="1"/>
  <c r="AM1626" i="1" s="1"/>
  <c r="V1626" i="1"/>
  <c r="AO1626" i="1" s="1"/>
  <c r="W1626" i="1"/>
  <c r="AQ1626" i="1" s="1"/>
  <c r="S1627" i="1"/>
  <c r="AH1627" i="1" s="1"/>
  <c r="T1627" i="1"/>
  <c r="U1627" i="1"/>
  <c r="AM1627" i="1" s="1"/>
  <c r="V1627" i="1"/>
  <c r="AO1627" i="1" s="1"/>
  <c r="W1627" i="1"/>
  <c r="AQ1627" i="1" s="1"/>
  <c r="S1628" i="1"/>
  <c r="AH1628" i="1" s="1"/>
  <c r="T1628" i="1"/>
  <c r="AJ1628" i="1" s="1"/>
  <c r="U1628" i="1"/>
  <c r="AM1628" i="1" s="1"/>
  <c r="V1628" i="1"/>
  <c r="AO1628" i="1" s="1"/>
  <c r="W1628" i="1"/>
  <c r="AQ1628" i="1" s="1"/>
  <c r="S1629" i="1"/>
  <c r="AH1629" i="1" s="1"/>
  <c r="T1629" i="1"/>
  <c r="AJ1629" i="1" s="1"/>
  <c r="U1629" i="1"/>
  <c r="AM1629" i="1" s="1"/>
  <c r="V1629" i="1"/>
  <c r="AO1629" i="1" s="1"/>
  <c r="W1629" i="1"/>
  <c r="AQ1629" i="1" s="1"/>
  <c r="S1630" i="1"/>
  <c r="AH1630" i="1" s="1"/>
  <c r="T1630" i="1"/>
  <c r="AJ1630" i="1" s="1"/>
  <c r="U1630" i="1"/>
  <c r="AM1630" i="1" s="1"/>
  <c r="V1630" i="1"/>
  <c r="AO1630" i="1" s="1"/>
  <c r="W1630" i="1"/>
  <c r="AQ1630" i="1" s="1"/>
  <c r="S1631" i="1"/>
  <c r="AH1631" i="1" s="1"/>
  <c r="T1631" i="1"/>
  <c r="AJ1631" i="1" s="1"/>
  <c r="U1631" i="1"/>
  <c r="AM1631" i="1" s="1"/>
  <c r="V1631" i="1"/>
  <c r="AO1631" i="1" s="1"/>
  <c r="W1631" i="1"/>
  <c r="AQ1631" i="1" s="1"/>
  <c r="S1632" i="1"/>
  <c r="AH1632" i="1" s="1"/>
  <c r="T1632" i="1"/>
  <c r="AJ1632" i="1" s="1"/>
  <c r="U1632" i="1"/>
  <c r="AM1632" i="1" s="1"/>
  <c r="V1632" i="1"/>
  <c r="AO1632" i="1" s="1"/>
  <c r="W1632" i="1"/>
  <c r="AQ1632" i="1" s="1"/>
  <c r="S1633" i="1"/>
  <c r="AH1633" i="1" s="1"/>
  <c r="T1633" i="1"/>
  <c r="AJ1633" i="1" s="1"/>
  <c r="U1633" i="1"/>
  <c r="AM1633" i="1" s="1"/>
  <c r="V1633" i="1"/>
  <c r="AO1633" i="1" s="1"/>
  <c r="W1633" i="1"/>
  <c r="AQ1633" i="1" s="1"/>
  <c r="S1634" i="1"/>
  <c r="AH1634" i="1" s="1"/>
  <c r="T1634" i="1"/>
  <c r="U1634" i="1"/>
  <c r="AM1634" i="1" s="1"/>
  <c r="V1634" i="1"/>
  <c r="AO1634" i="1" s="1"/>
  <c r="W1634" i="1"/>
  <c r="AQ1634" i="1" s="1"/>
  <c r="S1635" i="1"/>
  <c r="AH1635" i="1" s="1"/>
  <c r="T1635" i="1"/>
  <c r="AJ1635" i="1" s="1"/>
  <c r="U1635" i="1"/>
  <c r="AM1635" i="1" s="1"/>
  <c r="V1635" i="1"/>
  <c r="AO1635" i="1" s="1"/>
  <c r="W1635" i="1"/>
  <c r="AQ1635" i="1" s="1"/>
  <c r="S1636" i="1"/>
  <c r="AH1636" i="1" s="1"/>
  <c r="T1636" i="1"/>
  <c r="AJ1636" i="1" s="1"/>
  <c r="U1636" i="1"/>
  <c r="AM1636" i="1" s="1"/>
  <c r="V1636" i="1"/>
  <c r="AO1636" i="1" s="1"/>
  <c r="W1636" i="1"/>
  <c r="AQ1636" i="1" s="1"/>
  <c r="S1637" i="1"/>
  <c r="AH1637" i="1" s="1"/>
  <c r="T1637" i="1"/>
  <c r="U1637" i="1"/>
  <c r="AM1637" i="1" s="1"/>
  <c r="V1637" i="1"/>
  <c r="AO1637" i="1" s="1"/>
  <c r="W1637" i="1"/>
  <c r="AQ1637" i="1" s="1"/>
  <c r="S1638" i="1"/>
  <c r="AH1638" i="1" s="1"/>
  <c r="T1638" i="1"/>
  <c r="U1638" i="1"/>
  <c r="AM1638" i="1" s="1"/>
  <c r="V1638" i="1"/>
  <c r="AO1638" i="1" s="1"/>
  <c r="W1638" i="1"/>
  <c r="AQ1638" i="1" s="1"/>
  <c r="S1639" i="1"/>
  <c r="AH1639" i="1" s="1"/>
  <c r="T1639" i="1"/>
  <c r="U1639" i="1"/>
  <c r="AM1639" i="1" s="1"/>
  <c r="V1639" i="1"/>
  <c r="AO1639" i="1" s="1"/>
  <c r="W1639" i="1"/>
  <c r="AQ1639" i="1" s="1"/>
  <c r="S1640" i="1"/>
  <c r="AH1640" i="1" s="1"/>
  <c r="T1640" i="1"/>
  <c r="AJ1640" i="1" s="1"/>
  <c r="U1640" i="1"/>
  <c r="AM1640" i="1" s="1"/>
  <c r="V1640" i="1"/>
  <c r="AO1640" i="1" s="1"/>
  <c r="W1640" i="1"/>
  <c r="AQ1640" i="1" s="1"/>
  <c r="S1641" i="1"/>
  <c r="AH1641" i="1" s="1"/>
  <c r="T1641" i="1"/>
  <c r="AJ1641" i="1" s="1"/>
  <c r="U1641" i="1"/>
  <c r="AM1641" i="1" s="1"/>
  <c r="V1641" i="1"/>
  <c r="AO1641" i="1" s="1"/>
  <c r="W1641" i="1"/>
  <c r="AQ1641" i="1" s="1"/>
  <c r="S1642" i="1"/>
  <c r="AH1642" i="1" s="1"/>
  <c r="T1642" i="1"/>
  <c r="AJ1642" i="1" s="1"/>
  <c r="U1642" i="1"/>
  <c r="AM1642" i="1" s="1"/>
  <c r="V1642" i="1"/>
  <c r="AO1642" i="1" s="1"/>
  <c r="W1642" i="1"/>
  <c r="AQ1642" i="1" s="1"/>
  <c r="S1643" i="1"/>
  <c r="AH1643" i="1" s="1"/>
  <c r="T1643" i="1"/>
  <c r="U1643" i="1"/>
  <c r="AM1643" i="1" s="1"/>
  <c r="V1643" i="1"/>
  <c r="AO1643" i="1" s="1"/>
  <c r="W1643" i="1"/>
  <c r="AQ1643" i="1" s="1"/>
  <c r="S1644" i="1"/>
  <c r="AH1644" i="1" s="1"/>
  <c r="T1644" i="1"/>
  <c r="U1644" i="1"/>
  <c r="AM1644" i="1" s="1"/>
  <c r="V1644" i="1"/>
  <c r="AO1644" i="1" s="1"/>
  <c r="W1644" i="1"/>
  <c r="AQ1644" i="1" s="1"/>
  <c r="S1645" i="1"/>
  <c r="AH1645" i="1" s="1"/>
  <c r="T1645" i="1"/>
  <c r="U1645" i="1"/>
  <c r="AM1645" i="1" s="1"/>
  <c r="V1645" i="1"/>
  <c r="AO1645" i="1" s="1"/>
  <c r="W1645" i="1"/>
  <c r="AQ1645" i="1" s="1"/>
  <c r="S1646" i="1"/>
  <c r="AH1646" i="1" s="1"/>
  <c r="T1646" i="1"/>
  <c r="U1646" i="1"/>
  <c r="AM1646" i="1" s="1"/>
  <c r="V1646" i="1"/>
  <c r="AO1646" i="1" s="1"/>
  <c r="W1646" i="1"/>
  <c r="AQ1646" i="1" s="1"/>
  <c r="S1647" i="1"/>
  <c r="AH1647" i="1" s="1"/>
  <c r="T1647" i="1"/>
  <c r="AJ1647" i="1" s="1"/>
  <c r="U1647" i="1"/>
  <c r="AM1647" i="1" s="1"/>
  <c r="V1647" i="1"/>
  <c r="AO1647" i="1" s="1"/>
  <c r="W1647" i="1"/>
  <c r="AQ1647" i="1" s="1"/>
  <c r="S1648" i="1"/>
  <c r="AH1648" i="1" s="1"/>
  <c r="T1648" i="1"/>
  <c r="AJ1648" i="1" s="1"/>
  <c r="U1648" i="1"/>
  <c r="AM1648" i="1" s="1"/>
  <c r="V1648" i="1"/>
  <c r="AO1648" i="1" s="1"/>
  <c r="W1648" i="1"/>
  <c r="AQ1648" i="1" s="1"/>
  <c r="S1649" i="1"/>
  <c r="AH1649" i="1" s="1"/>
  <c r="T1649" i="1"/>
  <c r="U1649" i="1"/>
  <c r="AM1649" i="1" s="1"/>
  <c r="V1649" i="1"/>
  <c r="AO1649" i="1" s="1"/>
  <c r="W1649" i="1"/>
  <c r="AQ1649" i="1" s="1"/>
  <c r="S1650" i="1"/>
  <c r="AH1650" i="1" s="1"/>
  <c r="T1650" i="1"/>
  <c r="U1650" i="1"/>
  <c r="AM1650" i="1" s="1"/>
  <c r="V1650" i="1"/>
  <c r="AO1650" i="1" s="1"/>
  <c r="W1650" i="1"/>
  <c r="AQ1650" i="1" s="1"/>
  <c r="S1651" i="1"/>
  <c r="AH1651" i="1" s="1"/>
  <c r="T1651" i="1"/>
  <c r="AJ1651" i="1" s="1"/>
  <c r="U1651" i="1"/>
  <c r="AM1651" i="1" s="1"/>
  <c r="V1651" i="1"/>
  <c r="AO1651" i="1" s="1"/>
  <c r="W1651" i="1"/>
  <c r="AQ1651" i="1" s="1"/>
  <c r="S1652" i="1"/>
  <c r="AH1652" i="1" s="1"/>
  <c r="T1652" i="1"/>
  <c r="U1652" i="1"/>
  <c r="AM1652" i="1" s="1"/>
  <c r="V1652" i="1"/>
  <c r="AO1652" i="1" s="1"/>
  <c r="W1652" i="1"/>
  <c r="AQ1652" i="1" s="1"/>
  <c r="S1653" i="1"/>
  <c r="AH1653" i="1" s="1"/>
  <c r="T1653" i="1"/>
  <c r="AJ1653" i="1" s="1"/>
  <c r="U1653" i="1"/>
  <c r="AM1653" i="1" s="1"/>
  <c r="V1653" i="1"/>
  <c r="AO1653" i="1" s="1"/>
  <c r="W1653" i="1"/>
  <c r="AQ1653" i="1" s="1"/>
  <c r="S1654" i="1"/>
  <c r="AH1654" i="1" s="1"/>
  <c r="T1654" i="1"/>
  <c r="AJ1654" i="1" s="1"/>
  <c r="U1654" i="1"/>
  <c r="AM1654" i="1" s="1"/>
  <c r="V1654" i="1"/>
  <c r="AO1654" i="1" s="1"/>
  <c r="W1654" i="1"/>
  <c r="AQ1654" i="1" s="1"/>
  <c r="S1655" i="1"/>
  <c r="AH1655" i="1" s="1"/>
  <c r="T1655" i="1"/>
  <c r="U1655" i="1"/>
  <c r="AM1655" i="1" s="1"/>
  <c r="V1655" i="1"/>
  <c r="AO1655" i="1" s="1"/>
  <c r="W1655" i="1"/>
  <c r="AQ1655" i="1" s="1"/>
  <c r="S1656" i="1"/>
  <c r="AH1656" i="1" s="1"/>
  <c r="T1656" i="1"/>
  <c r="U1656" i="1"/>
  <c r="AM1656" i="1" s="1"/>
  <c r="V1656" i="1"/>
  <c r="AO1656" i="1" s="1"/>
  <c r="W1656" i="1"/>
  <c r="AQ1656" i="1" s="1"/>
  <c r="S1657" i="1"/>
  <c r="AH1657" i="1" s="1"/>
  <c r="T1657" i="1"/>
  <c r="AJ1657" i="1" s="1"/>
  <c r="U1657" i="1"/>
  <c r="AM1657" i="1" s="1"/>
  <c r="V1657" i="1"/>
  <c r="AO1657" i="1" s="1"/>
  <c r="W1657" i="1"/>
  <c r="AQ1657" i="1" s="1"/>
  <c r="S1658" i="1"/>
  <c r="AH1658" i="1" s="1"/>
  <c r="T1658" i="1"/>
  <c r="U1658" i="1"/>
  <c r="AM1658" i="1" s="1"/>
  <c r="V1658" i="1"/>
  <c r="AO1658" i="1" s="1"/>
  <c r="W1658" i="1"/>
  <c r="AQ1658" i="1" s="1"/>
  <c r="S1659" i="1"/>
  <c r="AH1659" i="1" s="1"/>
  <c r="T1659" i="1"/>
  <c r="AJ1659" i="1" s="1"/>
  <c r="U1659" i="1"/>
  <c r="AM1659" i="1" s="1"/>
  <c r="V1659" i="1"/>
  <c r="AO1659" i="1" s="1"/>
  <c r="W1659" i="1"/>
  <c r="AQ1659" i="1" s="1"/>
  <c r="S1660" i="1"/>
  <c r="AH1660" i="1" s="1"/>
  <c r="T1660" i="1"/>
  <c r="AJ1660" i="1" s="1"/>
  <c r="U1660" i="1"/>
  <c r="AM1660" i="1" s="1"/>
  <c r="V1660" i="1"/>
  <c r="AO1660" i="1" s="1"/>
  <c r="W1660" i="1"/>
  <c r="AQ1660" i="1" s="1"/>
  <c r="S1661" i="1"/>
  <c r="AH1661" i="1" s="1"/>
  <c r="T1661" i="1"/>
  <c r="AJ1661" i="1" s="1"/>
  <c r="U1661" i="1"/>
  <c r="AM1661" i="1" s="1"/>
  <c r="V1661" i="1"/>
  <c r="AO1661" i="1" s="1"/>
  <c r="W1661" i="1"/>
  <c r="AQ1661" i="1" s="1"/>
  <c r="S1662" i="1"/>
  <c r="AH1662" i="1" s="1"/>
  <c r="T1662" i="1"/>
  <c r="AJ1662" i="1" s="1"/>
  <c r="U1662" i="1"/>
  <c r="AM1662" i="1" s="1"/>
  <c r="V1662" i="1"/>
  <c r="AO1662" i="1" s="1"/>
  <c r="W1662" i="1"/>
  <c r="AQ1662" i="1" s="1"/>
  <c r="S1663" i="1"/>
  <c r="AH1663" i="1" s="1"/>
  <c r="T1663" i="1"/>
  <c r="AJ1663" i="1" s="1"/>
  <c r="U1663" i="1"/>
  <c r="AM1663" i="1" s="1"/>
  <c r="V1663" i="1"/>
  <c r="AO1663" i="1" s="1"/>
  <c r="W1663" i="1"/>
  <c r="AQ1663" i="1" s="1"/>
  <c r="S1664" i="1"/>
  <c r="AH1664" i="1" s="1"/>
  <c r="T1664" i="1"/>
  <c r="AJ1664" i="1" s="1"/>
  <c r="U1664" i="1"/>
  <c r="AM1664" i="1" s="1"/>
  <c r="V1664" i="1"/>
  <c r="AO1664" i="1" s="1"/>
  <c r="W1664" i="1"/>
  <c r="AQ1664" i="1" s="1"/>
  <c r="S1665" i="1"/>
  <c r="AH1665" i="1" s="1"/>
  <c r="T1665" i="1"/>
  <c r="AJ1665" i="1" s="1"/>
  <c r="U1665" i="1"/>
  <c r="AM1665" i="1" s="1"/>
  <c r="V1665" i="1"/>
  <c r="AO1665" i="1" s="1"/>
  <c r="W1665" i="1"/>
  <c r="AQ1665" i="1" s="1"/>
  <c r="S1666" i="1"/>
  <c r="AH1666" i="1" s="1"/>
  <c r="T1666" i="1"/>
  <c r="AJ1666" i="1" s="1"/>
  <c r="U1666" i="1"/>
  <c r="AM1666" i="1" s="1"/>
  <c r="V1666" i="1"/>
  <c r="AO1666" i="1" s="1"/>
  <c r="W1666" i="1"/>
  <c r="AQ1666" i="1" s="1"/>
  <c r="S1667" i="1"/>
  <c r="AH1667" i="1" s="1"/>
  <c r="T1667" i="1"/>
  <c r="AJ1667" i="1" s="1"/>
  <c r="U1667" i="1"/>
  <c r="AM1667" i="1" s="1"/>
  <c r="V1667" i="1"/>
  <c r="AO1667" i="1" s="1"/>
  <c r="W1667" i="1"/>
  <c r="AQ1667" i="1" s="1"/>
  <c r="S1668" i="1"/>
  <c r="AH1668" i="1" s="1"/>
  <c r="T1668" i="1"/>
  <c r="AJ1668" i="1" s="1"/>
  <c r="U1668" i="1"/>
  <c r="AM1668" i="1" s="1"/>
  <c r="V1668" i="1"/>
  <c r="AO1668" i="1" s="1"/>
  <c r="W1668" i="1"/>
  <c r="AQ1668" i="1" s="1"/>
  <c r="S1669" i="1"/>
  <c r="AH1669" i="1" s="1"/>
  <c r="T1669" i="1"/>
  <c r="AJ1669" i="1" s="1"/>
  <c r="U1669" i="1"/>
  <c r="AM1669" i="1" s="1"/>
  <c r="V1669" i="1"/>
  <c r="AO1669" i="1" s="1"/>
  <c r="W1669" i="1"/>
  <c r="AQ1669" i="1" s="1"/>
  <c r="S1670" i="1"/>
  <c r="AH1670" i="1" s="1"/>
  <c r="T1670" i="1"/>
  <c r="AJ1670" i="1" s="1"/>
  <c r="U1670" i="1"/>
  <c r="AM1670" i="1" s="1"/>
  <c r="V1670" i="1"/>
  <c r="AO1670" i="1" s="1"/>
  <c r="W1670" i="1"/>
  <c r="AQ1670" i="1" s="1"/>
  <c r="S1671" i="1"/>
  <c r="AH1671" i="1" s="1"/>
  <c r="T1671" i="1"/>
  <c r="AJ1671" i="1" s="1"/>
  <c r="U1671" i="1"/>
  <c r="AM1671" i="1" s="1"/>
  <c r="V1671" i="1"/>
  <c r="AO1671" i="1" s="1"/>
  <c r="W1671" i="1"/>
  <c r="AQ1671" i="1" s="1"/>
  <c r="S1672" i="1"/>
  <c r="AH1672" i="1" s="1"/>
  <c r="T1672" i="1"/>
  <c r="AJ1672" i="1" s="1"/>
  <c r="U1672" i="1"/>
  <c r="AM1672" i="1" s="1"/>
  <c r="V1672" i="1"/>
  <c r="AO1672" i="1" s="1"/>
  <c r="W1672" i="1"/>
  <c r="AQ1672" i="1" s="1"/>
  <c r="S1673" i="1"/>
  <c r="AH1673" i="1" s="1"/>
  <c r="T1673" i="1"/>
  <c r="AJ1673" i="1" s="1"/>
  <c r="U1673" i="1"/>
  <c r="AM1673" i="1" s="1"/>
  <c r="V1673" i="1"/>
  <c r="AO1673" i="1" s="1"/>
  <c r="W1673" i="1"/>
  <c r="AQ1673" i="1" s="1"/>
  <c r="S1674" i="1"/>
  <c r="AH1674" i="1" s="1"/>
  <c r="T1674" i="1"/>
  <c r="AJ1674" i="1" s="1"/>
  <c r="U1674" i="1"/>
  <c r="AM1674" i="1" s="1"/>
  <c r="V1674" i="1"/>
  <c r="AO1674" i="1" s="1"/>
  <c r="W1674" i="1"/>
  <c r="AQ1674" i="1" s="1"/>
  <c r="S1675" i="1"/>
  <c r="AH1675" i="1" s="1"/>
  <c r="T1675" i="1"/>
  <c r="AJ1675" i="1" s="1"/>
  <c r="U1675" i="1"/>
  <c r="AM1675" i="1" s="1"/>
  <c r="V1675" i="1"/>
  <c r="AO1675" i="1" s="1"/>
  <c r="W1675" i="1"/>
  <c r="AQ1675" i="1" s="1"/>
  <c r="S1676" i="1"/>
  <c r="AH1676" i="1" s="1"/>
  <c r="T1676" i="1"/>
  <c r="AJ1676" i="1" s="1"/>
  <c r="U1676" i="1"/>
  <c r="AM1676" i="1" s="1"/>
  <c r="V1676" i="1"/>
  <c r="AO1676" i="1" s="1"/>
  <c r="W1676" i="1"/>
  <c r="AQ1676" i="1" s="1"/>
  <c r="S1677" i="1"/>
  <c r="AH1677" i="1" s="1"/>
  <c r="T1677" i="1"/>
  <c r="AJ1677" i="1" s="1"/>
  <c r="U1677" i="1"/>
  <c r="AM1677" i="1" s="1"/>
  <c r="V1677" i="1"/>
  <c r="AO1677" i="1" s="1"/>
  <c r="W1677" i="1"/>
  <c r="AQ1677" i="1" s="1"/>
  <c r="S1678" i="1"/>
  <c r="AH1678" i="1" s="1"/>
  <c r="T1678" i="1"/>
  <c r="AJ1678" i="1" s="1"/>
  <c r="U1678" i="1"/>
  <c r="AM1678" i="1" s="1"/>
  <c r="V1678" i="1"/>
  <c r="AO1678" i="1" s="1"/>
  <c r="W1678" i="1"/>
  <c r="AQ1678" i="1" s="1"/>
  <c r="S1679" i="1"/>
  <c r="AH1679" i="1" s="1"/>
  <c r="T1679" i="1"/>
  <c r="AJ1679" i="1" s="1"/>
  <c r="U1679" i="1"/>
  <c r="AM1679" i="1" s="1"/>
  <c r="V1679" i="1"/>
  <c r="AO1679" i="1" s="1"/>
  <c r="W1679" i="1"/>
  <c r="AQ1679" i="1" s="1"/>
  <c r="S1680" i="1"/>
  <c r="AH1680" i="1" s="1"/>
  <c r="T1680" i="1"/>
  <c r="AJ1680" i="1" s="1"/>
  <c r="U1680" i="1"/>
  <c r="AM1680" i="1" s="1"/>
  <c r="V1680" i="1"/>
  <c r="AO1680" i="1" s="1"/>
  <c r="W1680" i="1"/>
  <c r="AQ1680" i="1" s="1"/>
  <c r="S1681" i="1"/>
  <c r="AH1681" i="1" s="1"/>
  <c r="T1681" i="1"/>
  <c r="AJ1681" i="1" s="1"/>
  <c r="U1681" i="1"/>
  <c r="AM1681" i="1" s="1"/>
  <c r="V1681" i="1"/>
  <c r="AO1681" i="1" s="1"/>
  <c r="W1681" i="1"/>
  <c r="AQ1681" i="1" s="1"/>
  <c r="S1682" i="1"/>
  <c r="AH1682" i="1" s="1"/>
  <c r="T1682" i="1"/>
  <c r="AJ1682" i="1" s="1"/>
  <c r="U1682" i="1"/>
  <c r="AM1682" i="1" s="1"/>
  <c r="V1682" i="1"/>
  <c r="AO1682" i="1" s="1"/>
  <c r="W1682" i="1"/>
  <c r="AQ1682" i="1" s="1"/>
  <c r="S1683" i="1"/>
  <c r="AH1683" i="1" s="1"/>
  <c r="T1683" i="1"/>
  <c r="U1683" i="1"/>
  <c r="AM1683" i="1" s="1"/>
  <c r="V1683" i="1"/>
  <c r="AO1683" i="1" s="1"/>
  <c r="W1683" i="1"/>
  <c r="AQ1683" i="1" s="1"/>
  <c r="S6" i="1"/>
  <c r="AH6" i="1" s="1"/>
  <c r="T6" i="1"/>
  <c r="AJ6" i="1" s="1"/>
  <c r="U6" i="1"/>
  <c r="AM6" i="1" s="1"/>
  <c r="V6" i="1"/>
  <c r="AO6" i="1" s="1"/>
  <c r="W6" i="1"/>
  <c r="AQ6" i="1" s="1"/>
  <c r="S7" i="1"/>
  <c r="AH7" i="1" s="1"/>
  <c r="T7" i="1"/>
  <c r="AJ7" i="1" s="1"/>
  <c r="U7" i="1"/>
  <c r="AM7" i="1" s="1"/>
  <c r="V7" i="1"/>
  <c r="AO7" i="1" s="1"/>
  <c r="W7" i="1"/>
  <c r="AQ7" i="1" s="1"/>
  <c r="W5" i="1"/>
  <c r="AQ5" i="1" s="1"/>
  <c r="V5" i="1"/>
  <c r="AO5" i="1" s="1"/>
  <c r="U5" i="1"/>
  <c r="AM5" i="1" s="1"/>
  <c r="T5" i="1"/>
  <c r="AJ5" i="1" s="1"/>
  <c r="S5" i="1"/>
  <c r="AH5" i="1" s="1"/>
  <c r="T4" i="1"/>
  <c r="U4" i="1"/>
  <c r="V4" i="1"/>
  <c r="W4" i="1"/>
  <c r="S4" i="1"/>
  <c r="R5" i="1"/>
  <c r="R6" i="1"/>
  <c r="AF6" i="1" s="1"/>
  <c r="R7" i="1"/>
  <c r="AF7" i="1" s="1"/>
  <c r="R8" i="1"/>
  <c r="AF8" i="1" s="1"/>
  <c r="R9" i="1"/>
  <c r="AF9" i="1" s="1"/>
  <c r="R10" i="1"/>
  <c r="AF10" i="1" s="1"/>
  <c r="R11" i="1"/>
  <c r="AF11" i="1" s="1"/>
  <c r="R12" i="1"/>
  <c r="AF12" i="1" s="1"/>
  <c r="R13" i="1"/>
  <c r="AF13" i="1" s="1"/>
  <c r="R14" i="1"/>
  <c r="AF14" i="1" s="1"/>
  <c r="R15" i="1"/>
  <c r="AF15" i="1" s="1"/>
  <c r="R16" i="1"/>
  <c r="AF16" i="1" s="1"/>
  <c r="R17" i="1"/>
  <c r="AF17" i="1" s="1"/>
  <c r="R18" i="1"/>
  <c r="AF18" i="1" s="1"/>
  <c r="R19" i="1"/>
  <c r="AF19" i="1" s="1"/>
  <c r="R20" i="1"/>
  <c r="AF20" i="1" s="1"/>
  <c r="R21" i="1"/>
  <c r="AF21" i="1" s="1"/>
  <c r="R22" i="1"/>
  <c r="AF22" i="1" s="1"/>
  <c r="R23" i="1"/>
  <c r="AF23" i="1" s="1"/>
  <c r="R24" i="1"/>
  <c r="AF24" i="1" s="1"/>
  <c r="R25" i="1"/>
  <c r="AF25" i="1" s="1"/>
  <c r="R26" i="1"/>
  <c r="AF26" i="1" s="1"/>
  <c r="R27" i="1"/>
  <c r="AF27" i="1" s="1"/>
  <c r="R28" i="1"/>
  <c r="AF28" i="1" s="1"/>
  <c r="R29" i="1"/>
  <c r="AF29" i="1" s="1"/>
  <c r="R30" i="1"/>
  <c r="AF30" i="1" s="1"/>
  <c r="R31" i="1"/>
  <c r="AF31" i="1" s="1"/>
  <c r="R32" i="1"/>
  <c r="AF32" i="1" s="1"/>
  <c r="R33" i="1"/>
  <c r="AF33" i="1" s="1"/>
  <c r="R34" i="1"/>
  <c r="AF34" i="1" s="1"/>
  <c r="R35" i="1"/>
  <c r="AF35" i="1" s="1"/>
  <c r="R36" i="1"/>
  <c r="AF36" i="1" s="1"/>
  <c r="R37" i="1"/>
  <c r="AF37" i="1" s="1"/>
  <c r="R38" i="1"/>
  <c r="AF38" i="1" s="1"/>
  <c r="R39" i="1"/>
  <c r="AF39" i="1" s="1"/>
  <c r="R40" i="1"/>
  <c r="AF40" i="1" s="1"/>
  <c r="R41" i="1"/>
  <c r="AF41" i="1" s="1"/>
  <c r="R42" i="1"/>
  <c r="AF42" i="1" s="1"/>
  <c r="R43" i="1"/>
  <c r="AF43" i="1" s="1"/>
  <c r="R44" i="1"/>
  <c r="AF44" i="1" s="1"/>
  <c r="R45" i="1"/>
  <c r="AF45" i="1" s="1"/>
  <c r="R46" i="1"/>
  <c r="AF46" i="1" s="1"/>
  <c r="R47" i="1"/>
  <c r="AF47" i="1" s="1"/>
  <c r="R48" i="1"/>
  <c r="AF48" i="1" s="1"/>
  <c r="R49" i="1"/>
  <c r="AF49" i="1" s="1"/>
  <c r="R50" i="1"/>
  <c r="AF50" i="1" s="1"/>
  <c r="R51" i="1"/>
  <c r="AF51" i="1" s="1"/>
  <c r="R52" i="1"/>
  <c r="AF52" i="1" s="1"/>
  <c r="R53" i="1"/>
  <c r="AF53" i="1" s="1"/>
  <c r="R54" i="1"/>
  <c r="AF54" i="1" s="1"/>
  <c r="R55" i="1"/>
  <c r="AF55" i="1" s="1"/>
  <c r="R56" i="1"/>
  <c r="AF56" i="1" s="1"/>
  <c r="R57" i="1"/>
  <c r="AF57" i="1" s="1"/>
  <c r="R58" i="1"/>
  <c r="AF58" i="1" s="1"/>
  <c r="R59" i="1"/>
  <c r="AF59" i="1" s="1"/>
  <c r="R60" i="1"/>
  <c r="AF60" i="1" s="1"/>
  <c r="R61" i="1"/>
  <c r="AF61" i="1" s="1"/>
  <c r="R62" i="1"/>
  <c r="AF62" i="1" s="1"/>
  <c r="R63" i="1"/>
  <c r="AF63" i="1" s="1"/>
  <c r="R64" i="1"/>
  <c r="AF64" i="1" s="1"/>
  <c r="R65" i="1"/>
  <c r="AF65" i="1" s="1"/>
  <c r="R66" i="1"/>
  <c r="AF66" i="1" s="1"/>
  <c r="R67" i="1"/>
  <c r="AF67" i="1" s="1"/>
  <c r="R68" i="1"/>
  <c r="AF68" i="1" s="1"/>
  <c r="R69" i="1"/>
  <c r="AF69" i="1" s="1"/>
  <c r="R70" i="1"/>
  <c r="AF70" i="1" s="1"/>
  <c r="R71" i="1"/>
  <c r="AF71" i="1" s="1"/>
  <c r="R72" i="1"/>
  <c r="AF72" i="1" s="1"/>
  <c r="R73" i="1"/>
  <c r="AF73" i="1" s="1"/>
  <c r="R74" i="1"/>
  <c r="AF74" i="1" s="1"/>
  <c r="R75" i="1"/>
  <c r="AF75" i="1" s="1"/>
  <c r="R76" i="1"/>
  <c r="AF76" i="1" s="1"/>
  <c r="R77" i="1"/>
  <c r="AF77" i="1" s="1"/>
  <c r="R78" i="1"/>
  <c r="AF78" i="1" s="1"/>
  <c r="R79" i="1"/>
  <c r="AF79" i="1" s="1"/>
  <c r="R80" i="1"/>
  <c r="AF80" i="1" s="1"/>
  <c r="R81" i="1"/>
  <c r="AF81" i="1" s="1"/>
  <c r="R82" i="1"/>
  <c r="AF82" i="1" s="1"/>
  <c r="R83" i="1"/>
  <c r="AF83" i="1" s="1"/>
  <c r="R84" i="1"/>
  <c r="AF84" i="1" s="1"/>
  <c r="R85" i="1"/>
  <c r="AF85" i="1" s="1"/>
  <c r="R86" i="1"/>
  <c r="AF86" i="1" s="1"/>
  <c r="R87" i="1"/>
  <c r="AF87" i="1" s="1"/>
  <c r="R88" i="1"/>
  <c r="AF88" i="1" s="1"/>
  <c r="R89" i="1"/>
  <c r="AF89" i="1" s="1"/>
  <c r="R90" i="1"/>
  <c r="AF90" i="1" s="1"/>
  <c r="R91" i="1"/>
  <c r="AF91" i="1" s="1"/>
  <c r="R92" i="1"/>
  <c r="AF92" i="1" s="1"/>
  <c r="R93" i="1"/>
  <c r="AF93" i="1" s="1"/>
  <c r="R94" i="1"/>
  <c r="AF94" i="1" s="1"/>
  <c r="R95" i="1"/>
  <c r="AF95" i="1" s="1"/>
  <c r="R96" i="1"/>
  <c r="AF96" i="1" s="1"/>
  <c r="R97" i="1"/>
  <c r="AF97" i="1" s="1"/>
  <c r="R98" i="1"/>
  <c r="AF98" i="1" s="1"/>
  <c r="R99" i="1"/>
  <c r="AF99" i="1" s="1"/>
  <c r="R100" i="1"/>
  <c r="AF100" i="1" s="1"/>
  <c r="R101" i="1"/>
  <c r="AF101" i="1" s="1"/>
  <c r="R102" i="1"/>
  <c r="AF102" i="1" s="1"/>
  <c r="R103" i="1"/>
  <c r="AF103" i="1" s="1"/>
  <c r="R104" i="1"/>
  <c r="AF104" i="1" s="1"/>
  <c r="R105" i="1"/>
  <c r="AF105" i="1" s="1"/>
  <c r="R106" i="1"/>
  <c r="AF106" i="1" s="1"/>
  <c r="R107" i="1"/>
  <c r="AF107" i="1" s="1"/>
  <c r="R108" i="1"/>
  <c r="AF108" i="1" s="1"/>
  <c r="R109" i="1"/>
  <c r="AF109" i="1" s="1"/>
  <c r="R110" i="1"/>
  <c r="AF110" i="1" s="1"/>
  <c r="R111" i="1"/>
  <c r="AF111" i="1" s="1"/>
  <c r="R112" i="1"/>
  <c r="AF112" i="1" s="1"/>
  <c r="R113" i="1"/>
  <c r="AF113" i="1" s="1"/>
  <c r="R114" i="1"/>
  <c r="AF114" i="1" s="1"/>
  <c r="R115" i="1"/>
  <c r="AF115" i="1" s="1"/>
  <c r="R116" i="1"/>
  <c r="AF116" i="1" s="1"/>
  <c r="R117" i="1"/>
  <c r="AF117" i="1" s="1"/>
  <c r="R118" i="1"/>
  <c r="AF118" i="1" s="1"/>
  <c r="R119" i="1"/>
  <c r="AF119" i="1" s="1"/>
  <c r="R120" i="1"/>
  <c r="AF120" i="1" s="1"/>
  <c r="R121" i="1"/>
  <c r="AF121" i="1" s="1"/>
  <c r="R122" i="1"/>
  <c r="AF122" i="1" s="1"/>
  <c r="R123" i="1"/>
  <c r="AF123" i="1" s="1"/>
  <c r="R124" i="1"/>
  <c r="AF124" i="1" s="1"/>
  <c r="R125" i="1"/>
  <c r="AF125" i="1" s="1"/>
  <c r="R126" i="1"/>
  <c r="AF126" i="1" s="1"/>
  <c r="R127" i="1"/>
  <c r="AF127" i="1" s="1"/>
  <c r="R128" i="1"/>
  <c r="AF128" i="1" s="1"/>
  <c r="R129" i="1"/>
  <c r="AF129" i="1" s="1"/>
  <c r="R130" i="1"/>
  <c r="AF130" i="1" s="1"/>
  <c r="R131" i="1"/>
  <c r="AF131" i="1" s="1"/>
  <c r="R132" i="1"/>
  <c r="AF132" i="1" s="1"/>
  <c r="R133" i="1"/>
  <c r="AF133" i="1" s="1"/>
  <c r="R134" i="1"/>
  <c r="AF134" i="1" s="1"/>
  <c r="R135" i="1"/>
  <c r="AF135" i="1" s="1"/>
  <c r="R136" i="1"/>
  <c r="AF136" i="1" s="1"/>
  <c r="R137" i="1"/>
  <c r="AF137" i="1" s="1"/>
  <c r="R138" i="1"/>
  <c r="AF138" i="1" s="1"/>
  <c r="R139" i="1"/>
  <c r="AF139" i="1" s="1"/>
  <c r="R140" i="1"/>
  <c r="AF140" i="1" s="1"/>
  <c r="R141" i="1"/>
  <c r="AF141" i="1" s="1"/>
  <c r="R142" i="1"/>
  <c r="AF142" i="1" s="1"/>
  <c r="R143" i="1"/>
  <c r="AF143" i="1" s="1"/>
  <c r="R144" i="1"/>
  <c r="AF144" i="1" s="1"/>
  <c r="R145" i="1"/>
  <c r="AF145" i="1" s="1"/>
  <c r="R146" i="1"/>
  <c r="AF146" i="1" s="1"/>
  <c r="R147" i="1"/>
  <c r="AF147" i="1" s="1"/>
  <c r="R148" i="1"/>
  <c r="AF148" i="1" s="1"/>
  <c r="R149" i="1"/>
  <c r="AF149" i="1" s="1"/>
  <c r="R150" i="1"/>
  <c r="AF150" i="1" s="1"/>
  <c r="R151" i="1"/>
  <c r="AF151" i="1" s="1"/>
  <c r="R152" i="1"/>
  <c r="AF152" i="1" s="1"/>
  <c r="R153" i="1"/>
  <c r="AF153" i="1" s="1"/>
  <c r="R154" i="1"/>
  <c r="AF154" i="1" s="1"/>
  <c r="R155" i="1"/>
  <c r="AF155" i="1" s="1"/>
  <c r="R156" i="1"/>
  <c r="AF156" i="1" s="1"/>
  <c r="R157" i="1"/>
  <c r="AF157" i="1" s="1"/>
  <c r="R158" i="1"/>
  <c r="AF158" i="1" s="1"/>
  <c r="R159" i="1"/>
  <c r="AF159" i="1" s="1"/>
  <c r="R160" i="1"/>
  <c r="AF160" i="1" s="1"/>
  <c r="R161" i="1"/>
  <c r="AF161" i="1" s="1"/>
  <c r="R162" i="1"/>
  <c r="AF162" i="1" s="1"/>
  <c r="R163" i="1"/>
  <c r="AF163" i="1" s="1"/>
  <c r="R164" i="1"/>
  <c r="AF164" i="1" s="1"/>
  <c r="R165" i="1"/>
  <c r="AF165" i="1" s="1"/>
  <c r="R166" i="1"/>
  <c r="AF166" i="1" s="1"/>
  <c r="R167" i="1"/>
  <c r="AF167" i="1" s="1"/>
  <c r="R168" i="1"/>
  <c r="AF168" i="1" s="1"/>
  <c r="R169" i="1"/>
  <c r="AF169" i="1" s="1"/>
  <c r="R170" i="1"/>
  <c r="AF170" i="1" s="1"/>
  <c r="R171" i="1"/>
  <c r="AF171" i="1" s="1"/>
  <c r="R172" i="1"/>
  <c r="AF172" i="1" s="1"/>
  <c r="R173" i="1"/>
  <c r="AF173" i="1" s="1"/>
  <c r="R174" i="1"/>
  <c r="AF174" i="1" s="1"/>
  <c r="R175" i="1"/>
  <c r="AF175" i="1" s="1"/>
  <c r="R176" i="1"/>
  <c r="AF176" i="1" s="1"/>
  <c r="R177" i="1"/>
  <c r="AF177" i="1" s="1"/>
  <c r="R178" i="1"/>
  <c r="AF178" i="1" s="1"/>
  <c r="R179" i="1"/>
  <c r="AF179" i="1" s="1"/>
  <c r="R180" i="1"/>
  <c r="AF180" i="1" s="1"/>
  <c r="R181" i="1"/>
  <c r="AF181" i="1" s="1"/>
  <c r="R182" i="1"/>
  <c r="AF182" i="1" s="1"/>
  <c r="R183" i="1"/>
  <c r="AF183" i="1" s="1"/>
  <c r="R184" i="1"/>
  <c r="AF184" i="1" s="1"/>
  <c r="R185" i="1"/>
  <c r="AF185" i="1" s="1"/>
  <c r="R186" i="1"/>
  <c r="AF186" i="1" s="1"/>
  <c r="R187" i="1"/>
  <c r="AF187" i="1" s="1"/>
  <c r="R188" i="1"/>
  <c r="AF188" i="1" s="1"/>
  <c r="R189" i="1"/>
  <c r="AF189" i="1" s="1"/>
  <c r="R190" i="1"/>
  <c r="AF190" i="1" s="1"/>
  <c r="R191" i="1"/>
  <c r="AF191" i="1" s="1"/>
  <c r="R192" i="1"/>
  <c r="AF192" i="1" s="1"/>
  <c r="R193" i="1"/>
  <c r="AF193" i="1" s="1"/>
  <c r="R194" i="1"/>
  <c r="AF194" i="1" s="1"/>
  <c r="R195" i="1"/>
  <c r="AF195" i="1" s="1"/>
  <c r="R196" i="1"/>
  <c r="AF196" i="1" s="1"/>
  <c r="R197" i="1"/>
  <c r="AF197" i="1" s="1"/>
  <c r="R198" i="1"/>
  <c r="AF198" i="1" s="1"/>
  <c r="R199" i="1"/>
  <c r="AF199" i="1" s="1"/>
  <c r="R200" i="1"/>
  <c r="AF200" i="1" s="1"/>
  <c r="R201" i="1"/>
  <c r="AF201" i="1" s="1"/>
  <c r="R202" i="1"/>
  <c r="AF202" i="1" s="1"/>
  <c r="R203" i="1"/>
  <c r="AF203" i="1" s="1"/>
  <c r="R204" i="1"/>
  <c r="AF204" i="1" s="1"/>
  <c r="R205" i="1"/>
  <c r="AF205" i="1" s="1"/>
  <c r="R206" i="1"/>
  <c r="AF206" i="1" s="1"/>
  <c r="R207" i="1"/>
  <c r="AF207" i="1" s="1"/>
  <c r="R208" i="1"/>
  <c r="AF208" i="1" s="1"/>
  <c r="R209" i="1"/>
  <c r="AF209" i="1" s="1"/>
  <c r="R210" i="1"/>
  <c r="AF210" i="1" s="1"/>
  <c r="R211" i="1"/>
  <c r="AF211" i="1" s="1"/>
  <c r="R212" i="1"/>
  <c r="AF212" i="1" s="1"/>
  <c r="R213" i="1"/>
  <c r="AF213" i="1" s="1"/>
  <c r="R214" i="1"/>
  <c r="AF214" i="1" s="1"/>
  <c r="R215" i="1"/>
  <c r="AF215" i="1" s="1"/>
  <c r="R216" i="1"/>
  <c r="AF216" i="1" s="1"/>
  <c r="R217" i="1"/>
  <c r="AF217" i="1" s="1"/>
  <c r="R218" i="1"/>
  <c r="AF218" i="1" s="1"/>
  <c r="R219" i="1"/>
  <c r="AF219" i="1" s="1"/>
  <c r="R220" i="1"/>
  <c r="AF220" i="1" s="1"/>
  <c r="R221" i="1"/>
  <c r="AF221" i="1" s="1"/>
  <c r="R222" i="1"/>
  <c r="AF222" i="1" s="1"/>
  <c r="R223" i="1"/>
  <c r="AF223" i="1" s="1"/>
  <c r="R224" i="1"/>
  <c r="AF224" i="1" s="1"/>
  <c r="R225" i="1"/>
  <c r="AF225" i="1" s="1"/>
  <c r="R226" i="1"/>
  <c r="AF226" i="1" s="1"/>
  <c r="R227" i="1"/>
  <c r="AF227" i="1" s="1"/>
  <c r="R228" i="1"/>
  <c r="AF228" i="1" s="1"/>
  <c r="R229" i="1"/>
  <c r="AF229" i="1" s="1"/>
  <c r="R230" i="1"/>
  <c r="AF230" i="1" s="1"/>
  <c r="R231" i="1"/>
  <c r="AF231" i="1" s="1"/>
  <c r="R232" i="1"/>
  <c r="AF232" i="1" s="1"/>
  <c r="R233" i="1"/>
  <c r="AF233" i="1" s="1"/>
  <c r="R234" i="1"/>
  <c r="AF234" i="1" s="1"/>
  <c r="R235" i="1"/>
  <c r="AF235" i="1" s="1"/>
  <c r="R236" i="1"/>
  <c r="AF236" i="1" s="1"/>
  <c r="R237" i="1"/>
  <c r="AF237" i="1" s="1"/>
  <c r="R238" i="1"/>
  <c r="AF238" i="1" s="1"/>
  <c r="R239" i="1"/>
  <c r="AF239" i="1" s="1"/>
  <c r="R240" i="1"/>
  <c r="AF240" i="1" s="1"/>
  <c r="R241" i="1"/>
  <c r="AF241" i="1" s="1"/>
  <c r="R242" i="1"/>
  <c r="AF242" i="1" s="1"/>
  <c r="R243" i="1"/>
  <c r="AF243" i="1" s="1"/>
  <c r="R244" i="1"/>
  <c r="AF244" i="1" s="1"/>
  <c r="R245" i="1"/>
  <c r="AF245" i="1" s="1"/>
  <c r="R246" i="1"/>
  <c r="AF246" i="1" s="1"/>
  <c r="R247" i="1"/>
  <c r="AF247" i="1" s="1"/>
  <c r="R248" i="1"/>
  <c r="AF248" i="1" s="1"/>
  <c r="R249" i="1"/>
  <c r="AF249" i="1" s="1"/>
  <c r="R250" i="1"/>
  <c r="AF250" i="1" s="1"/>
  <c r="R251" i="1"/>
  <c r="AF251" i="1" s="1"/>
  <c r="R252" i="1"/>
  <c r="AF252" i="1" s="1"/>
  <c r="R253" i="1"/>
  <c r="AF253" i="1" s="1"/>
  <c r="R254" i="1"/>
  <c r="AF254" i="1" s="1"/>
  <c r="R255" i="1"/>
  <c r="AF255" i="1" s="1"/>
  <c r="R256" i="1"/>
  <c r="AF256" i="1" s="1"/>
  <c r="R257" i="1"/>
  <c r="AF257" i="1" s="1"/>
  <c r="R258" i="1"/>
  <c r="AF258" i="1" s="1"/>
  <c r="R259" i="1"/>
  <c r="AF259" i="1" s="1"/>
  <c r="R260" i="1"/>
  <c r="AF260" i="1" s="1"/>
  <c r="R261" i="1"/>
  <c r="AF261" i="1" s="1"/>
  <c r="R262" i="1"/>
  <c r="AF262" i="1" s="1"/>
  <c r="R263" i="1"/>
  <c r="AF263" i="1" s="1"/>
  <c r="R264" i="1"/>
  <c r="AF264" i="1" s="1"/>
  <c r="R265" i="1"/>
  <c r="AF265" i="1" s="1"/>
  <c r="R266" i="1"/>
  <c r="AF266" i="1" s="1"/>
  <c r="R267" i="1"/>
  <c r="AF267" i="1" s="1"/>
  <c r="R268" i="1"/>
  <c r="AF268" i="1" s="1"/>
  <c r="R269" i="1"/>
  <c r="AF269" i="1" s="1"/>
  <c r="R270" i="1"/>
  <c r="AF270" i="1" s="1"/>
  <c r="R271" i="1"/>
  <c r="AF271" i="1" s="1"/>
  <c r="R272" i="1"/>
  <c r="AF272" i="1" s="1"/>
  <c r="R273" i="1"/>
  <c r="AF273" i="1" s="1"/>
  <c r="R274" i="1"/>
  <c r="AF274" i="1" s="1"/>
  <c r="R275" i="1"/>
  <c r="AF275" i="1" s="1"/>
  <c r="R276" i="1"/>
  <c r="AF276" i="1" s="1"/>
  <c r="R277" i="1"/>
  <c r="AF277" i="1" s="1"/>
  <c r="R278" i="1"/>
  <c r="AF278" i="1" s="1"/>
  <c r="R279" i="1"/>
  <c r="AF279" i="1" s="1"/>
  <c r="R280" i="1"/>
  <c r="AF280" i="1" s="1"/>
  <c r="R281" i="1"/>
  <c r="AF281" i="1" s="1"/>
  <c r="R282" i="1"/>
  <c r="AF282" i="1" s="1"/>
  <c r="R283" i="1"/>
  <c r="AF283" i="1" s="1"/>
  <c r="R284" i="1"/>
  <c r="AF284" i="1" s="1"/>
  <c r="R285" i="1"/>
  <c r="AF285" i="1" s="1"/>
  <c r="R286" i="1"/>
  <c r="AF286" i="1" s="1"/>
  <c r="R287" i="1"/>
  <c r="AF287" i="1" s="1"/>
  <c r="R288" i="1"/>
  <c r="AF288" i="1" s="1"/>
  <c r="R289" i="1"/>
  <c r="AF289" i="1" s="1"/>
  <c r="R290" i="1"/>
  <c r="AF290" i="1" s="1"/>
  <c r="R291" i="1"/>
  <c r="AF291" i="1" s="1"/>
  <c r="R292" i="1"/>
  <c r="AF292" i="1" s="1"/>
  <c r="R293" i="1"/>
  <c r="AF293" i="1" s="1"/>
  <c r="R294" i="1"/>
  <c r="AF294" i="1" s="1"/>
  <c r="R295" i="1"/>
  <c r="AF295" i="1" s="1"/>
  <c r="R296" i="1"/>
  <c r="AF296" i="1" s="1"/>
  <c r="R297" i="1"/>
  <c r="AF297" i="1" s="1"/>
  <c r="R298" i="1"/>
  <c r="AF298" i="1" s="1"/>
  <c r="R299" i="1"/>
  <c r="AF299" i="1" s="1"/>
  <c r="R300" i="1"/>
  <c r="AF300" i="1" s="1"/>
  <c r="R301" i="1"/>
  <c r="AF301" i="1" s="1"/>
  <c r="R302" i="1"/>
  <c r="AF302" i="1" s="1"/>
  <c r="R303" i="1"/>
  <c r="AF303" i="1" s="1"/>
  <c r="R304" i="1"/>
  <c r="AF304" i="1" s="1"/>
  <c r="R305" i="1"/>
  <c r="AF305" i="1" s="1"/>
  <c r="R306" i="1"/>
  <c r="AF306" i="1" s="1"/>
  <c r="R307" i="1"/>
  <c r="AF307" i="1" s="1"/>
  <c r="R308" i="1"/>
  <c r="AF308" i="1" s="1"/>
  <c r="R309" i="1"/>
  <c r="AF309" i="1" s="1"/>
  <c r="R310" i="1"/>
  <c r="AF310" i="1" s="1"/>
  <c r="R311" i="1"/>
  <c r="AF311" i="1" s="1"/>
  <c r="R312" i="1"/>
  <c r="AF312" i="1" s="1"/>
  <c r="R313" i="1"/>
  <c r="AF313" i="1" s="1"/>
  <c r="R314" i="1"/>
  <c r="AF314" i="1" s="1"/>
  <c r="R315" i="1"/>
  <c r="AF315" i="1" s="1"/>
  <c r="R316" i="1"/>
  <c r="AF316" i="1" s="1"/>
  <c r="R317" i="1"/>
  <c r="AF317" i="1" s="1"/>
  <c r="R318" i="1"/>
  <c r="AF318" i="1" s="1"/>
  <c r="R319" i="1"/>
  <c r="AF319" i="1" s="1"/>
  <c r="R320" i="1"/>
  <c r="AF320" i="1" s="1"/>
  <c r="R321" i="1"/>
  <c r="AF321" i="1" s="1"/>
  <c r="R322" i="1"/>
  <c r="AF322" i="1" s="1"/>
  <c r="R323" i="1"/>
  <c r="AF323" i="1" s="1"/>
  <c r="R324" i="1"/>
  <c r="AF324" i="1" s="1"/>
  <c r="R325" i="1"/>
  <c r="AF325" i="1" s="1"/>
  <c r="R326" i="1"/>
  <c r="AF326" i="1" s="1"/>
  <c r="R327" i="1"/>
  <c r="AF327" i="1" s="1"/>
  <c r="R328" i="1"/>
  <c r="AF328" i="1" s="1"/>
  <c r="R329" i="1"/>
  <c r="AF329" i="1" s="1"/>
  <c r="R330" i="1"/>
  <c r="AF330" i="1" s="1"/>
  <c r="R331" i="1"/>
  <c r="AF331" i="1" s="1"/>
  <c r="R332" i="1"/>
  <c r="AF332" i="1" s="1"/>
  <c r="R333" i="1"/>
  <c r="AF333" i="1" s="1"/>
  <c r="R334" i="1"/>
  <c r="AF334" i="1" s="1"/>
  <c r="R335" i="1"/>
  <c r="AF335" i="1" s="1"/>
  <c r="R336" i="1"/>
  <c r="AF336" i="1" s="1"/>
  <c r="R337" i="1"/>
  <c r="AF337" i="1" s="1"/>
  <c r="R338" i="1"/>
  <c r="AF338" i="1" s="1"/>
  <c r="R339" i="1"/>
  <c r="AF339" i="1" s="1"/>
  <c r="R340" i="1"/>
  <c r="AF340" i="1" s="1"/>
  <c r="R341" i="1"/>
  <c r="AF341" i="1" s="1"/>
  <c r="R342" i="1"/>
  <c r="AF342" i="1" s="1"/>
  <c r="R343" i="1"/>
  <c r="AF343" i="1" s="1"/>
  <c r="R344" i="1"/>
  <c r="AF344" i="1" s="1"/>
  <c r="R345" i="1"/>
  <c r="AF345" i="1" s="1"/>
  <c r="R346" i="1"/>
  <c r="AF346" i="1" s="1"/>
  <c r="R347" i="1"/>
  <c r="AF347" i="1" s="1"/>
  <c r="R348" i="1"/>
  <c r="AF348" i="1" s="1"/>
  <c r="R349" i="1"/>
  <c r="AF349" i="1" s="1"/>
  <c r="R350" i="1"/>
  <c r="AF350" i="1" s="1"/>
  <c r="R351" i="1"/>
  <c r="AF351" i="1" s="1"/>
  <c r="R352" i="1"/>
  <c r="AF352" i="1" s="1"/>
  <c r="R353" i="1"/>
  <c r="AF353" i="1" s="1"/>
  <c r="R354" i="1"/>
  <c r="AF354" i="1" s="1"/>
  <c r="R355" i="1"/>
  <c r="AF355" i="1" s="1"/>
  <c r="R356" i="1"/>
  <c r="AF356" i="1" s="1"/>
  <c r="R357" i="1"/>
  <c r="AF357" i="1" s="1"/>
  <c r="R358" i="1"/>
  <c r="AF358" i="1" s="1"/>
  <c r="R359" i="1"/>
  <c r="AF359" i="1" s="1"/>
  <c r="R360" i="1"/>
  <c r="AF360" i="1" s="1"/>
  <c r="R361" i="1"/>
  <c r="AF361" i="1" s="1"/>
  <c r="R362" i="1"/>
  <c r="AF362" i="1" s="1"/>
  <c r="R363" i="1"/>
  <c r="AF363" i="1" s="1"/>
  <c r="R364" i="1"/>
  <c r="AF364" i="1" s="1"/>
  <c r="R365" i="1"/>
  <c r="AF365" i="1" s="1"/>
  <c r="R366" i="1"/>
  <c r="AF366" i="1" s="1"/>
  <c r="R367" i="1"/>
  <c r="AF367" i="1" s="1"/>
  <c r="R368" i="1"/>
  <c r="AF368" i="1" s="1"/>
  <c r="R369" i="1"/>
  <c r="AF369" i="1" s="1"/>
  <c r="R370" i="1"/>
  <c r="AF370" i="1" s="1"/>
  <c r="R371" i="1"/>
  <c r="AF371" i="1" s="1"/>
  <c r="R372" i="1"/>
  <c r="AF372" i="1" s="1"/>
  <c r="R373" i="1"/>
  <c r="AF373" i="1" s="1"/>
  <c r="R374" i="1"/>
  <c r="AF374" i="1" s="1"/>
  <c r="R375" i="1"/>
  <c r="AF375" i="1" s="1"/>
  <c r="R376" i="1"/>
  <c r="AF376" i="1" s="1"/>
  <c r="R377" i="1"/>
  <c r="AF377" i="1" s="1"/>
  <c r="R378" i="1"/>
  <c r="AF378" i="1" s="1"/>
  <c r="R379" i="1"/>
  <c r="AF379" i="1" s="1"/>
  <c r="R380" i="1"/>
  <c r="AF380" i="1" s="1"/>
  <c r="R381" i="1"/>
  <c r="AF381" i="1" s="1"/>
  <c r="R382" i="1"/>
  <c r="AF382" i="1" s="1"/>
  <c r="R383" i="1"/>
  <c r="AF383" i="1" s="1"/>
  <c r="R384" i="1"/>
  <c r="AF384" i="1" s="1"/>
  <c r="R385" i="1"/>
  <c r="AF385" i="1" s="1"/>
  <c r="R386" i="1"/>
  <c r="AF386" i="1" s="1"/>
  <c r="R387" i="1"/>
  <c r="AF387" i="1" s="1"/>
  <c r="R388" i="1"/>
  <c r="AF388" i="1" s="1"/>
  <c r="R389" i="1"/>
  <c r="AF389" i="1" s="1"/>
  <c r="R390" i="1"/>
  <c r="AF390" i="1" s="1"/>
  <c r="R391" i="1"/>
  <c r="AF391" i="1" s="1"/>
  <c r="R392" i="1"/>
  <c r="AF392" i="1" s="1"/>
  <c r="R393" i="1"/>
  <c r="AF393" i="1" s="1"/>
  <c r="R394" i="1"/>
  <c r="AF394" i="1" s="1"/>
  <c r="R395" i="1"/>
  <c r="AF395" i="1" s="1"/>
  <c r="R396" i="1"/>
  <c r="AF396" i="1" s="1"/>
  <c r="R397" i="1"/>
  <c r="AF397" i="1" s="1"/>
  <c r="R398" i="1"/>
  <c r="AF398" i="1" s="1"/>
  <c r="R399" i="1"/>
  <c r="AF399" i="1" s="1"/>
  <c r="R400" i="1"/>
  <c r="AF400" i="1" s="1"/>
  <c r="R401" i="1"/>
  <c r="AF401" i="1" s="1"/>
  <c r="R402" i="1"/>
  <c r="AF402" i="1" s="1"/>
  <c r="R403" i="1"/>
  <c r="AF403" i="1" s="1"/>
  <c r="R404" i="1"/>
  <c r="AF404" i="1" s="1"/>
  <c r="R405" i="1"/>
  <c r="AF405" i="1" s="1"/>
  <c r="R406" i="1"/>
  <c r="AF406" i="1" s="1"/>
  <c r="R407" i="1"/>
  <c r="AF407" i="1" s="1"/>
  <c r="R408" i="1"/>
  <c r="AF408" i="1" s="1"/>
  <c r="R409" i="1"/>
  <c r="AF409" i="1" s="1"/>
  <c r="R410" i="1"/>
  <c r="AF410" i="1" s="1"/>
  <c r="R411" i="1"/>
  <c r="AF411" i="1" s="1"/>
  <c r="R412" i="1"/>
  <c r="AF412" i="1" s="1"/>
  <c r="R413" i="1"/>
  <c r="AF413" i="1" s="1"/>
  <c r="R414" i="1"/>
  <c r="AF414" i="1" s="1"/>
  <c r="R415" i="1"/>
  <c r="AF415" i="1" s="1"/>
  <c r="R416" i="1"/>
  <c r="AF416" i="1" s="1"/>
  <c r="R417" i="1"/>
  <c r="AF417" i="1" s="1"/>
  <c r="R418" i="1"/>
  <c r="AF418" i="1" s="1"/>
  <c r="R419" i="1"/>
  <c r="AF419" i="1" s="1"/>
  <c r="R420" i="1"/>
  <c r="AF420" i="1" s="1"/>
  <c r="R421" i="1"/>
  <c r="AF421" i="1" s="1"/>
  <c r="R422" i="1"/>
  <c r="AF422" i="1" s="1"/>
  <c r="R423" i="1"/>
  <c r="AF423" i="1" s="1"/>
  <c r="R424" i="1"/>
  <c r="AF424" i="1" s="1"/>
  <c r="R425" i="1"/>
  <c r="AF425" i="1" s="1"/>
  <c r="R426" i="1"/>
  <c r="AF426" i="1" s="1"/>
  <c r="R427" i="1"/>
  <c r="AF427" i="1" s="1"/>
  <c r="R428" i="1"/>
  <c r="AF428" i="1" s="1"/>
  <c r="R429" i="1"/>
  <c r="AF429" i="1" s="1"/>
  <c r="R430" i="1"/>
  <c r="AF430" i="1" s="1"/>
  <c r="R431" i="1"/>
  <c r="AF431" i="1" s="1"/>
  <c r="R432" i="1"/>
  <c r="AF432" i="1" s="1"/>
  <c r="R433" i="1"/>
  <c r="AF433" i="1" s="1"/>
  <c r="R434" i="1"/>
  <c r="AF434" i="1" s="1"/>
  <c r="R435" i="1"/>
  <c r="AF435" i="1" s="1"/>
  <c r="R436" i="1"/>
  <c r="AF436" i="1" s="1"/>
  <c r="R437" i="1"/>
  <c r="AF437" i="1" s="1"/>
  <c r="R438" i="1"/>
  <c r="AF438" i="1" s="1"/>
  <c r="R439" i="1"/>
  <c r="AF439" i="1" s="1"/>
  <c r="R440" i="1"/>
  <c r="AF440" i="1" s="1"/>
  <c r="R441" i="1"/>
  <c r="AF441" i="1" s="1"/>
  <c r="R442" i="1"/>
  <c r="AF442" i="1" s="1"/>
  <c r="R443" i="1"/>
  <c r="AF443" i="1" s="1"/>
  <c r="R444" i="1"/>
  <c r="AF444" i="1" s="1"/>
  <c r="R445" i="1"/>
  <c r="AF445" i="1" s="1"/>
  <c r="R446" i="1"/>
  <c r="AF446" i="1" s="1"/>
  <c r="R447" i="1"/>
  <c r="AF447" i="1" s="1"/>
  <c r="R448" i="1"/>
  <c r="AF448" i="1" s="1"/>
  <c r="R449" i="1"/>
  <c r="AF449" i="1" s="1"/>
  <c r="R450" i="1"/>
  <c r="AF450" i="1" s="1"/>
  <c r="R451" i="1"/>
  <c r="AF451" i="1" s="1"/>
  <c r="R452" i="1"/>
  <c r="AF452" i="1" s="1"/>
  <c r="R453" i="1"/>
  <c r="AF453" i="1" s="1"/>
  <c r="R454" i="1"/>
  <c r="AF454" i="1" s="1"/>
  <c r="R455" i="1"/>
  <c r="AF455" i="1" s="1"/>
  <c r="R456" i="1"/>
  <c r="AF456" i="1" s="1"/>
  <c r="R457" i="1"/>
  <c r="AF457" i="1" s="1"/>
  <c r="R458" i="1"/>
  <c r="AF458" i="1" s="1"/>
  <c r="R459" i="1"/>
  <c r="AF459" i="1" s="1"/>
  <c r="R460" i="1"/>
  <c r="AF460" i="1" s="1"/>
  <c r="R461" i="1"/>
  <c r="AF461" i="1" s="1"/>
  <c r="R462" i="1"/>
  <c r="AF462" i="1" s="1"/>
  <c r="R463" i="1"/>
  <c r="AF463" i="1" s="1"/>
  <c r="R464" i="1"/>
  <c r="AF464" i="1" s="1"/>
  <c r="R465" i="1"/>
  <c r="AF465" i="1" s="1"/>
  <c r="R466" i="1"/>
  <c r="AF466" i="1" s="1"/>
  <c r="R467" i="1"/>
  <c r="AF467" i="1" s="1"/>
  <c r="R468" i="1"/>
  <c r="AF468" i="1" s="1"/>
  <c r="R469" i="1"/>
  <c r="AF469" i="1" s="1"/>
  <c r="R470" i="1"/>
  <c r="AF470" i="1" s="1"/>
  <c r="R471" i="1"/>
  <c r="AF471" i="1" s="1"/>
  <c r="R472" i="1"/>
  <c r="AF472" i="1" s="1"/>
  <c r="R473" i="1"/>
  <c r="AF473" i="1" s="1"/>
  <c r="R474" i="1"/>
  <c r="AF474" i="1" s="1"/>
  <c r="R475" i="1"/>
  <c r="AF475" i="1" s="1"/>
  <c r="R476" i="1"/>
  <c r="AF476" i="1" s="1"/>
  <c r="R477" i="1"/>
  <c r="AF477" i="1" s="1"/>
  <c r="R478" i="1"/>
  <c r="AF478" i="1" s="1"/>
  <c r="R479" i="1"/>
  <c r="AF479" i="1" s="1"/>
  <c r="R480" i="1"/>
  <c r="AF480" i="1" s="1"/>
  <c r="R481" i="1"/>
  <c r="AF481" i="1" s="1"/>
  <c r="R482" i="1"/>
  <c r="AF482" i="1" s="1"/>
  <c r="R483" i="1"/>
  <c r="AF483" i="1" s="1"/>
  <c r="R484" i="1"/>
  <c r="AF484" i="1" s="1"/>
  <c r="R485" i="1"/>
  <c r="AF485" i="1" s="1"/>
  <c r="R486" i="1"/>
  <c r="AF486" i="1" s="1"/>
  <c r="R487" i="1"/>
  <c r="AF487" i="1" s="1"/>
  <c r="R488" i="1"/>
  <c r="AF488" i="1" s="1"/>
  <c r="R489" i="1"/>
  <c r="AF489" i="1" s="1"/>
  <c r="R490" i="1"/>
  <c r="AF490" i="1" s="1"/>
  <c r="R491" i="1"/>
  <c r="AF491" i="1" s="1"/>
  <c r="R492" i="1"/>
  <c r="AF492" i="1" s="1"/>
  <c r="R493" i="1"/>
  <c r="AF493" i="1" s="1"/>
  <c r="R494" i="1"/>
  <c r="AF494" i="1" s="1"/>
  <c r="R495" i="1"/>
  <c r="AF495" i="1" s="1"/>
  <c r="R496" i="1"/>
  <c r="AF496" i="1" s="1"/>
  <c r="R497" i="1"/>
  <c r="AF497" i="1" s="1"/>
  <c r="R498" i="1"/>
  <c r="AF498" i="1" s="1"/>
  <c r="R499" i="1"/>
  <c r="AF499" i="1" s="1"/>
  <c r="R500" i="1"/>
  <c r="AF500" i="1" s="1"/>
  <c r="R501" i="1"/>
  <c r="AF501" i="1" s="1"/>
  <c r="R502" i="1"/>
  <c r="AF502" i="1" s="1"/>
  <c r="R503" i="1"/>
  <c r="AF503" i="1" s="1"/>
  <c r="R504" i="1"/>
  <c r="AF504" i="1" s="1"/>
  <c r="R505" i="1"/>
  <c r="AF505" i="1" s="1"/>
  <c r="R506" i="1"/>
  <c r="AF506" i="1" s="1"/>
  <c r="R507" i="1"/>
  <c r="AF507" i="1" s="1"/>
  <c r="R508" i="1"/>
  <c r="AF508" i="1" s="1"/>
  <c r="R509" i="1"/>
  <c r="AF509" i="1" s="1"/>
  <c r="R510" i="1"/>
  <c r="AF510" i="1" s="1"/>
  <c r="R511" i="1"/>
  <c r="AF511" i="1" s="1"/>
  <c r="R512" i="1"/>
  <c r="AF512" i="1" s="1"/>
  <c r="R513" i="1"/>
  <c r="AF513" i="1" s="1"/>
  <c r="R514" i="1"/>
  <c r="AF514" i="1" s="1"/>
  <c r="R515" i="1"/>
  <c r="AF515" i="1" s="1"/>
  <c r="R516" i="1"/>
  <c r="AF516" i="1" s="1"/>
  <c r="R517" i="1"/>
  <c r="AF517" i="1" s="1"/>
  <c r="R518" i="1"/>
  <c r="AF518" i="1" s="1"/>
  <c r="R519" i="1"/>
  <c r="AF519" i="1" s="1"/>
  <c r="R520" i="1"/>
  <c r="AF520" i="1" s="1"/>
  <c r="R521" i="1"/>
  <c r="AF521" i="1" s="1"/>
  <c r="R522" i="1"/>
  <c r="AF522" i="1" s="1"/>
  <c r="R523" i="1"/>
  <c r="AF523" i="1" s="1"/>
  <c r="R524" i="1"/>
  <c r="AF524" i="1" s="1"/>
  <c r="R525" i="1"/>
  <c r="AF525" i="1" s="1"/>
  <c r="R526" i="1"/>
  <c r="AF526" i="1" s="1"/>
  <c r="R527" i="1"/>
  <c r="AF527" i="1" s="1"/>
  <c r="R528" i="1"/>
  <c r="AF528" i="1" s="1"/>
  <c r="R529" i="1"/>
  <c r="AF529" i="1" s="1"/>
  <c r="R530" i="1"/>
  <c r="AF530" i="1" s="1"/>
  <c r="R531" i="1"/>
  <c r="AF531" i="1" s="1"/>
  <c r="R532" i="1"/>
  <c r="AF532" i="1" s="1"/>
  <c r="R533" i="1"/>
  <c r="AF533" i="1" s="1"/>
  <c r="R534" i="1"/>
  <c r="AF534" i="1" s="1"/>
  <c r="R535" i="1"/>
  <c r="AF535" i="1" s="1"/>
  <c r="R536" i="1"/>
  <c r="AF536" i="1" s="1"/>
  <c r="R537" i="1"/>
  <c r="AF537" i="1" s="1"/>
  <c r="R538" i="1"/>
  <c r="AF538" i="1" s="1"/>
  <c r="R539" i="1"/>
  <c r="AF539" i="1" s="1"/>
  <c r="R540" i="1"/>
  <c r="AF540" i="1" s="1"/>
  <c r="R541" i="1"/>
  <c r="AF541" i="1" s="1"/>
  <c r="R542" i="1"/>
  <c r="AF542" i="1" s="1"/>
  <c r="R543" i="1"/>
  <c r="AF543" i="1" s="1"/>
  <c r="R544" i="1"/>
  <c r="AF544" i="1" s="1"/>
  <c r="R545" i="1"/>
  <c r="AF545" i="1" s="1"/>
  <c r="R546" i="1"/>
  <c r="AF546" i="1" s="1"/>
  <c r="R547" i="1"/>
  <c r="AF547" i="1" s="1"/>
  <c r="R548" i="1"/>
  <c r="AF548" i="1" s="1"/>
  <c r="R549" i="1"/>
  <c r="AF549" i="1" s="1"/>
  <c r="R550" i="1"/>
  <c r="AF550" i="1" s="1"/>
  <c r="R551" i="1"/>
  <c r="AF551" i="1" s="1"/>
  <c r="R552" i="1"/>
  <c r="AF552" i="1" s="1"/>
  <c r="R553" i="1"/>
  <c r="AF553" i="1" s="1"/>
  <c r="R554" i="1"/>
  <c r="AF554" i="1" s="1"/>
  <c r="R555" i="1"/>
  <c r="AF555" i="1" s="1"/>
  <c r="R556" i="1"/>
  <c r="AF556" i="1" s="1"/>
  <c r="R557" i="1"/>
  <c r="AF557" i="1" s="1"/>
  <c r="R558" i="1"/>
  <c r="AF558" i="1" s="1"/>
  <c r="R559" i="1"/>
  <c r="AF559" i="1" s="1"/>
  <c r="R560" i="1"/>
  <c r="AF560" i="1" s="1"/>
  <c r="R561" i="1"/>
  <c r="AF561" i="1" s="1"/>
  <c r="R562" i="1"/>
  <c r="AF562" i="1" s="1"/>
  <c r="R563" i="1"/>
  <c r="AF563" i="1" s="1"/>
  <c r="R564" i="1"/>
  <c r="AF564" i="1" s="1"/>
  <c r="R565" i="1"/>
  <c r="AF565" i="1" s="1"/>
  <c r="R566" i="1"/>
  <c r="AF566" i="1" s="1"/>
  <c r="R567" i="1"/>
  <c r="AF567" i="1" s="1"/>
  <c r="R568" i="1"/>
  <c r="AF568" i="1" s="1"/>
  <c r="R569" i="1"/>
  <c r="AF569" i="1" s="1"/>
  <c r="R570" i="1"/>
  <c r="AF570" i="1" s="1"/>
  <c r="R571" i="1"/>
  <c r="AF571" i="1" s="1"/>
  <c r="R572" i="1"/>
  <c r="AF572" i="1" s="1"/>
  <c r="R573" i="1"/>
  <c r="AF573" i="1" s="1"/>
  <c r="R574" i="1"/>
  <c r="AF574" i="1" s="1"/>
  <c r="R575" i="1"/>
  <c r="AF575" i="1" s="1"/>
  <c r="R576" i="1"/>
  <c r="AF576" i="1" s="1"/>
  <c r="R577" i="1"/>
  <c r="AF577" i="1" s="1"/>
  <c r="R578" i="1"/>
  <c r="AF578" i="1" s="1"/>
  <c r="R579" i="1"/>
  <c r="AF579" i="1" s="1"/>
  <c r="R580" i="1"/>
  <c r="AF580" i="1" s="1"/>
  <c r="R581" i="1"/>
  <c r="AF581" i="1" s="1"/>
  <c r="R582" i="1"/>
  <c r="AF582" i="1" s="1"/>
  <c r="R583" i="1"/>
  <c r="AF583" i="1" s="1"/>
  <c r="R584" i="1"/>
  <c r="AF584" i="1" s="1"/>
  <c r="R585" i="1"/>
  <c r="AF585" i="1" s="1"/>
  <c r="R586" i="1"/>
  <c r="AF586" i="1" s="1"/>
  <c r="R587" i="1"/>
  <c r="AF587" i="1" s="1"/>
  <c r="R588" i="1"/>
  <c r="AF588" i="1" s="1"/>
  <c r="R589" i="1"/>
  <c r="AF589" i="1" s="1"/>
  <c r="R590" i="1"/>
  <c r="AF590" i="1" s="1"/>
  <c r="R591" i="1"/>
  <c r="AF591" i="1" s="1"/>
  <c r="R592" i="1"/>
  <c r="AF592" i="1" s="1"/>
  <c r="R593" i="1"/>
  <c r="AF593" i="1" s="1"/>
  <c r="R594" i="1"/>
  <c r="AF594" i="1" s="1"/>
  <c r="R595" i="1"/>
  <c r="AF595" i="1" s="1"/>
  <c r="R596" i="1"/>
  <c r="AF596" i="1" s="1"/>
  <c r="R597" i="1"/>
  <c r="AF597" i="1" s="1"/>
  <c r="R598" i="1"/>
  <c r="AF598" i="1" s="1"/>
  <c r="R599" i="1"/>
  <c r="AF599" i="1" s="1"/>
  <c r="R600" i="1"/>
  <c r="AF600" i="1" s="1"/>
  <c r="R601" i="1"/>
  <c r="AF601" i="1" s="1"/>
  <c r="R602" i="1"/>
  <c r="AF602" i="1" s="1"/>
  <c r="R603" i="1"/>
  <c r="AF603" i="1" s="1"/>
  <c r="R604" i="1"/>
  <c r="AF604" i="1" s="1"/>
  <c r="R605" i="1"/>
  <c r="AF605" i="1" s="1"/>
  <c r="R606" i="1"/>
  <c r="AF606" i="1" s="1"/>
  <c r="R607" i="1"/>
  <c r="AF607" i="1" s="1"/>
  <c r="R608" i="1"/>
  <c r="AF608" i="1" s="1"/>
  <c r="R609" i="1"/>
  <c r="AF609" i="1" s="1"/>
  <c r="R610" i="1"/>
  <c r="AF610" i="1" s="1"/>
  <c r="R611" i="1"/>
  <c r="AF611" i="1" s="1"/>
  <c r="R612" i="1"/>
  <c r="AF612" i="1" s="1"/>
  <c r="R613" i="1"/>
  <c r="AF613" i="1" s="1"/>
  <c r="R614" i="1"/>
  <c r="AF614" i="1" s="1"/>
  <c r="R615" i="1"/>
  <c r="AF615" i="1" s="1"/>
  <c r="R616" i="1"/>
  <c r="AF616" i="1" s="1"/>
  <c r="R617" i="1"/>
  <c r="AF617" i="1" s="1"/>
  <c r="R618" i="1"/>
  <c r="AF618" i="1" s="1"/>
  <c r="R619" i="1"/>
  <c r="AF619" i="1" s="1"/>
  <c r="R620" i="1"/>
  <c r="AF620" i="1" s="1"/>
  <c r="R621" i="1"/>
  <c r="AF621" i="1" s="1"/>
  <c r="R622" i="1"/>
  <c r="AF622" i="1" s="1"/>
  <c r="R623" i="1"/>
  <c r="AF623" i="1" s="1"/>
  <c r="R624" i="1"/>
  <c r="AF624" i="1" s="1"/>
  <c r="R625" i="1"/>
  <c r="AF625" i="1" s="1"/>
  <c r="R626" i="1"/>
  <c r="AF626" i="1" s="1"/>
  <c r="R627" i="1"/>
  <c r="AF627" i="1" s="1"/>
  <c r="R628" i="1"/>
  <c r="AF628" i="1" s="1"/>
  <c r="R629" i="1"/>
  <c r="AF629" i="1" s="1"/>
  <c r="R630" i="1"/>
  <c r="AF630" i="1" s="1"/>
  <c r="R631" i="1"/>
  <c r="AF631" i="1" s="1"/>
  <c r="R632" i="1"/>
  <c r="AF632" i="1" s="1"/>
  <c r="R633" i="1"/>
  <c r="AF633" i="1" s="1"/>
  <c r="R634" i="1"/>
  <c r="AF634" i="1" s="1"/>
  <c r="R635" i="1"/>
  <c r="AF635" i="1" s="1"/>
  <c r="R636" i="1"/>
  <c r="AF636" i="1" s="1"/>
  <c r="R637" i="1"/>
  <c r="AF637" i="1" s="1"/>
  <c r="R638" i="1"/>
  <c r="AF638" i="1" s="1"/>
  <c r="R639" i="1"/>
  <c r="AF639" i="1" s="1"/>
  <c r="R640" i="1"/>
  <c r="AF640" i="1" s="1"/>
  <c r="R641" i="1"/>
  <c r="AF641" i="1" s="1"/>
  <c r="R642" i="1"/>
  <c r="AF642" i="1" s="1"/>
  <c r="R643" i="1"/>
  <c r="AF643" i="1" s="1"/>
  <c r="R644" i="1"/>
  <c r="AF644" i="1" s="1"/>
  <c r="R645" i="1"/>
  <c r="AF645" i="1" s="1"/>
  <c r="R646" i="1"/>
  <c r="AF646" i="1" s="1"/>
  <c r="R647" i="1"/>
  <c r="AF647" i="1" s="1"/>
  <c r="R648" i="1"/>
  <c r="AF648" i="1" s="1"/>
  <c r="R649" i="1"/>
  <c r="AF649" i="1" s="1"/>
  <c r="R650" i="1"/>
  <c r="AF650" i="1" s="1"/>
  <c r="R651" i="1"/>
  <c r="AF651" i="1" s="1"/>
  <c r="R652" i="1"/>
  <c r="AF652" i="1" s="1"/>
  <c r="R653" i="1"/>
  <c r="AF653" i="1" s="1"/>
  <c r="R654" i="1"/>
  <c r="AF654" i="1" s="1"/>
  <c r="R655" i="1"/>
  <c r="AF655" i="1" s="1"/>
  <c r="R656" i="1"/>
  <c r="AF656" i="1" s="1"/>
  <c r="R657" i="1"/>
  <c r="AF657" i="1" s="1"/>
  <c r="R658" i="1"/>
  <c r="AF658" i="1" s="1"/>
  <c r="R659" i="1"/>
  <c r="AF659" i="1" s="1"/>
  <c r="R660" i="1"/>
  <c r="AF660" i="1" s="1"/>
  <c r="R661" i="1"/>
  <c r="AF661" i="1" s="1"/>
  <c r="R662" i="1"/>
  <c r="AF662" i="1" s="1"/>
  <c r="R663" i="1"/>
  <c r="AF663" i="1" s="1"/>
  <c r="R664" i="1"/>
  <c r="AF664" i="1" s="1"/>
  <c r="R665" i="1"/>
  <c r="AF665" i="1" s="1"/>
  <c r="R666" i="1"/>
  <c r="AF666" i="1" s="1"/>
  <c r="R667" i="1"/>
  <c r="AF667" i="1" s="1"/>
  <c r="R668" i="1"/>
  <c r="AF668" i="1" s="1"/>
  <c r="R669" i="1"/>
  <c r="AF669" i="1" s="1"/>
  <c r="R670" i="1"/>
  <c r="AF670" i="1" s="1"/>
  <c r="R671" i="1"/>
  <c r="AF671" i="1" s="1"/>
  <c r="R672" i="1"/>
  <c r="AF672" i="1" s="1"/>
  <c r="R673" i="1"/>
  <c r="AF673" i="1" s="1"/>
  <c r="R674" i="1"/>
  <c r="AF674" i="1" s="1"/>
  <c r="R675" i="1"/>
  <c r="AF675" i="1" s="1"/>
  <c r="R676" i="1"/>
  <c r="AF676" i="1" s="1"/>
  <c r="R677" i="1"/>
  <c r="AF677" i="1" s="1"/>
  <c r="R678" i="1"/>
  <c r="AF678" i="1" s="1"/>
  <c r="R679" i="1"/>
  <c r="AF679" i="1" s="1"/>
  <c r="R680" i="1"/>
  <c r="AF680" i="1" s="1"/>
  <c r="R681" i="1"/>
  <c r="AF681" i="1" s="1"/>
  <c r="R682" i="1"/>
  <c r="AF682" i="1" s="1"/>
  <c r="R683" i="1"/>
  <c r="AF683" i="1" s="1"/>
  <c r="R684" i="1"/>
  <c r="AF684" i="1" s="1"/>
  <c r="R685" i="1"/>
  <c r="AF685" i="1" s="1"/>
  <c r="R686" i="1"/>
  <c r="AF686" i="1" s="1"/>
  <c r="R687" i="1"/>
  <c r="AF687" i="1" s="1"/>
  <c r="R688" i="1"/>
  <c r="AF688" i="1" s="1"/>
  <c r="R689" i="1"/>
  <c r="AF689" i="1" s="1"/>
  <c r="R690" i="1"/>
  <c r="AF690" i="1" s="1"/>
  <c r="R691" i="1"/>
  <c r="AF691" i="1" s="1"/>
  <c r="R692" i="1"/>
  <c r="AF692" i="1" s="1"/>
  <c r="R693" i="1"/>
  <c r="AF693" i="1" s="1"/>
  <c r="R694" i="1"/>
  <c r="AF694" i="1" s="1"/>
  <c r="R695" i="1"/>
  <c r="AF695" i="1" s="1"/>
  <c r="R696" i="1"/>
  <c r="AF696" i="1" s="1"/>
  <c r="R697" i="1"/>
  <c r="AF697" i="1" s="1"/>
  <c r="R698" i="1"/>
  <c r="AF698" i="1" s="1"/>
  <c r="R699" i="1"/>
  <c r="AF699" i="1" s="1"/>
  <c r="R700" i="1"/>
  <c r="AF700" i="1" s="1"/>
  <c r="R701" i="1"/>
  <c r="AF701" i="1" s="1"/>
  <c r="R702" i="1"/>
  <c r="AF702" i="1" s="1"/>
  <c r="R703" i="1"/>
  <c r="AF703" i="1" s="1"/>
  <c r="R704" i="1"/>
  <c r="AF704" i="1" s="1"/>
  <c r="R705" i="1"/>
  <c r="AF705" i="1" s="1"/>
  <c r="R706" i="1"/>
  <c r="AF706" i="1" s="1"/>
  <c r="R707" i="1"/>
  <c r="AF707" i="1" s="1"/>
  <c r="R708" i="1"/>
  <c r="AF708" i="1" s="1"/>
  <c r="R709" i="1"/>
  <c r="AF709" i="1" s="1"/>
  <c r="R710" i="1"/>
  <c r="AF710" i="1" s="1"/>
  <c r="R711" i="1"/>
  <c r="AF711" i="1" s="1"/>
  <c r="R712" i="1"/>
  <c r="AF712" i="1" s="1"/>
  <c r="R713" i="1"/>
  <c r="AF713" i="1" s="1"/>
  <c r="R714" i="1"/>
  <c r="AF714" i="1" s="1"/>
  <c r="R715" i="1"/>
  <c r="AF715" i="1" s="1"/>
  <c r="R716" i="1"/>
  <c r="AF716" i="1" s="1"/>
  <c r="R717" i="1"/>
  <c r="AF717" i="1" s="1"/>
  <c r="R718" i="1"/>
  <c r="AF718" i="1" s="1"/>
  <c r="R719" i="1"/>
  <c r="AF719" i="1" s="1"/>
  <c r="R720" i="1"/>
  <c r="AF720" i="1" s="1"/>
  <c r="R721" i="1"/>
  <c r="AF721" i="1" s="1"/>
  <c r="R722" i="1"/>
  <c r="AF722" i="1" s="1"/>
  <c r="R723" i="1"/>
  <c r="AF723" i="1" s="1"/>
  <c r="R724" i="1"/>
  <c r="AF724" i="1" s="1"/>
  <c r="R725" i="1"/>
  <c r="AF725" i="1" s="1"/>
  <c r="R726" i="1"/>
  <c r="AF726" i="1" s="1"/>
  <c r="R727" i="1"/>
  <c r="AF727" i="1" s="1"/>
  <c r="R728" i="1"/>
  <c r="AF728" i="1" s="1"/>
  <c r="R729" i="1"/>
  <c r="AF729" i="1" s="1"/>
  <c r="R730" i="1"/>
  <c r="AF730" i="1" s="1"/>
  <c r="R731" i="1"/>
  <c r="AF731" i="1" s="1"/>
  <c r="R732" i="1"/>
  <c r="AF732" i="1" s="1"/>
  <c r="R733" i="1"/>
  <c r="AF733" i="1" s="1"/>
  <c r="R734" i="1"/>
  <c r="AF734" i="1" s="1"/>
  <c r="R735" i="1"/>
  <c r="AF735" i="1" s="1"/>
  <c r="R736" i="1"/>
  <c r="AF736" i="1" s="1"/>
  <c r="R737" i="1"/>
  <c r="AF737" i="1" s="1"/>
  <c r="R738" i="1"/>
  <c r="AF738" i="1" s="1"/>
  <c r="R739" i="1"/>
  <c r="AF739" i="1" s="1"/>
  <c r="R740" i="1"/>
  <c r="AF740" i="1" s="1"/>
  <c r="R741" i="1"/>
  <c r="AF741" i="1" s="1"/>
  <c r="R742" i="1"/>
  <c r="AF742" i="1" s="1"/>
  <c r="R743" i="1"/>
  <c r="AF743" i="1" s="1"/>
  <c r="R744" i="1"/>
  <c r="AF744" i="1" s="1"/>
  <c r="R745" i="1"/>
  <c r="AF745" i="1" s="1"/>
  <c r="R746" i="1"/>
  <c r="AF746" i="1" s="1"/>
  <c r="R747" i="1"/>
  <c r="AF747" i="1" s="1"/>
  <c r="R748" i="1"/>
  <c r="AF748" i="1" s="1"/>
  <c r="R749" i="1"/>
  <c r="AF749" i="1" s="1"/>
  <c r="R750" i="1"/>
  <c r="AF750" i="1" s="1"/>
  <c r="R751" i="1"/>
  <c r="AF751" i="1" s="1"/>
  <c r="R752" i="1"/>
  <c r="AF752" i="1" s="1"/>
  <c r="R753" i="1"/>
  <c r="AF753" i="1" s="1"/>
  <c r="R754" i="1"/>
  <c r="AF754" i="1" s="1"/>
  <c r="R755" i="1"/>
  <c r="AF755" i="1" s="1"/>
  <c r="R756" i="1"/>
  <c r="AF756" i="1" s="1"/>
  <c r="R757" i="1"/>
  <c r="AF757" i="1" s="1"/>
  <c r="R758" i="1"/>
  <c r="AF758" i="1" s="1"/>
  <c r="R759" i="1"/>
  <c r="AF759" i="1" s="1"/>
  <c r="R760" i="1"/>
  <c r="AF760" i="1" s="1"/>
  <c r="R761" i="1"/>
  <c r="AF761" i="1" s="1"/>
  <c r="R762" i="1"/>
  <c r="AF762" i="1" s="1"/>
  <c r="R763" i="1"/>
  <c r="AF763" i="1" s="1"/>
  <c r="R764" i="1"/>
  <c r="AF764" i="1" s="1"/>
  <c r="R765" i="1"/>
  <c r="AF765" i="1" s="1"/>
  <c r="R766" i="1"/>
  <c r="AF766" i="1" s="1"/>
  <c r="R767" i="1"/>
  <c r="AF767" i="1" s="1"/>
  <c r="R768" i="1"/>
  <c r="AF768" i="1" s="1"/>
  <c r="R769" i="1"/>
  <c r="AF769" i="1" s="1"/>
  <c r="R770" i="1"/>
  <c r="AF770" i="1" s="1"/>
  <c r="R771" i="1"/>
  <c r="AF771" i="1" s="1"/>
  <c r="R772" i="1"/>
  <c r="AF772" i="1" s="1"/>
  <c r="R773" i="1"/>
  <c r="AF773" i="1" s="1"/>
  <c r="R774" i="1"/>
  <c r="AF774" i="1" s="1"/>
  <c r="R775" i="1"/>
  <c r="AF775" i="1" s="1"/>
  <c r="R776" i="1"/>
  <c r="AF776" i="1" s="1"/>
  <c r="R777" i="1"/>
  <c r="AF777" i="1" s="1"/>
  <c r="R778" i="1"/>
  <c r="AF778" i="1" s="1"/>
  <c r="R779" i="1"/>
  <c r="AF779" i="1" s="1"/>
  <c r="R780" i="1"/>
  <c r="AF780" i="1" s="1"/>
  <c r="R781" i="1"/>
  <c r="AF781" i="1" s="1"/>
  <c r="R782" i="1"/>
  <c r="AF782" i="1" s="1"/>
  <c r="R783" i="1"/>
  <c r="AF783" i="1" s="1"/>
  <c r="R784" i="1"/>
  <c r="AF784" i="1" s="1"/>
  <c r="R785" i="1"/>
  <c r="AF785" i="1" s="1"/>
  <c r="R786" i="1"/>
  <c r="AF786" i="1" s="1"/>
  <c r="R787" i="1"/>
  <c r="AF787" i="1" s="1"/>
  <c r="R788" i="1"/>
  <c r="AF788" i="1" s="1"/>
  <c r="R789" i="1"/>
  <c r="AF789" i="1" s="1"/>
  <c r="R790" i="1"/>
  <c r="AF790" i="1" s="1"/>
  <c r="R791" i="1"/>
  <c r="AF791" i="1" s="1"/>
  <c r="R792" i="1"/>
  <c r="AF792" i="1" s="1"/>
  <c r="R793" i="1"/>
  <c r="AF793" i="1" s="1"/>
  <c r="R794" i="1"/>
  <c r="AF794" i="1" s="1"/>
  <c r="R795" i="1"/>
  <c r="AF795" i="1" s="1"/>
  <c r="R796" i="1"/>
  <c r="AF796" i="1" s="1"/>
  <c r="R797" i="1"/>
  <c r="AF797" i="1" s="1"/>
  <c r="R798" i="1"/>
  <c r="AF798" i="1" s="1"/>
  <c r="R799" i="1"/>
  <c r="AF799" i="1" s="1"/>
  <c r="R800" i="1"/>
  <c r="AF800" i="1" s="1"/>
  <c r="R801" i="1"/>
  <c r="AF801" i="1" s="1"/>
  <c r="R802" i="1"/>
  <c r="AF802" i="1" s="1"/>
  <c r="R803" i="1"/>
  <c r="AF803" i="1" s="1"/>
  <c r="R804" i="1"/>
  <c r="AF804" i="1" s="1"/>
  <c r="R805" i="1"/>
  <c r="AF805" i="1" s="1"/>
  <c r="R806" i="1"/>
  <c r="AF806" i="1" s="1"/>
  <c r="R807" i="1"/>
  <c r="AF807" i="1" s="1"/>
  <c r="R808" i="1"/>
  <c r="AF808" i="1" s="1"/>
  <c r="R809" i="1"/>
  <c r="AF809" i="1" s="1"/>
  <c r="R810" i="1"/>
  <c r="AF810" i="1" s="1"/>
  <c r="R811" i="1"/>
  <c r="AF811" i="1" s="1"/>
  <c r="R812" i="1"/>
  <c r="AF812" i="1" s="1"/>
  <c r="R813" i="1"/>
  <c r="AF813" i="1" s="1"/>
  <c r="R814" i="1"/>
  <c r="AF814" i="1" s="1"/>
  <c r="R815" i="1"/>
  <c r="AF815" i="1" s="1"/>
  <c r="R816" i="1"/>
  <c r="AF816" i="1" s="1"/>
  <c r="R817" i="1"/>
  <c r="AF817" i="1" s="1"/>
  <c r="R818" i="1"/>
  <c r="AF818" i="1" s="1"/>
  <c r="R819" i="1"/>
  <c r="AF819" i="1" s="1"/>
  <c r="R820" i="1"/>
  <c r="AF820" i="1" s="1"/>
  <c r="R821" i="1"/>
  <c r="AF821" i="1" s="1"/>
  <c r="R822" i="1"/>
  <c r="AF822" i="1" s="1"/>
  <c r="R823" i="1"/>
  <c r="AF823" i="1" s="1"/>
  <c r="R824" i="1"/>
  <c r="AF824" i="1" s="1"/>
  <c r="R825" i="1"/>
  <c r="AF825" i="1" s="1"/>
  <c r="R826" i="1"/>
  <c r="AF826" i="1" s="1"/>
  <c r="R827" i="1"/>
  <c r="AF827" i="1" s="1"/>
  <c r="R828" i="1"/>
  <c r="AF828" i="1" s="1"/>
  <c r="R829" i="1"/>
  <c r="AF829" i="1" s="1"/>
  <c r="R830" i="1"/>
  <c r="AF830" i="1" s="1"/>
  <c r="R831" i="1"/>
  <c r="AF831" i="1" s="1"/>
  <c r="R832" i="1"/>
  <c r="AF832" i="1" s="1"/>
  <c r="R833" i="1"/>
  <c r="AF833" i="1" s="1"/>
  <c r="R834" i="1"/>
  <c r="AF834" i="1" s="1"/>
  <c r="R835" i="1"/>
  <c r="AF835" i="1" s="1"/>
  <c r="R836" i="1"/>
  <c r="AF836" i="1" s="1"/>
  <c r="R837" i="1"/>
  <c r="AF837" i="1" s="1"/>
  <c r="R838" i="1"/>
  <c r="AF838" i="1" s="1"/>
  <c r="R839" i="1"/>
  <c r="AF839" i="1" s="1"/>
  <c r="R840" i="1"/>
  <c r="AF840" i="1" s="1"/>
  <c r="R841" i="1"/>
  <c r="AF841" i="1" s="1"/>
  <c r="R842" i="1"/>
  <c r="AF842" i="1" s="1"/>
  <c r="R843" i="1"/>
  <c r="AF843" i="1" s="1"/>
  <c r="R844" i="1"/>
  <c r="AF844" i="1" s="1"/>
  <c r="R845" i="1"/>
  <c r="AF845" i="1" s="1"/>
  <c r="R846" i="1"/>
  <c r="AF846" i="1" s="1"/>
  <c r="R847" i="1"/>
  <c r="AF847" i="1" s="1"/>
  <c r="R848" i="1"/>
  <c r="AF848" i="1" s="1"/>
  <c r="R849" i="1"/>
  <c r="AF849" i="1" s="1"/>
  <c r="R850" i="1"/>
  <c r="AF850" i="1" s="1"/>
  <c r="R851" i="1"/>
  <c r="AF851" i="1" s="1"/>
  <c r="R852" i="1"/>
  <c r="AF852" i="1" s="1"/>
  <c r="R853" i="1"/>
  <c r="AF853" i="1" s="1"/>
  <c r="R854" i="1"/>
  <c r="AF854" i="1" s="1"/>
  <c r="R855" i="1"/>
  <c r="AF855" i="1" s="1"/>
  <c r="R856" i="1"/>
  <c r="AF856" i="1" s="1"/>
  <c r="R857" i="1"/>
  <c r="AF857" i="1" s="1"/>
  <c r="R858" i="1"/>
  <c r="AF858" i="1" s="1"/>
  <c r="R859" i="1"/>
  <c r="AF859" i="1" s="1"/>
  <c r="R860" i="1"/>
  <c r="AF860" i="1" s="1"/>
  <c r="R861" i="1"/>
  <c r="AF861" i="1" s="1"/>
  <c r="R862" i="1"/>
  <c r="AF862" i="1" s="1"/>
  <c r="R863" i="1"/>
  <c r="AF863" i="1" s="1"/>
  <c r="R864" i="1"/>
  <c r="AF864" i="1" s="1"/>
  <c r="R865" i="1"/>
  <c r="AF865" i="1" s="1"/>
  <c r="R866" i="1"/>
  <c r="AF866" i="1" s="1"/>
  <c r="R867" i="1"/>
  <c r="AF867" i="1" s="1"/>
  <c r="R868" i="1"/>
  <c r="AF868" i="1" s="1"/>
  <c r="R869" i="1"/>
  <c r="AF869" i="1" s="1"/>
  <c r="R870" i="1"/>
  <c r="AF870" i="1" s="1"/>
  <c r="R871" i="1"/>
  <c r="AF871" i="1" s="1"/>
  <c r="R872" i="1"/>
  <c r="AF872" i="1" s="1"/>
  <c r="R873" i="1"/>
  <c r="AF873" i="1" s="1"/>
  <c r="R874" i="1"/>
  <c r="AF874" i="1" s="1"/>
  <c r="R875" i="1"/>
  <c r="AF875" i="1" s="1"/>
  <c r="R876" i="1"/>
  <c r="AF876" i="1" s="1"/>
  <c r="R877" i="1"/>
  <c r="AF877" i="1" s="1"/>
  <c r="R878" i="1"/>
  <c r="AF878" i="1" s="1"/>
  <c r="R879" i="1"/>
  <c r="AF879" i="1" s="1"/>
  <c r="R880" i="1"/>
  <c r="AF880" i="1" s="1"/>
  <c r="R881" i="1"/>
  <c r="AF881" i="1" s="1"/>
  <c r="R882" i="1"/>
  <c r="AF882" i="1" s="1"/>
  <c r="R883" i="1"/>
  <c r="AF883" i="1" s="1"/>
  <c r="R884" i="1"/>
  <c r="AF884" i="1" s="1"/>
  <c r="R885" i="1"/>
  <c r="AF885" i="1" s="1"/>
  <c r="R886" i="1"/>
  <c r="AF886" i="1" s="1"/>
  <c r="R887" i="1"/>
  <c r="AF887" i="1" s="1"/>
  <c r="R888" i="1"/>
  <c r="AF888" i="1" s="1"/>
  <c r="R889" i="1"/>
  <c r="AF889" i="1" s="1"/>
  <c r="R890" i="1"/>
  <c r="AF890" i="1" s="1"/>
  <c r="R891" i="1"/>
  <c r="AF891" i="1" s="1"/>
  <c r="R892" i="1"/>
  <c r="AF892" i="1" s="1"/>
  <c r="R893" i="1"/>
  <c r="AF893" i="1" s="1"/>
  <c r="R894" i="1"/>
  <c r="AF894" i="1" s="1"/>
  <c r="R895" i="1"/>
  <c r="AF895" i="1" s="1"/>
  <c r="R896" i="1"/>
  <c r="AF896" i="1" s="1"/>
  <c r="R897" i="1"/>
  <c r="AF897" i="1" s="1"/>
  <c r="R898" i="1"/>
  <c r="AF898" i="1" s="1"/>
  <c r="R899" i="1"/>
  <c r="AF899" i="1" s="1"/>
  <c r="R900" i="1"/>
  <c r="AF900" i="1" s="1"/>
  <c r="R901" i="1"/>
  <c r="AF901" i="1" s="1"/>
  <c r="R902" i="1"/>
  <c r="AF902" i="1" s="1"/>
  <c r="R903" i="1"/>
  <c r="AF903" i="1" s="1"/>
  <c r="R904" i="1"/>
  <c r="AF904" i="1" s="1"/>
  <c r="R905" i="1"/>
  <c r="AF905" i="1" s="1"/>
  <c r="R906" i="1"/>
  <c r="AF906" i="1" s="1"/>
  <c r="R907" i="1"/>
  <c r="AF907" i="1" s="1"/>
  <c r="R908" i="1"/>
  <c r="AF908" i="1" s="1"/>
  <c r="R909" i="1"/>
  <c r="AF909" i="1" s="1"/>
  <c r="R910" i="1"/>
  <c r="AF910" i="1" s="1"/>
  <c r="R911" i="1"/>
  <c r="AF911" i="1" s="1"/>
  <c r="R912" i="1"/>
  <c r="AF912" i="1" s="1"/>
  <c r="R913" i="1"/>
  <c r="AF913" i="1" s="1"/>
  <c r="R914" i="1"/>
  <c r="AF914" i="1" s="1"/>
  <c r="R915" i="1"/>
  <c r="AF915" i="1" s="1"/>
  <c r="R916" i="1"/>
  <c r="AF916" i="1" s="1"/>
  <c r="R917" i="1"/>
  <c r="AF917" i="1" s="1"/>
  <c r="R918" i="1"/>
  <c r="AF918" i="1" s="1"/>
  <c r="R919" i="1"/>
  <c r="AF919" i="1" s="1"/>
  <c r="R920" i="1"/>
  <c r="AF920" i="1" s="1"/>
  <c r="R921" i="1"/>
  <c r="AF921" i="1" s="1"/>
  <c r="R922" i="1"/>
  <c r="AF922" i="1" s="1"/>
  <c r="R923" i="1"/>
  <c r="AF923" i="1" s="1"/>
  <c r="R924" i="1"/>
  <c r="AF924" i="1" s="1"/>
  <c r="R925" i="1"/>
  <c r="AF925" i="1" s="1"/>
  <c r="R926" i="1"/>
  <c r="AF926" i="1" s="1"/>
  <c r="R927" i="1"/>
  <c r="AF927" i="1" s="1"/>
  <c r="R928" i="1"/>
  <c r="AF928" i="1" s="1"/>
  <c r="R929" i="1"/>
  <c r="AF929" i="1" s="1"/>
  <c r="R930" i="1"/>
  <c r="AF930" i="1" s="1"/>
  <c r="R931" i="1"/>
  <c r="AF931" i="1" s="1"/>
  <c r="R932" i="1"/>
  <c r="AF932" i="1" s="1"/>
  <c r="R933" i="1"/>
  <c r="AF933" i="1" s="1"/>
  <c r="R934" i="1"/>
  <c r="AF934" i="1" s="1"/>
  <c r="R935" i="1"/>
  <c r="AF935" i="1" s="1"/>
  <c r="R936" i="1"/>
  <c r="AF936" i="1" s="1"/>
  <c r="R937" i="1"/>
  <c r="AF937" i="1" s="1"/>
  <c r="R938" i="1"/>
  <c r="AF938" i="1" s="1"/>
  <c r="R939" i="1"/>
  <c r="AF939" i="1" s="1"/>
  <c r="R940" i="1"/>
  <c r="AF940" i="1" s="1"/>
  <c r="R941" i="1"/>
  <c r="AF941" i="1" s="1"/>
  <c r="R942" i="1"/>
  <c r="AF942" i="1" s="1"/>
  <c r="R943" i="1"/>
  <c r="AF943" i="1" s="1"/>
  <c r="R944" i="1"/>
  <c r="AF944" i="1" s="1"/>
  <c r="R945" i="1"/>
  <c r="AF945" i="1" s="1"/>
  <c r="R946" i="1"/>
  <c r="AF946" i="1" s="1"/>
  <c r="R947" i="1"/>
  <c r="AF947" i="1" s="1"/>
  <c r="R948" i="1"/>
  <c r="AF948" i="1" s="1"/>
  <c r="R949" i="1"/>
  <c r="AF949" i="1" s="1"/>
  <c r="R950" i="1"/>
  <c r="AF950" i="1" s="1"/>
  <c r="R951" i="1"/>
  <c r="AF951" i="1" s="1"/>
  <c r="R952" i="1"/>
  <c r="AF952" i="1" s="1"/>
  <c r="R953" i="1"/>
  <c r="AF953" i="1" s="1"/>
  <c r="R954" i="1"/>
  <c r="AF954" i="1" s="1"/>
  <c r="R955" i="1"/>
  <c r="AF955" i="1" s="1"/>
  <c r="R956" i="1"/>
  <c r="AF956" i="1" s="1"/>
  <c r="R957" i="1"/>
  <c r="AF957" i="1" s="1"/>
  <c r="R958" i="1"/>
  <c r="AF958" i="1" s="1"/>
  <c r="R959" i="1"/>
  <c r="AF959" i="1" s="1"/>
  <c r="R960" i="1"/>
  <c r="AF960" i="1" s="1"/>
  <c r="R961" i="1"/>
  <c r="AF961" i="1" s="1"/>
  <c r="R962" i="1"/>
  <c r="AF962" i="1" s="1"/>
  <c r="R963" i="1"/>
  <c r="AF963" i="1" s="1"/>
  <c r="R964" i="1"/>
  <c r="AF964" i="1" s="1"/>
  <c r="R965" i="1"/>
  <c r="AF965" i="1" s="1"/>
  <c r="R966" i="1"/>
  <c r="AF966" i="1" s="1"/>
  <c r="R967" i="1"/>
  <c r="AF967" i="1" s="1"/>
  <c r="R968" i="1"/>
  <c r="AF968" i="1" s="1"/>
  <c r="R969" i="1"/>
  <c r="AF969" i="1" s="1"/>
  <c r="R970" i="1"/>
  <c r="AF970" i="1" s="1"/>
  <c r="R971" i="1"/>
  <c r="AF971" i="1" s="1"/>
  <c r="R972" i="1"/>
  <c r="AF972" i="1" s="1"/>
  <c r="R973" i="1"/>
  <c r="AF973" i="1" s="1"/>
  <c r="R974" i="1"/>
  <c r="AF974" i="1" s="1"/>
  <c r="R975" i="1"/>
  <c r="AF975" i="1" s="1"/>
  <c r="R976" i="1"/>
  <c r="AF976" i="1" s="1"/>
  <c r="R977" i="1"/>
  <c r="AF977" i="1" s="1"/>
  <c r="R978" i="1"/>
  <c r="AF978" i="1" s="1"/>
  <c r="R979" i="1"/>
  <c r="AF979" i="1" s="1"/>
  <c r="R980" i="1"/>
  <c r="AF980" i="1" s="1"/>
  <c r="R981" i="1"/>
  <c r="AF981" i="1" s="1"/>
  <c r="R982" i="1"/>
  <c r="AF982" i="1" s="1"/>
  <c r="R983" i="1"/>
  <c r="AF983" i="1" s="1"/>
  <c r="R984" i="1"/>
  <c r="AF984" i="1" s="1"/>
  <c r="R985" i="1"/>
  <c r="AF985" i="1" s="1"/>
  <c r="R986" i="1"/>
  <c r="AF986" i="1" s="1"/>
  <c r="R987" i="1"/>
  <c r="AF987" i="1" s="1"/>
  <c r="R988" i="1"/>
  <c r="AF988" i="1" s="1"/>
  <c r="R989" i="1"/>
  <c r="AF989" i="1" s="1"/>
  <c r="R990" i="1"/>
  <c r="AF990" i="1" s="1"/>
  <c r="R991" i="1"/>
  <c r="AF991" i="1" s="1"/>
  <c r="R992" i="1"/>
  <c r="AF992" i="1" s="1"/>
  <c r="R993" i="1"/>
  <c r="AF993" i="1" s="1"/>
  <c r="R994" i="1"/>
  <c r="AF994" i="1" s="1"/>
  <c r="R995" i="1"/>
  <c r="AF995" i="1" s="1"/>
  <c r="R996" i="1"/>
  <c r="AF996" i="1" s="1"/>
  <c r="R997" i="1"/>
  <c r="AF997" i="1" s="1"/>
  <c r="R998" i="1"/>
  <c r="AF998" i="1" s="1"/>
  <c r="R999" i="1"/>
  <c r="AF999" i="1" s="1"/>
  <c r="R1000" i="1"/>
  <c r="AF1000" i="1" s="1"/>
  <c r="R1001" i="1"/>
  <c r="AF1001" i="1" s="1"/>
  <c r="R1002" i="1"/>
  <c r="AF1002" i="1" s="1"/>
  <c r="R1003" i="1"/>
  <c r="AF1003" i="1" s="1"/>
  <c r="R1004" i="1"/>
  <c r="AF1004" i="1" s="1"/>
  <c r="R1005" i="1"/>
  <c r="AF1005" i="1" s="1"/>
  <c r="R1006" i="1"/>
  <c r="AF1006" i="1" s="1"/>
  <c r="R1007" i="1"/>
  <c r="AF1007" i="1" s="1"/>
  <c r="R1008" i="1"/>
  <c r="AF1008" i="1" s="1"/>
  <c r="R1009" i="1"/>
  <c r="AF1009" i="1" s="1"/>
  <c r="R1010" i="1"/>
  <c r="AF1010" i="1" s="1"/>
  <c r="R1011" i="1"/>
  <c r="AF1011" i="1" s="1"/>
  <c r="R1012" i="1"/>
  <c r="AF1012" i="1" s="1"/>
  <c r="R1013" i="1"/>
  <c r="AF1013" i="1" s="1"/>
  <c r="R1014" i="1"/>
  <c r="AF1014" i="1" s="1"/>
  <c r="R1015" i="1"/>
  <c r="AF1015" i="1" s="1"/>
  <c r="R1016" i="1"/>
  <c r="AF1016" i="1" s="1"/>
  <c r="R1017" i="1"/>
  <c r="AF1017" i="1" s="1"/>
  <c r="R1018" i="1"/>
  <c r="AF1018" i="1" s="1"/>
  <c r="R1019" i="1"/>
  <c r="AF1019" i="1" s="1"/>
  <c r="R1020" i="1"/>
  <c r="AF1020" i="1" s="1"/>
  <c r="R1021" i="1"/>
  <c r="AF1021" i="1" s="1"/>
  <c r="R1022" i="1"/>
  <c r="AF1022" i="1" s="1"/>
  <c r="R1023" i="1"/>
  <c r="AF1023" i="1" s="1"/>
  <c r="R1024" i="1"/>
  <c r="AF1024" i="1" s="1"/>
  <c r="R1025" i="1"/>
  <c r="AF1025" i="1" s="1"/>
  <c r="R1026" i="1"/>
  <c r="AF1026" i="1" s="1"/>
  <c r="R1027" i="1"/>
  <c r="AF1027" i="1" s="1"/>
  <c r="R1028" i="1"/>
  <c r="AF1028" i="1" s="1"/>
  <c r="R1029" i="1"/>
  <c r="AF1029" i="1" s="1"/>
  <c r="R1030" i="1"/>
  <c r="AF1030" i="1" s="1"/>
  <c r="R1031" i="1"/>
  <c r="AF1031" i="1" s="1"/>
  <c r="R1032" i="1"/>
  <c r="AF1032" i="1" s="1"/>
  <c r="R1033" i="1"/>
  <c r="AF1033" i="1" s="1"/>
  <c r="R1034" i="1"/>
  <c r="AF1034" i="1" s="1"/>
  <c r="R1035" i="1"/>
  <c r="AF1035" i="1" s="1"/>
  <c r="R1036" i="1"/>
  <c r="AF1036" i="1" s="1"/>
  <c r="R1037" i="1"/>
  <c r="AF1037" i="1" s="1"/>
  <c r="R1038" i="1"/>
  <c r="AF1038" i="1" s="1"/>
  <c r="R1039" i="1"/>
  <c r="AF1039" i="1" s="1"/>
  <c r="R1040" i="1"/>
  <c r="AF1040" i="1" s="1"/>
  <c r="R1041" i="1"/>
  <c r="AF1041" i="1" s="1"/>
  <c r="R1042" i="1"/>
  <c r="AF1042" i="1" s="1"/>
  <c r="R1043" i="1"/>
  <c r="AF1043" i="1" s="1"/>
  <c r="R1044" i="1"/>
  <c r="AF1044" i="1" s="1"/>
  <c r="R1045" i="1"/>
  <c r="AF1045" i="1" s="1"/>
  <c r="R1046" i="1"/>
  <c r="AF1046" i="1" s="1"/>
  <c r="R1047" i="1"/>
  <c r="AF1047" i="1" s="1"/>
  <c r="R1048" i="1"/>
  <c r="AF1048" i="1" s="1"/>
  <c r="R1049" i="1"/>
  <c r="AF1049" i="1" s="1"/>
  <c r="R1050" i="1"/>
  <c r="AF1050" i="1" s="1"/>
  <c r="R1051" i="1"/>
  <c r="AF1051" i="1" s="1"/>
  <c r="R1052" i="1"/>
  <c r="AF1052" i="1" s="1"/>
  <c r="R1053" i="1"/>
  <c r="AF1053" i="1" s="1"/>
  <c r="R1054" i="1"/>
  <c r="AF1054" i="1" s="1"/>
  <c r="R1055" i="1"/>
  <c r="AF1055" i="1" s="1"/>
  <c r="R1056" i="1"/>
  <c r="AF1056" i="1" s="1"/>
  <c r="R1057" i="1"/>
  <c r="AF1057" i="1" s="1"/>
  <c r="R1058" i="1"/>
  <c r="AF1058" i="1" s="1"/>
  <c r="R1059" i="1"/>
  <c r="AF1059" i="1" s="1"/>
  <c r="R1060" i="1"/>
  <c r="AF1060" i="1" s="1"/>
  <c r="R1061" i="1"/>
  <c r="AF1061" i="1" s="1"/>
  <c r="R1062" i="1"/>
  <c r="AF1062" i="1" s="1"/>
  <c r="R1063" i="1"/>
  <c r="AF1063" i="1" s="1"/>
  <c r="R1064" i="1"/>
  <c r="AF1064" i="1" s="1"/>
  <c r="R1065" i="1"/>
  <c r="AF1065" i="1" s="1"/>
  <c r="R1066" i="1"/>
  <c r="AF1066" i="1" s="1"/>
  <c r="R1067" i="1"/>
  <c r="AF1067" i="1" s="1"/>
  <c r="R1068" i="1"/>
  <c r="AF1068" i="1" s="1"/>
  <c r="R1069" i="1"/>
  <c r="AF1069" i="1" s="1"/>
  <c r="R1070" i="1"/>
  <c r="AF1070" i="1" s="1"/>
  <c r="R1071" i="1"/>
  <c r="AF1071" i="1" s="1"/>
  <c r="R1072" i="1"/>
  <c r="AF1072" i="1" s="1"/>
  <c r="R1073" i="1"/>
  <c r="AF1073" i="1" s="1"/>
  <c r="R1074" i="1"/>
  <c r="AF1074" i="1" s="1"/>
  <c r="R1075" i="1"/>
  <c r="AF1075" i="1" s="1"/>
  <c r="R1076" i="1"/>
  <c r="AF1076" i="1" s="1"/>
  <c r="R1077" i="1"/>
  <c r="AF1077" i="1" s="1"/>
  <c r="R1078" i="1"/>
  <c r="AF1078" i="1" s="1"/>
  <c r="R1079" i="1"/>
  <c r="AF1079" i="1" s="1"/>
  <c r="R1080" i="1"/>
  <c r="AF1080" i="1" s="1"/>
  <c r="R1081" i="1"/>
  <c r="AF1081" i="1" s="1"/>
  <c r="R1082" i="1"/>
  <c r="AF1082" i="1" s="1"/>
  <c r="R1083" i="1"/>
  <c r="AF1083" i="1" s="1"/>
  <c r="R1084" i="1"/>
  <c r="AF1084" i="1" s="1"/>
  <c r="R1085" i="1"/>
  <c r="AF1085" i="1" s="1"/>
  <c r="R1086" i="1"/>
  <c r="AF1086" i="1" s="1"/>
  <c r="R1087" i="1"/>
  <c r="AF1087" i="1" s="1"/>
  <c r="R1088" i="1"/>
  <c r="AF1088" i="1" s="1"/>
  <c r="R1089" i="1"/>
  <c r="AF1089" i="1" s="1"/>
  <c r="R1090" i="1"/>
  <c r="AF1090" i="1" s="1"/>
  <c r="R1091" i="1"/>
  <c r="AF1091" i="1" s="1"/>
  <c r="R1092" i="1"/>
  <c r="AF1092" i="1" s="1"/>
  <c r="R1093" i="1"/>
  <c r="AF1093" i="1" s="1"/>
  <c r="R1094" i="1"/>
  <c r="AF1094" i="1" s="1"/>
  <c r="R1095" i="1"/>
  <c r="AF1095" i="1" s="1"/>
  <c r="R1096" i="1"/>
  <c r="AF1096" i="1" s="1"/>
  <c r="R1097" i="1"/>
  <c r="AF1097" i="1" s="1"/>
  <c r="R1098" i="1"/>
  <c r="AF1098" i="1" s="1"/>
  <c r="R1099" i="1"/>
  <c r="AF1099" i="1" s="1"/>
  <c r="R1100" i="1"/>
  <c r="AF1100" i="1" s="1"/>
  <c r="R1101" i="1"/>
  <c r="AF1101" i="1" s="1"/>
  <c r="R1102" i="1"/>
  <c r="AF1102" i="1" s="1"/>
  <c r="R1103" i="1"/>
  <c r="AF1103" i="1" s="1"/>
  <c r="R1104" i="1"/>
  <c r="AF1104" i="1" s="1"/>
  <c r="R1105" i="1"/>
  <c r="AF1105" i="1" s="1"/>
  <c r="R1106" i="1"/>
  <c r="AF1106" i="1" s="1"/>
  <c r="R1107" i="1"/>
  <c r="AF1107" i="1" s="1"/>
  <c r="R1108" i="1"/>
  <c r="AF1108" i="1" s="1"/>
  <c r="R1109" i="1"/>
  <c r="AF1109" i="1" s="1"/>
  <c r="R1110" i="1"/>
  <c r="AF1110" i="1" s="1"/>
  <c r="R1111" i="1"/>
  <c r="AF1111" i="1" s="1"/>
  <c r="R1112" i="1"/>
  <c r="AF1112" i="1" s="1"/>
  <c r="R1113" i="1"/>
  <c r="AF1113" i="1" s="1"/>
  <c r="R1114" i="1"/>
  <c r="AF1114" i="1" s="1"/>
  <c r="R1115" i="1"/>
  <c r="AF1115" i="1" s="1"/>
  <c r="R1116" i="1"/>
  <c r="AF1116" i="1" s="1"/>
  <c r="R1117" i="1"/>
  <c r="AF1117" i="1" s="1"/>
  <c r="R1118" i="1"/>
  <c r="AF1118" i="1" s="1"/>
  <c r="R1119" i="1"/>
  <c r="AF1119" i="1" s="1"/>
  <c r="R1120" i="1"/>
  <c r="AF1120" i="1" s="1"/>
  <c r="R1121" i="1"/>
  <c r="AF1121" i="1" s="1"/>
  <c r="R1122" i="1"/>
  <c r="AF1122" i="1" s="1"/>
  <c r="R1123" i="1"/>
  <c r="AF1123" i="1" s="1"/>
  <c r="R1124" i="1"/>
  <c r="AF1124" i="1" s="1"/>
  <c r="R1125" i="1"/>
  <c r="AF1125" i="1" s="1"/>
  <c r="R1126" i="1"/>
  <c r="AF1126" i="1" s="1"/>
  <c r="R1127" i="1"/>
  <c r="AF1127" i="1" s="1"/>
  <c r="R1128" i="1"/>
  <c r="AF1128" i="1" s="1"/>
  <c r="R1129" i="1"/>
  <c r="AF1129" i="1" s="1"/>
  <c r="R1130" i="1"/>
  <c r="AF1130" i="1" s="1"/>
  <c r="R1131" i="1"/>
  <c r="AF1131" i="1" s="1"/>
  <c r="R1132" i="1"/>
  <c r="AF1132" i="1" s="1"/>
  <c r="R1133" i="1"/>
  <c r="AF1133" i="1" s="1"/>
  <c r="R1134" i="1"/>
  <c r="AF1134" i="1" s="1"/>
  <c r="R1135" i="1"/>
  <c r="AF1135" i="1" s="1"/>
  <c r="R1136" i="1"/>
  <c r="AF1136" i="1" s="1"/>
  <c r="R1137" i="1"/>
  <c r="AF1137" i="1" s="1"/>
  <c r="R1138" i="1"/>
  <c r="AF1138" i="1" s="1"/>
  <c r="R1139" i="1"/>
  <c r="AF1139" i="1" s="1"/>
  <c r="R1140" i="1"/>
  <c r="AF1140" i="1" s="1"/>
  <c r="R1141" i="1"/>
  <c r="AF1141" i="1" s="1"/>
  <c r="R1142" i="1"/>
  <c r="AF1142" i="1" s="1"/>
  <c r="R1143" i="1"/>
  <c r="AF1143" i="1" s="1"/>
  <c r="R1144" i="1"/>
  <c r="AF1144" i="1" s="1"/>
  <c r="R1145" i="1"/>
  <c r="AF1145" i="1" s="1"/>
  <c r="R1146" i="1"/>
  <c r="AF1146" i="1" s="1"/>
  <c r="R1147" i="1"/>
  <c r="AF1147" i="1" s="1"/>
  <c r="R1148" i="1"/>
  <c r="AF1148" i="1" s="1"/>
  <c r="R1149" i="1"/>
  <c r="AF1149" i="1" s="1"/>
  <c r="R1150" i="1"/>
  <c r="AF1150" i="1" s="1"/>
  <c r="R1151" i="1"/>
  <c r="AF1151" i="1" s="1"/>
  <c r="R1152" i="1"/>
  <c r="AF1152" i="1" s="1"/>
  <c r="R1153" i="1"/>
  <c r="AF1153" i="1" s="1"/>
  <c r="R1154" i="1"/>
  <c r="AF1154" i="1" s="1"/>
  <c r="R1155" i="1"/>
  <c r="AF1155" i="1" s="1"/>
  <c r="R1156" i="1"/>
  <c r="AF1156" i="1" s="1"/>
  <c r="R1157" i="1"/>
  <c r="AF1157" i="1" s="1"/>
  <c r="R1158" i="1"/>
  <c r="AF1158" i="1" s="1"/>
  <c r="R1159" i="1"/>
  <c r="AF1159" i="1" s="1"/>
  <c r="R1160" i="1"/>
  <c r="AF1160" i="1" s="1"/>
  <c r="R1161" i="1"/>
  <c r="AF1161" i="1" s="1"/>
  <c r="R1162" i="1"/>
  <c r="AF1162" i="1" s="1"/>
  <c r="R1163" i="1"/>
  <c r="AF1163" i="1" s="1"/>
  <c r="R1164" i="1"/>
  <c r="AF1164" i="1" s="1"/>
  <c r="R1165" i="1"/>
  <c r="AF1165" i="1" s="1"/>
  <c r="R1166" i="1"/>
  <c r="AF1166" i="1" s="1"/>
  <c r="R1167" i="1"/>
  <c r="AF1167" i="1" s="1"/>
  <c r="R1168" i="1"/>
  <c r="AF1168" i="1" s="1"/>
  <c r="R1169" i="1"/>
  <c r="AF1169" i="1" s="1"/>
  <c r="R1170" i="1"/>
  <c r="AF1170" i="1" s="1"/>
  <c r="R1171" i="1"/>
  <c r="AF1171" i="1" s="1"/>
  <c r="R1172" i="1"/>
  <c r="AF1172" i="1" s="1"/>
  <c r="R1173" i="1"/>
  <c r="AF1173" i="1" s="1"/>
  <c r="R1174" i="1"/>
  <c r="AF1174" i="1" s="1"/>
  <c r="R1175" i="1"/>
  <c r="AF1175" i="1" s="1"/>
  <c r="R1176" i="1"/>
  <c r="AF1176" i="1" s="1"/>
  <c r="R1177" i="1"/>
  <c r="AF1177" i="1" s="1"/>
  <c r="R1178" i="1"/>
  <c r="AF1178" i="1" s="1"/>
  <c r="R1179" i="1"/>
  <c r="AF1179" i="1" s="1"/>
  <c r="R1180" i="1"/>
  <c r="AF1180" i="1" s="1"/>
  <c r="R1181" i="1"/>
  <c r="AF1181" i="1" s="1"/>
  <c r="R1182" i="1"/>
  <c r="AF1182" i="1" s="1"/>
  <c r="R1183" i="1"/>
  <c r="AF1183" i="1" s="1"/>
  <c r="R1184" i="1"/>
  <c r="AF1184" i="1" s="1"/>
  <c r="R1185" i="1"/>
  <c r="AF1185" i="1" s="1"/>
  <c r="R1186" i="1"/>
  <c r="AF1186" i="1" s="1"/>
  <c r="R1187" i="1"/>
  <c r="AF1187" i="1" s="1"/>
  <c r="R1188" i="1"/>
  <c r="AF1188" i="1" s="1"/>
  <c r="R1189" i="1"/>
  <c r="AF1189" i="1" s="1"/>
  <c r="R1190" i="1"/>
  <c r="AF1190" i="1" s="1"/>
  <c r="R1191" i="1"/>
  <c r="AF1191" i="1" s="1"/>
  <c r="R1192" i="1"/>
  <c r="AF1192" i="1" s="1"/>
  <c r="R1193" i="1"/>
  <c r="AF1193" i="1" s="1"/>
  <c r="R1194" i="1"/>
  <c r="AF1194" i="1" s="1"/>
  <c r="R1195" i="1"/>
  <c r="AF1195" i="1" s="1"/>
  <c r="R1196" i="1"/>
  <c r="AF1196" i="1" s="1"/>
  <c r="R1197" i="1"/>
  <c r="AF1197" i="1" s="1"/>
  <c r="R1198" i="1"/>
  <c r="AF1198" i="1" s="1"/>
  <c r="R1199" i="1"/>
  <c r="AF1199" i="1" s="1"/>
  <c r="R1200" i="1"/>
  <c r="AF1200" i="1" s="1"/>
  <c r="R1201" i="1"/>
  <c r="AF1201" i="1" s="1"/>
  <c r="R1202" i="1"/>
  <c r="AF1202" i="1" s="1"/>
  <c r="R1203" i="1"/>
  <c r="AF1203" i="1" s="1"/>
  <c r="R1204" i="1"/>
  <c r="AF1204" i="1" s="1"/>
  <c r="R1205" i="1"/>
  <c r="AF1205" i="1" s="1"/>
  <c r="R1206" i="1"/>
  <c r="AF1206" i="1" s="1"/>
  <c r="R1207" i="1"/>
  <c r="AF1207" i="1" s="1"/>
  <c r="R1208" i="1"/>
  <c r="AF1208" i="1" s="1"/>
  <c r="R1209" i="1"/>
  <c r="AF1209" i="1" s="1"/>
  <c r="R1210" i="1"/>
  <c r="AF1210" i="1" s="1"/>
  <c r="R1211" i="1"/>
  <c r="AF1211" i="1" s="1"/>
  <c r="R1212" i="1"/>
  <c r="AF1212" i="1" s="1"/>
  <c r="R1213" i="1"/>
  <c r="AF1213" i="1" s="1"/>
  <c r="R1214" i="1"/>
  <c r="AF1214" i="1" s="1"/>
  <c r="R1215" i="1"/>
  <c r="AF1215" i="1" s="1"/>
  <c r="R1216" i="1"/>
  <c r="AF1216" i="1" s="1"/>
  <c r="R1217" i="1"/>
  <c r="AF1217" i="1" s="1"/>
  <c r="R1218" i="1"/>
  <c r="AF1218" i="1" s="1"/>
  <c r="R1219" i="1"/>
  <c r="AF1219" i="1" s="1"/>
  <c r="R1220" i="1"/>
  <c r="AF1220" i="1" s="1"/>
  <c r="R1221" i="1"/>
  <c r="AF1221" i="1" s="1"/>
  <c r="R1222" i="1"/>
  <c r="AF1222" i="1" s="1"/>
  <c r="R1223" i="1"/>
  <c r="AF1223" i="1" s="1"/>
  <c r="R1224" i="1"/>
  <c r="AF1224" i="1" s="1"/>
  <c r="R1225" i="1"/>
  <c r="AF1225" i="1" s="1"/>
  <c r="R1226" i="1"/>
  <c r="AF1226" i="1" s="1"/>
  <c r="R1227" i="1"/>
  <c r="AF1227" i="1" s="1"/>
  <c r="R1228" i="1"/>
  <c r="AF1228" i="1" s="1"/>
  <c r="R1229" i="1"/>
  <c r="AF1229" i="1" s="1"/>
  <c r="R1230" i="1"/>
  <c r="AF1230" i="1" s="1"/>
  <c r="R1231" i="1"/>
  <c r="AF1231" i="1" s="1"/>
  <c r="R1232" i="1"/>
  <c r="AF1232" i="1" s="1"/>
  <c r="R1233" i="1"/>
  <c r="AF1233" i="1" s="1"/>
  <c r="R1234" i="1"/>
  <c r="AF1234" i="1" s="1"/>
  <c r="R1235" i="1"/>
  <c r="AF1235" i="1" s="1"/>
  <c r="R1236" i="1"/>
  <c r="AF1236" i="1" s="1"/>
  <c r="R1237" i="1"/>
  <c r="AF1237" i="1" s="1"/>
  <c r="R1238" i="1"/>
  <c r="AF1238" i="1" s="1"/>
  <c r="R1239" i="1"/>
  <c r="AF1239" i="1" s="1"/>
  <c r="R1240" i="1"/>
  <c r="AF1240" i="1" s="1"/>
  <c r="R1241" i="1"/>
  <c r="AF1241" i="1" s="1"/>
  <c r="R1242" i="1"/>
  <c r="AF1242" i="1" s="1"/>
  <c r="R1243" i="1"/>
  <c r="AF1243" i="1" s="1"/>
  <c r="R1244" i="1"/>
  <c r="AF1244" i="1" s="1"/>
  <c r="R1245" i="1"/>
  <c r="AF1245" i="1" s="1"/>
  <c r="R1246" i="1"/>
  <c r="AF1246" i="1" s="1"/>
  <c r="R1247" i="1"/>
  <c r="AF1247" i="1" s="1"/>
  <c r="R1248" i="1"/>
  <c r="AF1248" i="1" s="1"/>
  <c r="R1249" i="1"/>
  <c r="AF1249" i="1" s="1"/>
  <c r="R1250" i="1"/>
  <c r="AF1250" i="1" s="1"/>
  <c r="R1251" i="1"/>
  <c r="AF1251" i="1" s="1"/>
  <c r="R1252" i="1"/>
  <c r="AF1252" i="1" s="1"/>
  <c r="R1253" i="1"/>
  <c r="AF1253" i="1" s="1"/>
  <c r="R1254" i="1"/>
  <c r="AF1254" i="1" s="1"/>
  <c r="R1255" i="1"/>
  <c r="AF1255" i="1" s="1"/>
  <c r="R1256" i="1"/>
  <c r="AF1256" i="1" s="1"/>
  <c r="R1257" i="1"/>
  <c r="AF1257" i="1" s="1"/>
  <c r="R1258" i="1"/>
  <c r="AF1258" i="1" s="1"/>
  <c r="R1259" i="1"/>
  <c r="AF1259" i="1" s="1"/>
  <c r="R1260" i="1"/>
  <c r="AF1260" i="1" s="1"/>
  <c r="R1261" i="1"/>
  <c r="AF1261" i="1" s="1"/>
  <c r="R1262" i="1"/>
  <c r="AF1262" i="1" s="1"/>
  <c r="R1263" i="1"/>
  <c r="AF1263" i="1" s="1"/>
  <c r="R1264" i="1"/>
  <c r="AF1264" i="1" s="1"/>
  <c r="R1265" i="1"/>
  <c r="AF1265" i="1" s="1"/>
  <c r="R1266" i="1"/>
  <c r="AF1266" i="1" s="1"/>
  <c r="R1267" i="1"/>
  <c r="AF1267" i="1" s="1"/>
  <c r="R1268" i="1"/>
  <c r="AF1268" i="1" s="1"/>
  <c r="R1269" i="1"/>
  <c r="AF1269" i="1" s="1"/>
  <c r="R1270" i="1"/>
  <c r="AF1270" i="1" s="1"/>
  <c r="R1271" i="1"/>
  <c r="AF1271" i="1" s="1"/>
  <c r="R1272" i="1"/>
  <c r="AF1272" i="1" s="1"/>
  <c r="R1273" i="1"/>
  <c r="AF1273" i="1" s="1"/>
  <c r="R1274" i="1"/>
  <c r="AF1274" i="1" s="1"/>
  <c r="R1275" i="1"/>
  <c r="AF1275" i="1" s="1"/>
  <c r="R1276" i="1"/>
  <c r="AF1276" i="1" s="1"/>
  <c r="R1277" i="1"/>
  <c r="AF1277" i="1" s="1"/>
  <c r="R1278" i="1"/>
  <c r="AF1278" i="1" s="1"/>
  <c r="R1279" i="1"/>
  <c r="AF1279" i="1" s="1"/>
  <c r="R1280" i="1"/>
  <c r="AF1280" i="1" s="1"/>
  <c r="R1281" i="1"/>
  <c r="AF1281" i="1" s="1"/>
  <c r="R1282" i="1"/>
  <c r="AF1282" i="1" s="1"/>
  <c r="R1283" i="1"/>
  <c r="AF1283" i="1" s="1"/>
  <c r="R1284" i="1"/>
  <c r="AF1284" i="1" s="1"/>
  <c r="R1285" i="1"/>
  <c r="AF1285" i="1" s="1"/>
  <c r="R1286" i="1"/>
  <c r="AF1286" i="1" s="1"/>
  <c r="R1287" i="1"/>
  <c r="AF1287" i="1" s="1"/>
  <c r="R1288" i="1"/>
  <c r="AF1288" i="1" s="1"/>
  <c r="R1289" i="1"/>
  <c r="AF1289" i="1" s="1"/>
  <c r="R1290" i="1"/>
  <c r="AF1290" i="1" s="1"/>
  <c r="R1291" i="1"/>
  <c r="AF1291" i="1" s="1"/>
  <c r="R1292" i="1"/>
  <c r="AF1292" i="1" s="1"/>
  <c r="R1293" i="1"/>
  <c r="AF1293" i="1" s="1"/>
  <c r="R1294" i="1"/>
  <c r="AF1294" i="1" s="1"/>
  <c r="R1295" i="1"/>
  <c r="AF1295" i="1" s="1"/>
  <c r="R1296" i="1"/>
  <c r="AF1296" i="1" s="1"/>
  <c r="R1297" i="1"/>
  <c r="AF1297" i="1" s="1"/>
  <c r="R1298" i="1"/>
  <c r="AF1298" i="1" s="1"/>
  <c r="R1299" i="1"/>
  <c r="AF1299" i="1" s="1"/>
  <c r="R1300" i="1"/>
  <c r="AF1300" i="1" s="1"/>
  <c r="R1301" i="1"/>
  <c r="AF1301" i="1" s="1"/>
  <c r="R1302" i="1"/>
  <c r="AF1302" i="1" s="1"/>
  <c r="R1303" i="1"/>
  <c r="AF1303" i="1" s="1"/>
  <c r="R1304" i="1"/>
  <c r="AF1304" i="1" s="1"/>
  <c r="R1305" i="1"/>
  <c r="AF1305" i="1" s="1"/>
  <c r="R1306" i="1"/>
  <c r="AF1306" i="1" s="1"/>
  <c r="R1307" i="1"/>
  <c r="AF1307" i="1" s="1"/>
  <c r="R1308" i="1"/>
  <c r="AF1308" i="1" s="1"/>
  <c r="R1309" i="1"/>
  <c r="AF1309" i="1" s="1"/>
  <c r="R1310" i="1"/>
  <c r="AF1310" i="1" s="1"/>
  <c r="R1311" i="1"/>
  <c r="AF1311" i="1" s="1"/>
  <c r="R1312" i="1"/>
  <c r="AF1312" i="1" s="1"/>
  <c r="R1313" i="1"/>
  <c r="AF1313" i="1" s="1"/>
  <c r="R1314" i="1"/>
  <c r="AF1314" i="1" s="1"/>
  <c r="R1315" i="1"/>
  <c r="AF1315" i="1" s="1"/>
  <c r="R1316" i="1"/>
  <c r="AF1316" i="1" s="1"/>
  <c r="R1317" i="1"/>
  <c r="AF1317" i="1" s="1"/>
  <c r="R1318" i="1"/>
  <c r="AF1318" i="1" s="1"/>
  <c r="R1319" i="1"/>
  <c r="AF1319" i="1" s="1"/>
  <c r="R1320" i="1"/>
  <c r="AF1320" i="1" s="1"/>
  <c r="R1321" i="1"/>
  <c r="AF1321" i="1" s="1"/>
  <c r="R1322" i="1"/>
  <c r="AF1322" i="1" s="1"/>
  <c r="R1323" i="1"/>
  <c r="AF1323" i="1" s="1"/>
  <c r="R1324" i="1"/>
  <c r="AF1324" i="1" s="1"/>
  <c r="R1325" i="1"/>
  <c r="AF1325" i="1" s="1"/>
  <c r="R1326" i="1"/>
  <c r="AF1326" i="1" s="1"/>
  <c r="R1327" i="1"/>
  <c r="AF1327" i="1" s="1"/>
  <c r="R1328" i="1"/>
  <c r="AF1328" i="1" s="1"/>
  <c r="R1329" i="1"/>
  <c r="AF1329" i="1" s="1"/>
  <c r="R1330" i="1"/>
  <c r="AF1330" i="1" s="1"/>
  <c r="R1331" i="1"/>
  <c r="AF1331" i="1" s="1"/>
  <c r="R1332" i="1"/>
  <c r="AF1332" i="1" s="1"/>
  <c r="R1333" i="1"/>
  <c r="AF1333" i="1" s="1"/>
  <c r="R1334" i="1"/>
  <c r="AF1334" i="1" s="1"/>
  <c r="R1335" i="1"/>
  <c r="AF1335" i="1" s="1"/>
  <c r="R1336" i="1"/>
  <c r="AF1336" i="1" s="1"/>
  <c r="R1337" i="1"/>
  <c r="AF1337" i="1" s="1"/>
  <c r="R1338" i="1"/>
  <c r="AF1338" i="1" s="1"/>
  <c r="R1339" i="1"/>
  <c r="AF1339" i="1" s="1"/>
  <c r="R1340" i="1"/>
  <c r="AF1340" i="1" s="1"/>
  <c r="R1341" i="1"/>
  <c r="AF1341" i="1" s="1"/>
  <c r="R1342" i="1"/>
  <c r="AF1342" i="1" s="1"/>
  <c r="R1343" i="1"/>
  <c r="AF1343" i="1" s="1"/>
  <c r="R1344" i="1"/>
  <c r="AF1344" i="1" s="1"/>
  <c r="R1345" i="1"/>
  <c r="AF1345" i="1" s="1"/>
  <c r="R1346" i="1"/>
  <c r="AF1346" i="1" s="1"/>
  <c r="R1347" i="1"/>
  <c r="AF1347" i="1" s="1"/>
  <c r="R1348" i="1"/>
  <c r="AF1348" i="1" s="1"/>
  <c r="R1349" i="1"/>
  <c r="AF1349" i="1" s="1"/>
  <c r="R1350" i="1"/>
  <c r="AF1350" i="1" s="1"/>
  <c r="R1351" i="1"/>
  <c r="AF1351" i="1" s="1"/>
  <c r="R1352" i="1"/>
  <c r="AF1352" i="1" s="1"/>
  <c r="R1353" i="1"/>
  <c r="AF1353" i="1" s="1"/>
  <c r="R1354" i="1"/>
  <c r="AF1354" i="1" s="1"/>
  <c r="R1355" i="1"/>
  <c r="AF1355" i="1" s="1"/>
  <c r="R1356" i="1"/>
  <c r="AF1356" i="1" s="1"/>
  <c r="R1357" i="1"/>
  <c r="AF1357" i="1" s="1"/>
  <c r="R1358" i="1"/>
  <c r="AF1358" i="1" s="1"/>
  <c r="R1359" i="1"/>
  <c r="AF1359" i="1" s="1"/>
  <c r="R1360" i="1"/>
  <c r="AF1360" i="1" s="1"/>
  <c r="R1361" i="1"/>
  <c r="AF1361" i="1" s="1"/>
  <c r="R1362" i="1"/>
  <c r="AF1362" i="1" s="1"/>
  <c r="R1363" i="1"/>
  <c r="AF1363" i="1" s="1"/>
  <c r="R1364" i="1"/>
  <c r="AF1364" i="1" s="1"/>
  <c r="R1365" i="1"/>
  <c r="AF1365" i="1" s="1"/>
  <c r="R1366" i="1"/>
  <c r="AF1366" i="1" s="1"/>
  <c r="R1367" i="1"/>
  <c r="AF1367" i="1" s="1"/>
  <c r="R1368" i="1"/>
  <c r="AF1368" i="1" s="1"/>
  <c r="R1369" i="1"/>
  <c r="AF1369" i="1" s="1"/>
  <c r="R1370" i="1"/>
  <c r="AF1370" i="1" s="1"/>
  <c r="R1371" i="1"/>
  <c r="AF1371" i="1" s="1"/>
  <c r="R1372" i="1"/>
  <c r="AF1372" i="1" s="1"/>
  <c r="R1373" i="1"/>
  <c r="AF1373" i="1" s="1"/>
  <c r="R1374" i="1"/>
  <c r="AF1374" i="1" s="1"/>
  <c r="R1375" i="1"/>
  <c r="AF1375" i="1" s="1"/>
  <c r="R1376" i="1"/>
  <c r="AF1376" i="1" s="1"/>
  <c r="R1377" i="1"/>
  <c r="AF1377" i="1" s="1"/>
  <c r="R1378" i="1"/>
  <c r="AF1378" i="1" s="1"/>
  <c r="R1379" i="1"/>
  <c r="AF1379" i="1" s="1"/>
  <c r="R1380" i="1"/>
  <c r="AF1380" i="1" s="1"/>
  <c r="R1381" i="1"/>
  <c r="AF1381" i="1" s="1"/>
  <c r="R1382" i="1"/>
  <c r="AF1382" i="1" s="1"/>
  <c r="R1383" i="1"/>
  <c r="AF1383" i="1" s="1"/>
  <c r="R1384" i="1"/>
  <c r="AF1384" i="1" s="1"/>
  <c r="R1385" i="1"/>
  <c r="AF1385" i="1" s="1"/>
  <c r="R1386" i="1"/>
  <c r="AF1386" i="1" s="1"/>
  <c r="R1387" i="1"/>
  <c r="AF1387" i="1" s="1"/>
  <c r="R1388" i="1"/>
  <c r="AF1388" i="1" s="1"/>
  <c r="R1389" i="1"/>
  <c r="AF1389" i="1" s="1"/>
  <c r="R1390" i="1"/>
  <c r="AF1390" i="1" s="1"/>
  <c r="R1391" i="1"/>
  <c r="AF1391" i="1" s="1"/>
  <c r="R1392" i="1"/>
  <c r="AF1392" i="1" s="1"/>
  <c r="R1393" i="1"/>
  <c r="AF1393" i="1" s="1"/>
  <c r="R1394" i="1"/>
  <c r="AF1394" i="1" s="1"/>
  <c r="R1395" i="1"/>
  <c r="AF1395" i="1" s="1"/>
  <c r="R1396" i="1"/>
  <c r="AF1396" i="1" s="1"/>
  <c r="R1397" i="1"/>
  <c r="AF1397" i="1" s="1"/>
  <c r="R1398" i="1"/>
  <c r="AF1398" i="1" s="1"/>
  <c r="R1399" i="1"/>
  <c r="AF1399" i="1" s="1"/>
  <c r="R1400" i="1"/>
  <c r="AF1400" i="1" s="1"/>
  <c r="R1401" i="1"/>
  <c r="AF1401" i="1" s="1"/>
  <c r="R1402" i="1"/>
  <c r="AF1402" i="1" s="1"/>
  <c r="R1403" i="1"/>
  <c r="AF1403" i="1" s="1"/>
  <c r="R1404" i="1"/>
  <c r="AF1404" i="1" s="1"/>
  <c r="R1405" i="1"/>
  <c r="AF1405" i="1" s="1"/>
  <c r="R1406" i="1"/>
  <c r="AF1406" i="1" s="1"/>
  <c r="R1407" i="1"/>
  <c r="AF1407" i="1" s="1"/>
  <c r="R1408" i="1"/>
  <c r="AF1408" i="1" s="1"/>
  <c r="R1409" i="1"/>
  <c r="AF1409" i="1" s="1"/>
  <c r="R1410" i="1"/>
  <c r="AF1410" i="1" s="1"/>
  <c r="R1411" i="1"/>
  <c r="AF1411" i="1" s="1"/>
  <c r="R1412" i="1"/>
  <c r="AF1412" i="1" s="1"/>
  <c r="R1413" i="1"/>
  <c r="AF1413" i="1" s="1"/>
  <c r="R1414" i="1"/>
  <c r="AF1414" i="1" s="1"/>
  <c r="R1415" i="1"/>
  <c r="AF1415" i="1" s="1"/>
  <c r="R1416" i="1"/>
  <c r="AF1416" i="1" s="1"/>
  <c r="R1417" i="1"/>
  <c r="AF1417" i="1" s="1"/>
  <c r="R1418" i="1"/>
  <c r="AF1418" i="1" s="1"/>
  <c r="R1419" i="1"/>
  <c r="AF1419" i="1" s="1"/>
  <c r="R1420" i="1"/>
  <c r="AF1420" i="1" s="1"/>
  <c r="R1421" i="1"/>
  <c r="AF1421" i="1" s="1"/>
  <c r="R1422" i="1"/>
  <c r="AF1422" i="1" s="1"/>
  <c r="R1423" i="1"/>
  <c r="AF1423" i="1" s="1"/>
  <c r="R1424" i="1"/>
  <c r="AF1424" i="1" s="1"/>
  <c r="R1425" i="1"/>
  <c r="AF1425" i="1" s="1"/>
  <c r="R1426" i="1"/>
  <c r="AF1426" i="1" s="1"/>
  <c r="R1427" i="1"/>
  <c r="AF1427" i="1" s="1"/>
  <c r="R1428" i="1"/>
  <c r="AF1428" i="1" s="1"/>
  <c r="R1429" i="1"/>
  <c r="AF1429" i="1" s="1"/>
  <c r="R1430" i="1"/>
  <c r="AF1430" i="1" s="1"/>
  <c r="R1431" i="1"/>
  <c r="AF1431" i="1" s="1"/>
  <c r="R1432" i="1"/>
  <c r="AF1432" i="1" s="1"/>
  <c r="R1433" i="1"/>
  <c r="AF1433" i="1" s="1"/>
  <c r="R1434" i="1"/>
  <c r="AF1434" i="1" s="1"/>
  <c r="R1435" i="1"/>
  <c r="AF1435" i="1" s="1"/>
  <c r="R1436" i="1"/>
  <c r="AF1436" i="1" s="1"/>
  <c r="R1437" i="1"/>
  <c r="AF1437" i="1" s="1"/>
  <c r="R1438" i="1"/>
  <c r="AF1438" i="1" s="1"/>
  <c r="R1439" i="1"/>
  <c r="AF1439" i="1" s="1"/>
  <c r="R1440" i="1"/>
  <c r="AF1440" i="1" s="1"/>
  <c r="R1441" i="1"/>
  <c r="AF1441" i="1" s="1"/>
  <c r="R1442" i="1"/>
  <c r="AF1442" i="1" s="1"/>
  <c r="R1443" i="1"/>
  <c r="AF1443" i="1" s="1"/>
  <c r="R1444" i="1"/>
  <c r="AF1444" i="1" s="1"/>
  <c r="R1445" i="1"/>
  <c r="AF1445" i="1" s="1"/>
  <c r="R1446" i="1"/>
  <c r="AF1446" i="1" s="1"/>
  <c r="R1447" i="1"/>
  <c r="AF1447" i="1" s="1"/>
  <c r="R1448" i="1"/>
  <c r="AF1448" i="1" s="1"/>
  <c r="R1449" i="1"/>
  <c r="AF1449" i="1" s="1"/>
  <c r="R1450" i="1"/>
  <c r="AF1450" i="1" s="1"/>
  <c r="R1451" i="1"/>
  <c r="AF1451" i="1" s="1"/>
  <c r="R1452" i="1"/>
  <c r="AF1452" i="1" s="1"/>
  <c r="R1453" i="1"/>
  <c r="AF1453" i="1" s="1"/>
  <c r="R1454" i="1"/>
  <c r="AF1454" i="1" s="1"/>
  <c r="R1455" i="1"/>
  <c r="AF1455" i="1" s="1"/>
  <c r="R1456" i="1"/>
  <c r="AF1456" i="1" s="1"/>
  <c r="R1457" i="1"/>
  <c r="AF1457" i="1" s="1"/>
  <c r="R1458" i="1"/>
  <c r="AF1458" i="1" s="1"/>
  <c r="R1459" i="1"/>
  <c r="AF1459" i="1" s="1"/>
  <c r="R1460" i="1"/>
  <c r="AF1460" i="1" s="1"/>
  <c r="R1461" i="1"/>
  <c r="AF1461" i="1" s="1"/>
  <c r="R1462" i="1"/>
  <c r="AF1462" i="1" s="1"/>
  <c r="R1463" i="1"/>
  <c r="AF1463" i="1" s="1"/>
  <c r="R1464" i="1"/>
  <c r="AF1464" i="1" s="1"/>
  <c r="R1465" i="1"/>
  <c r="AF1465" i="1" s="1"/>
  <c r="R1466" i="1"/>
  <c r="AF1466" i="1" s="1"/>
  <c r="R1467" i="1"/>
  <c r="AF1467" i="1" s="1"/>
  <c r="R1468" i="1"/>
  <c r="AF1468" i="1" s="1"/>
  <c r="R1469" i="1"/>
  <c r="AF1469" i="1" s="1"/>
  <c r="R1470" i="1"/>
  <c r="AF1470" i="1" s="1"/>
  <c r="R1471" i="1"/>
  <c r="AF1471" i="1" s="1"/>
  <c r="R1472" i="1"/>
  <c r="AF1472" i="1" s="1"/>
  <c r="R1473" i="1"/>
  <c r="AF1473" i="1" s="1"/>
  <c r="R1474" i="1"/>
  <c r="AF1474" i="1" s="1"/>
  <c r="R1475" i="1"/>
  <c r="AF1475" i="1" s="1"/>
  <c r="R1476" i="1"/>
  <c r="AF1476" i="1" s="1"/>
  <c r="R1477" i="1"/>
  <c r="AF1477" i="1" s="1"/>
  <c r="R1478" i="1"/>
  <c r="AF1478" i="1" s="1"/>
  <c r="R1479" i="1"/>
  <c r="AF1479" i="1" s="1"/>
  <c r="R1480" i="1"/>
  <c r="AF1480" i="1" s="1"/>
  <c r="R1481" i="1"/>
  <c r="AF1481" i="1" s="1"/>
  <c r="R1482" i="1"/>
  <c r="AF1482" i="1" s="1"/>
  <c r="R1483" i="1"/>
  <c r="AF1483" i="1" s="1"/>
  <c r="R1484" i="1"/>
  <c r="AF1484" i="1" s="1"/>
  <c r="R1485" i="1"/>
  <c r="AF1485" i="1" s="1"/>
  <c r="R1486" i="1"/>
  <c r="AF1486" i="1" s="1"/>
  <c r="R1487" i="1"/>
  <c r="AF1487" i="1" s="1"/>
  <c r="R1488" i="1"/>
  <c r="AF1488" i="1" s="1"/>
  <c r="R1489" i="1"/>
  <c r="AF1489" i="1" s="1"/>
  <c r="R1490" i="1"/>
  <c r="AF1490" i="1" s="1"/>
  <c r="R1491" i="1"/>
  <c r="AF1491" i="1" s="1"/>
  <c r="R1492" i="1"/>
  <c r="AF1492" i="1" s="1"/>
  <c r="R1493" i="1"/>
  <c r="AF1493" i="1" s="1"/>
  <c r="R1494" i="1"/>
  <c r="AF1494" i="1" s="1"/>
  <c r="R1495" i="1"/>
  <c r="AF1495" i="1" s="1"/>
  <c r="R1496" i="1"/>
  <c r="AF1496" i="1" s="1"/>
  <c r="R1497" i="1"/>
  <c r="AF1497" i="1" s="1"/>
  <c r="R1498" i="1"/>
  <c r="AF1498" i="1" s="1"/>
  <c r="R1499" i="1"/>
  <c r="AF1499" i="1" s="1"/>
  <c r="R1500" i="1"/>
  <c r="AF1500" i="1" s="1"/>
  <c r="R1501" i="1"/>
  <c r="AF1501" i="1" s="1"/>
  <c r="R1502" i="1"/>
  <c r="AF1502" i="1" s="1"/>
  <c r="R1503" i="1"/>
  <c r="AF1503" i="1" s="1"/>
  <c r="R1504" i="1"/>
  <c r="AF1504" i="1" s="1"/>
  <c r="R1505" i="1"/>
  <c r="AF1505" i="1" s="1"/>
  <c r="R1506" i="1"/>
  <c r="AF1506" i="1" s="1"/>
  <c r="R1507" i="1"/>
  <c r="AF1507" i="1" s="1"/>
  <c r="R1508" i="1"/>
  <c r="AF1508" i="1" s="1"/>
  <c r="R1509" i="1"/>
  <c r="AF1509" i="1" s="1"/>
  <c r="R1510" i="1"/>
  <c r="AF1510" i="1" s="1"/>
  <c r="R1511" i="1"/>
  <c r="AF1511" i="1" s="1"/>
  <c r="R1512" i="1"/>
  <c r="AF1512" i="1" s="1"/>
  <c r="R1513" i="1"/>
  <c r="AF1513" i="1" s="1"/>
  <c r="R1514" i="1"/>
  <c r="AF1514" i="1" s="1"/>
  <c r="R1515" i="1"/>
  <c r="AF1515" i="1" s="1"/>
  <c r="R1516" i="1"/>
  <c r="AF1516" i="1" s="1"/>
  <c r="R1517" i="1"/>
  <c r="AF1517" i="1" s="1"/>
  <c r="R1518" i="1"/>
  <c r="AF1518" i="1" s="1"/>
  <c r="R1519" i="1"/>
  <c r="AF1519" i="1" s="1"/>
  <c r="R1520" i="1"/>
  <c r="AF1520" i="1" s="1"/>
  <c r="R1521" i="1"/>
  <c r="AF1521" i="1" s="1"/>
  <c r="R1522" i="1"/>
  <c r="AF1522" i="1" s="1"/>
  <c r="R1523" i="1"/>
  <c r="AF1523" i="1" s="1"/>
  <c r="R1524" i="1"/>
  <c r="AF1524" i="1" s="1"/>
  <c r="R1525" i="1"/>
  <c r="AF1525" i="1" s="1"/>
  <c r="R1526" i="1"/>
  <c r="AF1526" i="1" s="1"/>
  <c r="R1527" i="1"/>
  <c r="AF1527" i="1" s="1"/>
  <c r="R1528" i="1"/>
  <c r="AF1528" i="1" s="1"/>
  <c r="R1529" i="1"/>
  <c r="AF1529" i="1" s="1"/>
  <c r="R1530" i="1"/>
  <c r="AF1530" i="1" s="1"/>
  <c r="R1531" i="1"/>
  <c r="AF1531" i="1" s="1"/>
  <c r="R1532" i="1"/>
  <c r="AF1532" i="1" s="1"/>
  <c r="R1533" i="1"/>
  <c r="AF1533" i="1" s="1"/>
  <c r="R1534" i="1"/>
  <c r="AF1534" i="1" s="1"/>
  <c r="R1535" i="1"/>
  <c r="AF1535" i="1" s="1"/>
  <c r="R1536" i="1"/>
  <c r="AF1536" i="1" s="1"/>
  <c r="R1537" i="1"/>
  <c r="AF1537" i="1" s="1"/>
  <c r="R1538" i="1"/>
  <c r="AF1538" i="1" s="1"/>
  <c r="R1539" i="1"/>
  <c r="AF1539" i="1" s="1"/>
  <c r="R1540" i="1"/>
  <c r="AF1540" i="1" s="1"/>
  <c r="R1541" i="1"/>
  <c r="AF1541" i="1" s="1"/>
  <c r="R1542" i="1"/>
  <c r="AF1542" i="1" s="1"/>
  <c r="R1543" i="1"/>
  <c r="AF1543" i="1" s="1"/>
  <c r="R1544" i="1"/>
  <c r="AF1544" i="1" s="1"/>
  <c r="R1545" i="1"/>
  <c r="AF1545" i="1" s="1"/>
  <c r="R1546" i="1"/>
  <c r="AF1546" i="1" s="1"/>
  <c r="R1547" i="1"/>
  <c r="AF1547" i="1" s="1"/>
  <c r="R1548" i="1"/>
  <c r="AF1548" i="1" s="1"/>
  <c r="R1549" i="1"/>
  <c r="AF1549" i="1" s="1"/>
  <c r="R1550" i="1"/>
  <c r="AF1550" i="1" s="1"/>
  <c r="R1551" i="1"/>
  <c r="AF1551" i="1" s="1"/>
  <c r="R1552" i="1"/>
  <c r="AF1552" i="1" s="1"/>
  <c r="R1553" i="1"/>
  <c r="AF1553" i="1" s="1"/>
  <c r="R1554" i="1"/>
  <c r="AF1554" i="1" s="1"/>
  <c r="R1555" i="1"/>
  <c r="AF1555" i="1" s="1"/>
  <c r="R1556" i="1"/>
  <c r="AF1556" i="1" s="1"/>
  <c r="R1557" i="1"/>
  <c r="AF1557" i="1" s="1"/>
  <c r="R1558" i="1"/>
  <c r="AF1558" i="1" s="1"/>
  <c r="R1559" i="1"/>
  <c r="AF1559" i="1" s="1"/>
  <c r="R1560" i="1"/>
  <c r="AF1560" i="1" s="1"/>
  <c r="R1561" i="1"/>
  <c r="AF1561" i="1" s="1"/>
  <c r="R1562" i="1"/>
  <c r="AF1562" i="1" s="1"/>
  <c r="R1563" i="1"/>
  <c r="AF1563" i="1" s="1"/>
  <c r="R1564" i="1"/>
  <c r="AF1564" i="1" s="1"/>
  <c r="R1565" i="1"/>
  <c r="AF1565" i="1" s="1"/>
  <c r="R1566" i="1"/>
  <c r="AF1566" i="1" s="1"/>
  <c r="R1567" i="1"/>
  <c r="AF1567" i="1" s="1"/>
  <c r="R1568" i="1"/>
  <c r="AF1568" i="1" s="1"/>
  <c r="R1569" i="1"/>
  <c r="AF1569" i="1" s="1"/>
  <c r="R1570" i="1"/>
  <c r="AF1570" i="1" s="1"/>
  <c r="R1571" i="1"/>
  <c r="AF1571" i="1" s="1"/>
  <c r="R1572" i="1"/>
  <c r="AF1572" i="1" s="1"/>
  <c r="R1573" i="1"/>
  <c r="AF1573" i="1" s="1"/>
  <c r="R1574" i="1"/>
  <c r="AF1574" i="1" s="1"/>
  <c r="R1575" i="1"/>
  <c r="AF1575" i="1" s="1"/>
  <c r="R1576" i="1"/>
  <c r="AF1576" i="1" s="1"/>
  <c r="R1577" i="1"/>
  <c r="AF1577" i="1" s="1"/>
  <c r="R1578" i="1"/>
  <c r="AF1578" i="1" s="1"/>
  <c r="R1579" i="1"/>
  <c r="AF1579" i="1" s="1"/>
  <c r="R1580" i="1"/>
  <c r="AF1580" i="1" s="1"/>
  <c r="R1581" i="1"/>
  <c r="AF1581" i="1" s="1"/>
  <c r="R1582" i="1"/>
  <c r="AF1582" i="1" s="1"/>
  <c r="R1583" i="1"/>
  <c r="AF1583" i="1" s="1"/>
  <c r="R1584" i="1"/>
  <c r="AF1584" i="1" s="1"/>
  <c r="R1585" i="1"/>
  <c r="AF1585" i="1" s="1"/>
  <c r="R1586" i="1"/>
  <c r="AF1586" i="1" s="1"/>
  <c r="R1587" i="1"/>
  <c r="AF1587" i="1" s="1"/>
  <c r="R1588" i="1"/>
  <c r="AF1588" i="1" s="1"/>
  <c r="R1589" i="1"/>
  <c r="AF1589" i="1" s="1"/>
  <c r="R1590" i="1"/>
  <c r="AF1590" i="1" s="1"/>
  <c r="R1591" i="1"/>
  <c r="AF1591" i="1" s="1"/>
  <c r="R1592" i="1"/>
  <c r="AF1592" i="1" s="1"/>
  <c r="R1593" i="1"/>
  <c r="AF1593" i="1" s="1"/>
  <c r="R1594" i="1"/>
  <c r="AF1594" i="1" s="1"/>
  <c r="R1595" i="1"/>
  <c r="AF1595" i="1" s="1"/>
  <c r="R1596" i="1"/>
  <c r="AF1596" i="1" s="1"/>
  <c r="R1597" i="1"/>
  <c r="AF1597" i="1" s="1"/>
  <c r="R1598" i="1"/>
  <c r="AF1598" i="1" s="1"/>
  <c r="R1599" i="1"/>
  <c r="AF1599" i="1" s="1"/>
  <c r="R1600" i="1"/>
  <c r="AF1600" i="1" s="1"/>
  <c r="R1601" i="1"/>
  <c r="AF1601" i="1" s="1"/>
  <c r="R1602" i="1"/>
  <c r="AF1602" i="1" s="1"/>
  <c r="R1603" i="1"/>
  <c r="AF1603" i="1" s="1"/>
  <c r="R1604" i="1"/>
  <c r="AF1604" i="1" s="1"/>
  <c r="R1605" i="1"/>
  <c r="AF1605" i="1" s="1"/>
  <c r="R1606" i="1"/>
  <c r="AF1606" i="1" s="1"/>
  <c r="R1607" i="1"/>
  <c r="AF1607" i="1" s="1"/>
  <c r="R1608" i="1"/>
  <c r="AF1608" i="1" s="1"/>
  <c r="R1609" i="1"/>
  <c r="AF1609" i="1" s="1"/>
  <c r="R1610" i="1"/>
  <c r="AF1610" i="1" s="1"/>
  <c r="R1611" i="1"/>
  <c r="AF1611" i="1" s="1"/>
  <c r="R1612" i="1"/>
  <c r="AF1612" i="1" s="1"/>
  <c r="R1613" i="1"/>
  <c r="AF1613" i="1" s="1"/>
  <c r="R1614" i="1"/>
  <c r="AF1614" i="1" s="1"/>
  <c r="R1615" i="1"/>
  <c r="AF1615" i="1" s="1"/>
  <c r="R1616" i="1"/>
  <c r="AF1616" i="1" s="1"/>
  <c r="R1617" i="1"/>
  <c r="AF1617" i="1" s="1"/>
  <c r="R1618" i="1"/>
  <c r="AF1618" i="1" s="1"/>
  <c r="R1619" i="1"/>
  <c r="AF1619" i="1" s="1"/>
  <c r="R1620" i="1"/>
  <c r="AF1620" i="1" s="1"/>
  <c r="R1621" i="1"/>
  <c r="AF1621" i="1" s="1"/>
  <c r="R1622" i="1"/>
  <c r="AF1622" i="1" s="1"/>
  <c r="R1623" i="1"/>
  <c r="AF1623" i="1" s="1"/>
  <c r="R1624" i="1"/>
  <c r="AF1624" i="1" s="1"/>
  <c r="R1625" i="1"/>
  <c r="AF1625" i="1" s="1"/>
  <c r="R1626" i="1"/>
  <c r="AF1626" i="1" s="1"/>
  <c r="R1627" i="1"/>
  <c r="AF1627" i="1" s="1"/>
  <c r="R1628" i="1"/>
  <c r="AF1628" i="1" s="1"/>
  <c r="R1629" i="1"/>
  <c r="AF1629" i="1" s="1"/>
  <c r="R1630" i="1"/>
  <c r="AF1630" i="1" s="1"/>
  <c r="R1631" i="1"/>
  <c r="AF1631" i="1" s="1"/>
  <c r="R1632" i="1"/>
  <c r="AF1632" i="1" s="1"/>
  <c r="R1633" i="1"/>
  <c r="AF1633" i="1" s="1"/>
  <c r="R1634" i="1"/>
  <c r="AF1634" i="1" s="1"/>
  <c r="R1635" i="1"/>
  <c r="AF1635" i="1" s="1"/>
  <c r="R1636" i="1"/>
  <c r="AF1636" i="1" s="1"/>
  <c r="R1637" i="1"/>
  <c r="AF1637" i="1" s="1"/>
  <c r="R1638" i="1"/>
  <c r="AF1638" i="1" s="1"/>
  <c r="R1639" i="1"/>
  <c r="AF1639" i="1" s="1"/>
  <c r="R1640" i="1"/>
  <c r="AF1640" i="1" s="1"/>
  <c r="R1641" i="1"/>
  <c r="AF1641" i="1" s="1"/>
  <c r="R1642" i="1"/>
  <c r="AF1642" i="1" s="1"/>
  <c r="R1643" i="1"/>
  <c r="AF1643" i="1" s="1"/>
  <c r="R1644" i="1"/>
  <c r="AF1644" i="1" s="1"/>
  <c r="R1645" i="1"/>
  <c r="AF1645" i="1" s="1"/>
  <c r="R1646" i="1"/>
  <c r="AF1646" i="1" s="1"/>
  <c r="R1647" i="1"/>
  <c r="AF1647" i="1" s="1"/>
  <c r="R1648" i="1"/>
  <c r="AF1648" i="1" s="1"/>
  <c r="R1649" i="1"/>
  <c r="AF1649" i="1" s="1"/>
  <c r="R1650" i="1"/>
  <c r="AF1650" i="1" s="1"/>
  <c r="R1651" i="1"/>
  <c r="AF1651" i="1" s="1"/>
  <c r="R1652" i="1"/>
  <c r="AF1652" i="1" s="1"/>
  <c r="R1653" i="1"/>
  <c r="AF1653" i="1" s="1"/>
  <c r="R1654" i="1"/>
  <c r="AF1654" i="1" s="1"/>
  <c r="R1655" i="1"/>
  <c r="AF1655" i="1" s="1"/>
  <c r="R1656" i="1"/>
  <c r="AF1656" i="1" s="1"/>
  <c r="R1657" i="1"/>
  <c r="AF1657" i="1" s="1"/>
  <c r="R1658" i="1"/>
  <c r="AF1658" i="1" s="1"/>
  <c r="R1659" i="1"/>
  <c r="AF1659" i="1" s="1"/>
  <c r="R1660" i="1"/>
  <c r="AF1660" i="1" s="1"/>
  <c r="R1661" i="1"/>
  <c r="AF1661" i="1" s="1"/>
  <c r="R1662" i="1"/>
  <c r="AF1662" i="1" s="1"/>
  <c r="R1663" i="1"/>
  <c r="AF1663" i="1" s="1"/>
  <c r="R1664" i="1"/>
  <c r="AF1664" i="1" s="1"/>
  <c r="R1665" i="1"/>
  <c r="AF1665" i="1" s="1"/>
  <c r="R1666" i="1"/>
  <c r="AF1666" i="1" s="1"/>
  <c r="R1667" i="1"/>
  <c r="AF1667" i="1" s="1"/>
  <c r="R1668" i="1"/>
  <c r="AF1668" i="1" s="1"/>
  <c r="R1669" i="1"/>
  <c r="AF1669" i="1" s="1"/>
  <c r="R1670" i="1"/>
  <c r="AF1670" i="1" s="1"/>
  <c r="R1671" i="1"/>
  <c r="AF1671" i="1" s="1"/>
  <c r="R1672" i="1"/>
  <c r="AF1672" i="1" s="1"/>
  <c r="R1673" i="1"/>
  <c r="AF1673" i="1" s="1"/>
  <c r="R1674" i="1"/>
  <c r="AF1674" i="1" s="1"/>
  <c r="R1675" i="1"/>
  <c r="AF1675" i="1" s="1"/>
  <c r="R1676" i="1"/>
  <c r="AF1676" i="1" s="1"/>
  <c r="R1677" i="1"/>
  <c r="AF1677" i="1" s="1"/>
  <c r="R1678" i="1"/>
  <c r="AF1678" i="1" s="1"/>
  <c r="R1679" i="1"/>
  <c r="AF1679" i="1" s="1"/>
  <c r="R1680" i="1"/>
  <c r="AF1680" i="1" s="1"/>
  <c r="R1681" i="1"/>
  <c r="AF1681" i="1" s="1"/>
  <c r="R1682" i="1"/>
  <c r="AF1682" i="1" s="1"/>
  <c r="R1683" i="1"/>
  <c r="AF1683" i="1" s="1"/>
  <c r="AJ1683" i="1" l="1"/>
  <c r="AA1683" i="1"/>
  <c r="Z1683" i="1"/>
  <c r="AF5" i="1"/>
  <c r="R1684" i="1"/>
  <c r="AH4" i="1"/>
  <c r="S1684" i="1"/>
  <c r="T1684" i="1"/>
  <c r="AJ4" i="1"/>
  <c r="W1684" i="1"/>
  <c r="AQ4" i="1"/>
  <c r="V1684" i="1"/>
  <c r="AO4" i="1"/>
  <c r="U1684" i="1"/>
  <c r="AM4" i="1"/>
  <c r="AF1684" i="1"/>
  <c r="D6" i="3" s="1"/>
  <c r="AA4" i="1"/>
  <c r="Z4" i="1"/>
  <c r="AA1682" i="1"/>
  <c r="Z1682" i="1"/>
  <c r="AA1678" i="1"/>
  <c r="Z1678" i="1"/>
  <c r="AA1674" i="1"/>
  <c r="Z1674" i="1"/>
  <c r="AA1670" i="1"/>
  <c r="Z1670" i="1"/>
  <c r="AA1666" i="1"/>
  <c r="Z1666" i="1"/>
  <c r="AA1662" i="1"/>
  <c r="Z1662" i="1"/>
  <c r="AA1658" i="1"/>
  <c r="Z1658" i="1"/>
  <c r="AA1654" i="1"/>
  <c r="Z1654" i="1"/>
  <c r="AA1650" i="1"/>
  <c r="Z1650" i="1"/>
  <c r="AA1646" i="1"/>
  <c r="Z1646" i="1"/>
  <c r="AA1642" i="1"/>
  <c r="Z1642" i="1"/>
  <c r="AA1638" i="1"/>
  <c r="Z1638" i="1"/>
  <c r="AA1634" i="1"/>
  <c r="Z1634" i="1"/>
  <c r="AA1630" i="1"/>
  <c r="Z1630" i="1"/>
  <c r="AA1626" i="1"/>
  <c r="Z1626" i="1"/>
  <c r="AA1622" i="1"/>
  <c r="Z1622" i="1"/>
  <c r="AA1618" i="1"/>
  <c r="Z1618" i="1"/>
  <c r="AA1614" i="1"/>
  <c r="Z1614" i="1"/>
  <c r="AA1610" i="1"/>
  <c r="Z1610" i="1"/>
  <c r="AA1606" i="1"/>
  <c r="Z1606" i="1"/>
  <c r="AA1602" i="1"/>
  <c r="Z1602" i="1"/>
  <c r="AA1598" i="1"/>
  <c r="Z1598" i="1"/>
  <c r="AA1594" i="1"/>
  <c r="Z1594" i="1"/>
  <c r="AA1590" i="1"/>
  <c r="Z1590" i="1"/>
  <c r="AA1586" i="1"/>
  <c r="Z1586" i="1"/>
  <c r="AA1582" i="1"/>
  <c r="Z1582" i="1"/>
  <c r="AA1578" i="1"/>
  <c r="Z1578" i="1"/>
  <c r="AA1574" i="1"/>
  <c r="Z1574" i="1"/>
  <c r="AA1570" i="1"/>
  <c r="Z1570" i="1"/>
  <c r="AA1566" i="1"/>
  <c r="Z1566" i="1"/>
  <c r="AA1562" i="1"/>
  <c r="Z1562" i="1"/>
  <c r="AA1558" i="1"/>
  <c r="Z1558" i="1"/>
  <c r="AA1554" i="1"/>
  <c r="Z1554" i="1"/>
  <c r="AA1550" i="1"/>
  <c r="Z1550" i="1"/>
  <c r="AA1546" i="1"/>
  <c r="Z1546" i="1"/>
  <c r="AA1542" i="1"/>
  <c r="Z1542" i="1"/>
  <c r="AA1538" i="1"/>
  <c r="Z1538" i="1"/>
  <c r="AA1534" i="1"/>
  <c r="Z1534" i="1"/>
  <c r="AA1530" i="1"/>
  <c r="Z1530" i="1"/>
  <c r="AA1526" i="1"/>
  <c r="Z1526" i="1"/>
  <c r="Z1522" i="1"/>
  <c r="AA1522" i="1"/>
  <c r="AA1518" i="1"/>
  <c r="Z1518" i="1"/>
  <c r="AA1514" i="1"/>
  <c r="Z1514" i="1"/>
  <c r="AA1510" i="1"/>
  <c r="Z1510" i="1"/>
  <c r="AA1506" i="1"/>
  <c r="Z1506" i="1"/>
  <c r="AA1502" i="1"/>
  <c r="Z1502" i="1"/>
  <c r="AA1498" i="1"/>
  <c r="Z1498" i="1"/>
  <c r="AA1494" i="1"/>
  <c r="Z1494" i="1"/>
  <c r="AA1490" i="1"/>
  <c r="Z1490" i="1"/>
  <c r="AA1486" i="1"/>
  <c r="Z1486" i="1"/>
  <c r="AA1482" i="1"/>
  <c r="Z1482" i="1"/>
  <c r="AA1478" i="1"/>
  <c r="Z1478" i="1"/>
  <c r="AA1474" i="1"/>
  <c r="Z1474" i="1"/>
  <c r="AA1470" i="1"/>
  <c r="Z1470" i="1"/>
  <c r="AA1466" i="1"/>
  <c r="Z1466" i="1"/>
  <c r="AA1462" i="1"/>
  <c r="Z1462" i="1"/>
  <c r="Z1458" i="1"/>
  <c r="AA1458" i="1"/>
  <c r="AA1454" i="1"/>
  <c r="Z1454" i="1"/>
  <c r="AA1450" i="1"/>
  <c r="Z1450" i="1"/>
  <c r="AA1446" i="1"/>
  <c r="Z1446" i="1"/>
  <c r="AA1442" i="1"/>
  <c r="Z1442" i="1"/>
  <c r="AA1438" i="1"/>
  <c r="Z1438" i="1"/>
  <c r="AA1434" i="1"/>
  <c r="Z1434" i="1"/>
  <c r="AA1430" i="1"/>
  <c r="Z1430" i="1"/>
  <c r="AA1426" i="1"/>
  <c r="Z1426" i="1"/>
  <c r="AA1422" i="1"/>
  <c r="Z1422" i="1"/>
  <c r="AA1418" i="1"/>
  <c r="Z1418" i="1"/>
  <c r="AA1414" i="1"/>
  <c r="Z1414" i="1"/>
  <c r="AA1410" i="1"/>
  <c r="Z1410" i="1"/>
  <c r="AA1406" i="1"/>
  <c r="Z1406" i="1"/>
  <c r="AA1402" i="1"/>
  <c r="Z1402" i="1"/>
  <c r="AA1398" i="1"/>
  <c r="Z1398" i="1"/>
  <c r="Z1394" i="1"/>
  <c r="AA1394" i="1"/>
  <c r="AA1390" i="1"/>
  <c r="Z1390" i="1"/>
  <c r="AA1386" i="1"/>
  <c r="Z1386" i="1"/>
  <c r="AA1382" i="1"/>
  <c r="Z1382" i="1"/>
  <c r="AA1378" i="1"/>
  <c r="Z1378" i="1"/>
  <c r="AA1374" i="1"/>
  <c r="Z1374" i="1"/>
  <c r="AA1370" i="1"/>
  <c r="Z1370" i="1"/>
  <c r="AA1366" i="1"/>
  <c r="Z1366" i="1"/>
  <c r="AA1362" i="1"/>
  <c r="Z1362" i="1"/>
  <c r="AA1358" i="1"/>
  <c r="Z1358" i="1"/>
  <c r="AA1354" i="1"/>
  <c r="Z1354" i="1"/>
  <c r="AA1350" i="1"/>
  <c r="Z1350" i="1"/>
  <c r="AA1346" i="1"/>
  <c r="Z1346" i="1"/>
  <c r="AA1342" i="1"/>
  <c r="Z1342" i="1"/>
  <c r="AA1338" i="1"/>
  <c r="Z1338" i="1"/>
  <c r="AA1334" i="1"/>
  <c r="Z1334" i="1"/>
  <c r="Z1330" i="1"/>
  <c r="AA1330" i="1"/>
  <c r="AA1326" i="1"/>
  <c r="Z1326" i="1"/>
  <c r="AA1322" i="1"/>
  <c r="Z1322" i="1"/>
  <c r="AA1318" i="1"/>
  <c r="Z1318" i="1"/>
  <c r="AA1314" i="1"/>
  <c r="Z1314" i="1"/>
  <c r="AA1310" i="1"/>
  <c r="Z1310" i="1"/>
  <c r="Z1306" i="1"/>
  <c r="AA1306" i="1"/>
  <c r="AA1302" i="1"/>
  <c r="Z1302" i="1"/>
  <c r="Z1298" i="1"/>
  <c r="AA1298" i="1"/>
  <c r="AA1294" i="1"/>
  <c r="Z1294" i="1"/>
  <c r="AA1290" i="1"/>
  <c r="Z1290" i="1"/>
  <c r="Z1286" i="1"/>
  <c r="AA1286" i="1"/>
  <c r="Z1282" i="1"/>
  <c r="AA1282" i="1"/>
  <c r="AA1278" i="1"/>
  <c r="Z1278" i="1"/>
  <c r="AA1274" i="1"/>
  <c r="Z1274" i="1"/>
  <c r="AA1270" i="1"/>
  <c r="Z1270" i="1"/>
  <c r="AA1266" i="1"/>
  <c r="Z1266" i="1"/>
  <c r="AA1262" i="1"/>
  <c r="Z1262" i="1"/>
  <c r="AA1258" i="1"/>
  <c r="Z1258" i="1"/>
  <c r="Z1254" i="1"/>
  <c r="AA1254" i="1"/>
  <c r="AA1250" i="1"/>
  <c r="Z1250" i="1"/>
  <c r="AA1246" i="1"/>
  <c r="Z1246" i="1"/>
  <c r="AA1242" i="1"/>
  <c r="Z1242" i="1"/>
  <c r="AA1238" i="1"/>
  <c r="Z1238" i="1"/>
  <c r="AA1234" i="1"/>
  <c r="Z1234" i="1"/>
  <c r="AA1230" i="1"/>
  <c r="Z1230" i="1"/>
  <c r="AA1226" i="1"/>
  <c r="Z1226" i="1"/>
  <c r="AA1222" i="1"/>
  <c r="Z1222" i="1"/>
  <c r="AA1218" i="1"/>
  <c r="Z1218" i="1"/>
  <c r="Z1214" i="1"/>
  <c r="AA1214" i="1"/>
  <c r="AA1210" i="1"/>
  <c r="Z1210" i="1"/>
  <c r="AA1206" i="1"/>
  <c r="Z1206" i="1"/>
  <c r="AA1202" i="1"/>
  <c r="Z1202" i="1"/>
  <c r="AA1198" i="1"/>
  <c r="Z1198" i="1"/>
  <c r="AA1194" i="1"/>
  <c r="Z1194" i="1"/>
  <c r="AA1190" i="1"/>
  <c r="Z1190" i="1"/>
  <c r="Z1186" i="1"/>
  <c r="AA1186" i="1"/>
  <c r="Z1182" i="1"/>
  <c r="AA1182" i="1"/>
  <c r="AA1178" i="1"/>
  <c r="Z1178" i="1"/>
  <c r="AA1174" i="1"/>
  <c r="Z1174" i="1"/>
  <c r="AA1170" i="1"/>
  <c r="Z1170" i="1"/>
  <c r="AA1166" i="1"/>
  <c r="Z1166" i="1"/>
  <c r="AA1162" i="1"/>
  <c r="Z1162" i="1"/>
  <c r="Z1158" i="1"/>
  <c r="AA1158" i="1"/>
  <c r="Z1154" i="1"/>
  <c r="AA1154" i="1"/>
  <c r="AA1150" i="1"/>
  <c r="Z1150" i="1"/>
  <c r="AA1146" i="1"/>
  <c r="Z1146" i="1"/>
  <c r="AA1142" i="1"/>
  <c r="Z1142" i="1"/>
  <c r="Z1138" i="1"/>
  <c r="AA1138" i="1"/>
  <c r="AA1134" i="1"/>
  <c r="Z1134" i="1"/>
  <c r="AA1130" i="1"/>
  <c r="Z1130" i="1"/>
  <c r="AA1126" i="1"/>
  <c r="Z1126" i="1"/>
  <c r="Z1122" i="1"/>
  <c r="AA1122" i="1"/>
  <c r="AA1118" i="1"/>
  <c r="Z1118" i="1"/>
  <c r="AA1114" i="1"/>
  <c r="Z1114" i="1"/>
  <c r="AA1110" i="1"/>
  <c r="Z1110" i="1"/>
  <c r="AA1106" i="1"/>
  <c r="Z1106" i="1"/>
  <c r="AA1102" i="1"/>
  <c r="Z1102" i="1"/>
  <c r="AA1098" i="1"/>
  <c r="Z1098" i="1"/>
  <c r="AA1094" i="1"/>
  <c r="Z1094" i="1"/>
  <c r="AA1090" i="1"/>
  <c r="Z1090" i="1"/>
  <c r="AA1086" i="1"/>
  <c r="Z1086" i="1"/>
  <c r="AA1082" i="1"/>
  <c r="Z1082" i="1"/>
  <c r="AA1078" i="1"/>
  <c r="Z1078" i="1"/>
  <c r="Z1074" i="1"/>
  <c r="AA1074" i="1"/>
  <c r="AA1070" i="1"/>
  <c r="Z1070" i="1"/>
  <c r="AA1066" i="1"/>
  <c r="Z1066" i="1"/>
  <c r="AA1062" i="1"/>
  <c r="Z1062" i="1"/>
  <c r="Z1058" i="1"/>
  <c r="AA1058" i="1"/>
  <c r="AA1054" i="1"/>
  <c r="Z1054" i="1"/>
  <c r="AA1050" i="1"/>
  <c r="Z1050" i="1"/>
  <c r="AA1046" i="1"/>
  <c r="Z1046" i="1"/>
  <c r="AA1042" i="1"/>
  <c r="Z1042" i="1"/>
  <c r="AA1038" i="1"/>
  <c r="Z1038" i="1"/>
  <c r="AA1034" i="1"/>
  <c r="Z1034" i="1"/>
  <c r="AA1030" i="1"/>
  <c r="Z1030" i="1"/>
  <c r="AA1026" i="1"/>
  <c r="Z1026" i="1"/>
  <c r="AA1022" i="1"/>
  <c r="Z1022" i="1"/>
  <c r="AA1018" i="1"/>
  <c r="Z1018" i="1"/>
  <c r="AA1014" i="1"/>
  <c r="Z1014" i="1"/>
  <c r="AA1010" i="1"/>
  <c r="Z1010" i="1"/>
  <c r="AA1006" i="1"/>
  <c r="Z1006" i="1"/>
  <c r="AA1002" i="1"/>
  <c r="Z1002" i="1"/>
  <c r="AA998" i="1"/>
  <c r="Z998" i="1"/>
  <c r="AA994" i="1"/>
  <c r="Z994" i="1"/>
  <c r="AA990" i="1"/>
  <c r="Z990" i="1"/>
  <c r="AA986" i="1"/>
  <c r="Z986" i="1"/>
  <c r="AA982" i="1"/>
  <c r="Z982" i="1"/>
  <c r="AA978" i="1"/>
  <c r="Z978" i="1"/>
  <c r="AA974" i="1"/>
  <c r="Z974" i="1"/>
  <c r="AA970" i="1"/>
  <c r="Z970" i="1"/>
  <c r="AA966" i="1"/>
  <c r="Z966" i="1"/>
  <c r="AA962" i="1"/>
  <c r="Z962" i="1"/>
  <c r="AA958" i="1"/>
  <c r="Z958" i="1"/>
  <c r="AA954" i="1"/>
  <c r="Z954" i="1"/>
  <c r="AA950" i="1"/>
  <c r="Z950" i="1"/>
  <c r="AA946" i="1"/>
  <c r="Z946" i="1"/>
  <c r="AA942" i="1"/>
  <c r="Z942" i="1"/>
  <c r="AA938" i="1"/>
  <c r="Z938" i="1"/>
  <c r="AA934" i="1"/>
  <c r="Z934" i="1"/>
  <c r="AA930" i="1"/>
  <c r="Z930" i="1"/>
  <c r="AA926" i="1"/>
  <c r="Z926" i="1"/>
  <c r="AA922" i="1"/>
  <c r="Z922" i="1"/>
  <c r="AA918" i="1"/>
  <c r="Z918" i="1"/>
  <c r="AA914" i="1"/>
  <c r="Z914" i="1"/>
  <c r="AA910" i="1"/>
  <c r="Z910" i="1"/>
  <c r="AA906" i="1"/>
  <c r="Z906" i="1"/>
  <c r="AA902" i="1"/>
  <c r="Z902" i="1"/>
  <c r="AA898" i="1"/>
  <c r="Z898" i="1"/>
  <c r="AA894" i="1"/>
  <c r="Z894" i="1"/>
  <c r="AA890" i="1"/>
  <c r="Z890" i="1"/>
  <c r="AA886" i="1"/>
  <c r="Z886" i="1"/>
  <c r="AA882" i="1"/>
  <c r="Z882" i="1"/>
  <c r="AA878" i="1"/>
  <c r="Z878" i="1"/>
  <c r="AA874" i="1"/>
  <c r="Z874" i="1"/>
  <c r="AA870" i="1"/>
  <c r="Z870" i="1"/>
  <c r="AA866" i="1"/>
  <c r="Z866" i="1"/>
  <c r="AA862" i="1"/>
  <c r="Z862" i="1"/>
  <c r="AA858" i="1"/>
  <c r="Z858" i="1"/>
  <c r="AA854" i="1"/>
  <c r="Z854" i="1"/>
  <c r="AA850" i="1"/>
  <c r="Z850" i="1"/>
  <c r="AA846" i="1"/>
  <c r="Z846" i="1"/>
  <c r="AA842" i="1"/>
  <c r="Z842" i="1"/>
  <c r="AA838" i="1"/>
  <c r="Z838" i="1"/>
  <c r="AA834" i="1"/>
  <c r="Z834" i="1"/>
  <c r="AA830" i="1"/>
  <c r="Z830" i="1"/>
  <c r="AA826" i="1"/>
  <c r="Z826" i="1"/>
  <c r="AA822" i="1"/>
  <c r="Z822" i="1"/>
  <c r="AA818" i="1"/>
  <c r="Z818" i="1"/>
  <c r="AA814" i="1"/>
  <c r="Z814" i="1"/>
  <c r="AA810" i="1"/>
  <c r="Z810" i="1"/>
  <c r="AA806" i="1"/>
  <c r="Z806" i="1"/>
  <c r="AA802" i="1"/>
  <c r="Z802" i="1"/>
  <c r="AA798" i="1"/>
  <c r="Z798" i="1"/>
  <c r="AA794" i="1"/>
  <c r="Z794" i="1"/>
  <c r="AA790" i="1"/>
  <c r="Z790" i="1"/>
  <c r="AA786" i="1"/>
  <c r="Z786" i="1"/>
  <c r="AA782" i="1"/>
  <c r="Z782" i="1"/>
  <c r="AA778" i="1"/>
  <c r="Z778" i="1"/>
  <c r="AA774" i="1"/>
  <c r="Z774" i="1"/>
  <c r="AA770" i="1"/>
  <c r="Z770" i="1"/>
  <c r="AA766" i="1"/>
  <c r="Z766" i="1"/>
  <c r="AA762" i="1"/>
  <c r="Z762" i="1"/>
  <c r="AA758" i="1"/>
  <c r="Z758" i="1"/>
  <c r="AA754" i="1"/>
  <c r="Z754" i="1"/>
  <c r="AA750" i="1"/>
  <c r="Z750" i="1"/>
  <c r="AA746" i="1"/>
  <c r="Z746" i="1"/>
  <c r="AA742" i="1"/>
  <c r="Z742" i="1"/>
  <c r="AA738" i="1"/>
  <c r="Z738" i="1"/>
  <c r="AA734" i="1"/>
  <c r="Z734" i="1"/>
  <c r="AA730" i="1"/>
  <c r="Z730" i="1"/>
  <c r="AA726" i="1"/>
  <c r="Z726" i="1"/>
  <c r="AA722" i="1"/>
  <c r="Z722" i="1"/>
  <c r="AA718" i="1"/>
  <c r="Z718" i="1"/>
  <c r="AA714" i="1"/>
  <c r="Z714" i="1"/>
  <c r="AA710" i="1"/>
  <c r="Z710" i="1"/>
  <c r="AA706" i="1"/>
  <c r="Z706" i="1"/>
  <c r="AA702" i="1"/>
  <c r="Z702" i="1"/>
  <c r="AA698" i="1"/>
  <c r="Z698" i="1"/>
  <c r="AA694" i="1"/>
  <c r="Z694" i="1"/>
  <c r="AA690" i="1"/>
  <c r="Z690" i="1"/>
  <c r="AA686" i="1"/>
  <c r="Z686" i="1"/>
  <c r="AA682" i="1"/>
  <c r="Z682" i="1"/>
  <c r="AA678" i="1"/>
  <c r="Z678" i="1"/>
  <c r="AA674" i="1"/>
  <c r="Z674" i="1"/>
  <c r="AA670" i="1"/>
  <c r="Z670" i="1"/>
  <c r="AA666" i="1"/>
  <c r="Z666" i="1"/>
  <c r="AA662" i="1"/>
  <c r="Z662" i="1"/>
  <c r="AA658" i="1"/>
  <c r="Z658" i="1"/>
  <c r="AA654" i="1"/>
  <c r="Z654" i="1"/>
  <c r="AA650" i="1"/>
  <c r="Z650" i="1"/>
  <c r="AA646" i="1"/>
  <c r="Z646" i="1"/>
  <c r="AA642" i="1"/>
  <c r="Z642" i="1"/>
  <c r="AA638" i="1"/>
  <c r="Z638" i="1"/>
  <c r="AA634" i="1"/>
  <c r="Z634" i="1"/>
  <c r="AA630" i="1"/>
  <c r="Z630" i="1"/>
  <c r="AA626" i="1"/>
  <c r="Z626" i="1"/>
  <c r="AA622" i="1"/>
  <c r="Z622" i="1"/>
  <c r="AA618" i="1"/>
  <c r="Z618" i="1"/>
  <c r="AA614" i="1"/>
  <c r="Z614" i="1"/>
  <c r="AA610" i="1"/>
  <c r="Z610" i="1"/>
  <c r="AA606" i="1"/>
  <c r="Z606" i="1"/>
  <c r="AA602" i="1"/>
  <c r="Z602" i="1"/>
  <c r="AA598" i="1"/>
  <c r="Z598" i="1"/>
  <c r="AA594" i="1"/>
  <c r="Z594" i="1"/>
  <c r="Z590" i="1"/>
  <c r="AA590" i="1"/>
  <c r="AA586" i="1"/>
  <c r="Z586" i="1"/>
  <c r="AA582" i="1"/>
  <c r="Z582" i="1"/>
  <c r="AA578" i="1"/>
  <c r="Z578" i="1"/>
  <c r="AA574" i="1"/>
  <c r="Z574" i="1"/>
  <c r="AA570" i="1"/>
  <c r="Z570" i="1"/>
  <c r="AA566" i="1"/>
  <c r="Z566" i="1"/>
  <c r="AA562" i="1"/>
  <c r="Z562" i="1"/>
  <c r="AA558" i="1"/>
  <c r="Z558" i="1"/>
  <c r="AA554" i="1"/>
  <c r="Z554" i="1"/>
  <c r="AA550" i="1"/>
  <c r="Z550" i="1"/>
  <c r="AA546" i="1"/>
  <c r="Z546" i="1"/>
  <c r="AA542" i="1"/>
  <c r="Z542" i="1"/>
  <c r="AA538" i="1"/>
  <c r="Z538" i="1"/>
  <c r="AA534" i="1"/>
  <c r="Z534" i="1"/>
  <c r="AA530" i="1"/>
  <c r="Z530" i="1"/>
  <c r="Z526" i="1"/>
  <c r="AA526" i="1"/>
  <c r="AA522" i="1"/>
  <c r="Z522" i="1"/>
  <c r="AA518" i="1"/>
  <c r="Z518" i="1"/>
  <c r="AA514" i="1"/>
  <c r="Z514" i="1"/>
  <c r="AA510" i="1"/>
  <c r="Z510" i="1"/>
  <c r="AA506" i="1"/>
  <c r="Z506" i="1"/>
  <c r="AA502" i="1"/>
  <c r="Z502" i="1"/>
  <c r="AA498" i="1"/>
  <c r="Z498" i="1"/>
  <c r="AA494" i="1"/>
  <c r="Z494" i="1"/>
  <c r="AA490" i="1"/>
  <c r="Z490" i="1"/>
  <c r="AA486" i="1"/>
  <c r="Z486" i="1"/>
  <c r="AA482" i="1"/>
  <c r="Z482" i="1"/>
  <c r="AA478" i="1"/>
  <c r="Z478" i="1"/>
  <c r="AA474" i="1"/>
  <c r="Z474" i="1"/>
  <c r="AA470" i="1"/>
  <c r="Z470" i="1"/>
  <c r="AA466" i="1"/>
  <c r="Z466" i="1"/>
  <c r="AA462" i="1"/>
  <c r="Z462" i="1"/>
  <c r="AA458" i="1"/>
  <c r="Z458" i="1"/>
  <c r="AA454" i="1"/>
  <c r="Z454" i="1"/>
  <c r="AA450" i="1"/>
  <c r="Z450" i="1"/>
  <c r="AA446" i="1"/>
  <c r="Z446" i="1"/>
  <c r="AA442" i="1"/>
  <c r="Z442" i="1"/>
  <c r="AA438" i="1"/>
  <c r="Z438" i="1"/>
  <c r="AA434" i="1"/>
  <c r="Z434" i="1"/>
  <c r="AA430" i="1"/>
  <c r="Z430" i="1"/>
  <c r="AA426" i="1"/>
  <c r="Z426" i="1"/>
  <c r="AA422" i="1"/>
  <c r="Z422" i="1"/>
  <c r="AA418" i="1"/>
  <c r="Z418" i="1"/>
  <c r="AA414" i="1"/>
  <c r="Z414" i="1"/>
  <c r="AA410" i="1"/>
  <c r="Z410" i="1"/>
  <c r="AA406" i="1"/>
  <c r="Z406" i="1"/>
  <c r="AA402" i="1"/>
  <c r="Z402" i="1"/>
  <c r="AA398" i="1"/>
  <c r="Z398" i="1"/>
  <c r="AA394" i="1"/>
  <c r="Z394" i="1"/>
  <c r="AA390" i="1"/>
  <c r="Z390" i="1"/>
  <c r="AA386" i="1"/>
  <c r="Z386" i="1"/>
  <c r="AA382" i="1"/>
  <c r="Z382" i="1"/>
  <c r="AA378" i="1"/>
  <c r="Z378" i="1"/>
  <c r="AA374" i="1"/>
  <c r="Z374" i="1"/>
  <c r="AA370" i="1"/>
  <c r="Z370" i="1"/>
  <c r="AA366" i="1"/>
  <c r="Z366" i="1"/>
  <c r="AA362" i="1"/>
  <c r="Z362" i="1"/>
  <c r="AA358" i="1"/>
  <c r="Z358" i="1"/>
  <c r="AA354" i="1"/>
  <c r="Z354" i="1"/>
  <c r="AA350" i="1"/>
  <c r="Z350" i="1"/>
  <c r="AA346" i="1"/>
  <c r="Z346" i="1"/>
  <c r="AA342" i="1"/>
  <c r="Z342" i="1"/>
  <c r="AA338" i="1"/>
  <c r="Z338" i="1"/>
  <c r="AA334" i="1"/>
  <c r="Z334" i="1"/>
  <c r="AA330" i="1"/>
  <c r="Z330" i="1"/>
  <c r="AA326" i="1"/>
  <c r="Z326" i="1"/>
  <c r="AA322" i="1"/>
  <c r="Z322" i="1"/>
  <c r="AA318" i="1"/>
  <c r="Z318" i="1"/>
  <c r="AA314" i="1"/>
  <c r="Z314" i="1"/>
  <c r="AA310" i="1"/>
  <c r="Z310" i="1"/>
  <c r="AA306" i="1"/>
  <c r="Z306" i="1"/>
  <c r="Z302" i="1"/>
  <c r="AA302" i="1"/>
  <c r="AA298" i="1"/>
  <c r="Z298" i="1"/>
  <c r="AA294" i="1"/>
  <c r="Z294" i="1"/>
  <c r="AA290" i="1"/>
  <c r="Z290" i="1"/>
  <c r="AA286" i="1"/>
  <c r="Z286" i="1"/>
  <c r="AA282" i="1"/>
  <c r="Z282" i="1"/>
  <c r="AA278" i="1"/>
  <c r="Z278" i="1"/>
  <c r="AA274" i="1"/>
  <c r="Z274" i="1"/>
  <c r="AA270" i="1"/>
  <c r="Z270" i="1"/>
  <c r="AA266" i="1"/>
  <c r="Z266" i="1"/>
  <c r="AA262" i="1"/>
  <c r="Z262" i="1"/>
  <c r="AA258" i="1"/>
  <c r="Z258" i="1"/>
  <c r="AA254" i="1"/>
  <c r="Z254" i="1"/>
  <c r="AA250" i="1"/>
  <c r="Z250" i="1"/>
  <c r="Z246" i="1"/>
  <c r="AA246" i="1"/>
  <c r="AA242" i="1"/>
  <c r="Z242" i="1"/>
  <c r="AA238" i="1"/>
  <c r="Z238" i="1"/>
  <c r="AA234" i="1"/>
  <c r="Z234" i="1"/>
  <c r="AA230" i="1"/>
  <c r="Z230" i="1"/>
  <c r="AA226" i="1"/>
  <c r="Z226" i="1"/>
  <c r="AA222" i="1"/>
  <c r="Z222" i="1"/>
  <c r="AA218" i="1"/>
  <c r="Z218" i="1"/>
  <c r="AA214" i="1"/>
  <c r="Z214" i="1"/>
  <c r="AA210" i="1"/>
  <c r="Z210" i="1"/>
  <c r="AA206" i="1"/>
  <c r="Z206" i="1"/>
  <c r="AA202" i="1"/>
  <c r="Z202" i="1"/>
  <c r="AA198" i="1"/>
  <c r="Z198" i="1"/>
  <c r="AA194" i="1"/>
  <c r="Z194" i="1"/>
  <c r="AA190" i="1"/>
  <c r="Z190" i="1"/>
  <c r="AA186" i="1"/>
  <c r="Z186" i="1"/>
  <c r="AA182" i="1"/>
  <c r="Z182" i="1"/>
  <c r="AA178" i="1"/>
  <c r="Z178" i="1"/>
  <c r="AA174" i="1"/>
  <c r="Z174" i="1"/>
  <c r="AA170" i="1"/>
  <c r="Z170" i="1"/>
  <c r="AA166" i="1"/>
  <c r="Z166" i="1"/>
  <c r="AA162" i="1"/>
  <c r="Z162" i="1"/>
  <c r="AA158" i="1"/>
  <c r="Z158" i="1"/>
  <c r="AA154" i="1"/>
  <c r="Z154" i="1"/>
  <c r="AA150" i="1"/>
  <c r="Z150" i="1"/>
  <c r="AA146" i="1"/>
  <c r="Z146" i="1"/>
  <c r="AA142" i="1"/>
  <c r="Z142" i="1"/>
  <c r="AA138" i="1"/>
  <c r="Z138" i="1"/>
  <c r="AA134" i="1"/>
  <c r="Z134" i="1"/>
  <c r="AA130" i="1"/>
  <c r="Z130" i="1"/>
  <c r="AA126" i="1"/>
  <c r="Z126" i="1"/>
  <c r="AA122" i="1"/>
  <c r="Z122" i="1"/>
  <c r="AA118" i="1"/>
  <c r="Z118" i="1"/>
  <c r="AA114" i="1"/>
  <c r="Z114" i="1"/>
  <c r="AA110" i="1"/>
  <c r="Z110" i="1"/>
  <c r="AA106" i="1"/>
  <c r="Z106" i="1"/>
  <c r="AA102" i="1"/>
  <c r="Z102" i="1"/>
  <c r="AA98" i="1"/>
  <c r="Z98" i="1"/>
  <c r="AA94" i="1"/>
  <c r="Z94" i="1"/>
  <c r="AA90" i="1"/>
  <c r="Z90" i="1"/>
  <c r="AA86" i="1"/>
  <c r="Z86" i="1"/>
  <c r="AA82" i="1"/>
  <c r="Z82" i="1"/>
  <c r="AA78" i="1"/>
  <c r="Z78" i="1"/>
  <c r="AA74" i="1"/>
  <c r="Z74" i="1"/>
  <c r="AA70" i="1"/>
  <c r="Z70" i="1"/>
  <c r="AA66" i="1"/>
  <c r="Z66" i="1"/>
  <c r="AA62" i="1"/>
  <c r="Z62" i="1"/>
  <c r="AA58" i="1"/>
  <c r="Z58" i="1"/>
  <c r="AA54" i="1"/>
  <c r="Z54" i="1"/>
  <c r="AA50" i="1"/>
  <c r="Z50" i="1"/>
  <c r="AA46" i="1"/>
  <c r="Z46" i="1"/>
  <c r="AA42" i="1"/>
  <c r="Z42" i="1"/>
  <c r="AA38" i="1"/>
  <c r="Z38" i="1"/>
  <c r="AA34" i="1"/>
  <c r="Z34" i="1"/>
  <c r="AA30" i="1"/>
  <c r="Z30" i="1"/>
  <c r="AA26" i="1"/>
  <c r="Z26" i="1"/>
  <c r="AA22" i="1"/>
  <c r="Z22" i="1"/>
  <c r="AA18" i="1"/>
  <c r="Z18" i="1"/>
  <c r="AA14" i="1"/>
  <c r="Z14" i="1"/>
  <c r="AA10" i="1"/>
  <c r="Z10" i="1"/>
  <c r="AA7" i="1"/>
  <c r="Z7" i="1"/>
  <c r="AA1681" i="1"/>
  <c r="Z1681" i="1"/>
  <c r="AA1677" i="1"/>
  <c r="Z1677" i="1"/>
  <c r="AA1673" i="1"/>
  <c r="Z1673" i="1"/>
  <c r="AA1669" i="1"/>
  <c r="Z1669" i="1"/>
  <c r="AA1665" i="1"/>
  <c r="Z1665" i="1"/>
  <c r="AA1661" i="1"/>
  <c r="Z1661" i="1"/>
  <c r="AA1657" i="1"/>
  <c r="Z1657" i="1"/>
  <c r="AA1653" i="1"/>
  <c r="Z1653" i="1"/>
  <c r="AA1649" i="1"/>
  <c r="Z1649" i="1"/>
  <c r="AA1645" i="1"/>
  <c r="Z1645" i="1"/>
  <c r="AA1641" i="1"/>
  <c r="Z1641" i="1"/>
  <c r="AA1637" i="1"/>
  <c r="Z1637" i="1"/>
  <c r="AA1633" i="1"/>
  <c r="Z1633" i="1"/>
  <c r="AA1629" i="1"/>
  <c r="Z1629" i="1"/>
  <c r="AA1625" i="1"/>
  <c r="Z1625" i="1"/>
  <c r="AA1621" i="1"/>
  <c r="Z1621" i="1"/>
  <c r="AA1617" i="1"/>
  <c r="Z1617" i="1"/>
  <c r="AA1613" i="1"/>
  <c r="Z1613" i="1"/>
  <c r="AA1609" i="1"/>
  <c r="Z1609" i="1"/>
  <c r="AA1605" i="1"/>
  <c r="Z1605" i="1"/>
  <c r="AA1601" i="1"/>
  <c r="Z1601" i="1"/>
  <c r="AA1597" i="1"/>
  <c r="Z1597" i="1"/>
  <c r="AA1593" i="1"/>
  <c r="Z1593" i="1"/>
  <c r="AA1589" i="1"/>
  <c r="Z1589" i="1"/>
  <c r="AA1585" i="1"/>
  <c r="Z1585" i="1"/>
  <c r="AA1581" i="1"/>
  <c r="Z1581" i="1"/>
  <c r="AA1577" i="1"/>
  <c r="Z1577" i="1"/>
  <c r="AA1573" i="1"/>
  <c r="Z1573" i="1"/>
  <c r="AA1569" i="1"/>
  <c r="Z1569" i="1"/>
  <c r="AA1565" i="1"/>
  <c r="Z1565" i="1"/>
  <c r="AA1561" i="1"/>
  <c r="Z1561" i="1"/>
  <c r="AA1557" i="1"/>
  <c r="Z1557" i="1"/>
  <c r="AA1553" i="1"/>
  <c r="Z1553" i="1"/>
  <c r="AA1549" i="1"/>
  <c r="Z1549" i="1"/>
  <c r="AA1545" i="1"/>
  <c r="Z1545" i="1"/>
  <c r="AA1541" i="1"/>
  <c r="Z1541" i="1"/>
  <c r="AA1537" i="1"/>
  <c r="Z1537" i="1"/>
  <c r="AA1533" i="1"/>
  <c r="Z1533" i="1"/>
  <c r="AA1529" i="1"/>
  <c r="Z1529" i="1"/>
  <c r="AA1525" i="1"/>
  <c r="Z1525" i="1"/>
  <c r="AA1521" i="1"/>
  <c r="Z1521" i="1"/>
  <c r="AA1517" i="1"/>
  <c r="Z1517" i="1"/>
  <c r="AA1513" i="1"/>
  <c r="Z1513" i="1"/>
  <c r="AA1509" i="1"/>
  <c r="Z1509" i="1"/>
  <c r="AA1505" i="1"/>
  <c r="Z1505" i="1"/>
  <c r="Z1501" i="1"/>
  <c r="AA1501" i="1"/>
  <c r="AA1497" i="1"/>
  <c r="Z1497" i="1"/>
  <c r="AA1493" i="1"/>
  <c r="Z1493" i="1"/>
  <c r="AA1489" i="1"/>
  <c r="Z1489" i="1"/>
  <c r="AA1485" i="1"/>
  <c r="Z1485" i="1"/>
  <c r="AA1481" i="1"/>
  <c r="Z1481" i="1"/>
  <c r="Z1477" i="1"/>
  <c r="AA1477" i="1"/>
  <c r="AA1473" i="1"/>
  <c r="Z1473" i="1"/>
  <c r="AA1469" i="1"/>
  <c r="Z1469" i="1"/>
  <c r="AA1465" i="1"/>
  <c r="Z1465" i="1"/>
  <c r="AA1461" i="1"/>
  <c r="Z1461" i="1"/>
  <c r="AA1457" i="1"/>
  <c r="Z1457" i="1"/>
  <c r="AA1453" i="1"/>
  <c r="Z1453" i="1"/>
  <c r="AA1449" i="1"/>
  <c r="Z1449" i="1"/>
  <c r="AA1445" i="1"/>
  <c r="Z1445" i="1"/>
  <c r="AA1441" i="1"/>
  <c r="Z1441" i="1"/>
  <c r="Z1437" i="1"/>
  <c r="AA1437" i="1"/>
  <c r="AA1433" i="1"/>
  <c r="Z1433" i="1"/>
  <c r="AA1429" i="1"/>
  <c r="Z1429" i="1"/>
  <c r="AA1425" i="1"/>
  <c r="Z1425" i="1"/>
  <c r="AA1421" i="1"/>
  <c r="Z1421" i="1"/>
  <c r="AA1417" i="1"/>
  <c r="Z1417" i="1"/>
  <c r="Z1413" i="1"/>
  <c r="AA1413" i="1"/>
  <c r="AA1409" i="1"/>
  <c r="Z1409" i="1"/>
  <c r="AA1405" i="1"/>
  <c r="Z1405" i="1"/>
  <c r="AA1401" i="1"/>
  <c r="Z1401" i="1"/>
  <c r="AA1397" i="1"/>
  <c r="Z1397" i="1"/>
  <c r="AA1393" i="1"/>
  <c r="Z1393" i="1"/>
  <c r="AA1389" i="1"/>
  <c r="Z1389" i="1"/>
  <c r="AA1385" i="1"/>
  <c r="Z1385" i="1"/>
  <c r="AA1381" i="1"/>
  <c r="Z1381" i="1"/>
  <c r="AA1377" i="1"/>
  <c r="Z1377" i="1"/>
  <c r="Z1373" i="1"/>
  <c r="AA1373" i="1"/>
  <c r="AA1369" i="1"/>
  <c r="Z1369" i="1"/>
  <c r="AA1365" i="1"/>
  <c r="Z1365" i="1"/>
  <c r="AA1361" i="1"/>
  <c r="Z1361" i="1"/>
  <c r="AA1357" i="1"/>
  <c r="Z1357" i="1"/>
  <c r="AA1353" i="1"/>
  <c r="Z1353" i="1"/>
  <c r="Z1349" i="1"/>
  <c r="AA1349" i="1"/>
  <c r="AA1345" i="1"/>
  <c r="Z1345" i="1"/>
  <c r="AA1341" i="1"/>
  <c r="Z1341" i="1"/>
  <c r="AA1337" i="1"/>
  <c r="Z1337" i="1"/>
  <c r="AA1333" i="1"/>
  <c r="Z1333" i="1"/>
  <c r="AA1329" i="1"/>
  <c r="Z1329" i="1"/>
  <c r="AA1325" i="1"/>
  <c r="Z1325" i="1"/>
  <c r="AA1321" i="1"/>
  <c r="Z1321" i="1"/>
  <c r="AA1317" i="1"/>
  <c r="Z1317" i="1"/>
  <c r="AA1313" i="1"/>
  <c r="Z1313" i="1"/>
  <c r="Z1309" i="1"/>
  <c r="AA1309" i="1"/>
  <c r="AA1305" i="1"/>
  <c r="Z1305" i="1"/>
  <c r="AA1301" i="1"/>
  <c r="Z1301" i="1"/>
  <c r="AA1297" i="1"/>
  <c r="Z1297" i="1"/>
  <c r="AA1293" i="1"/>
  <c r="Z1293" i="1"/>
  <c r="AA1289" i="1"/>
  <c r="Z1289" i="1"/>
  <c r="AA1285" i="1"/>
  <c r="Z1285" i="1"/>
  <c r="AA1281" i="1"/>
  <c r="Z1281" i="1"/>
  <c r="AA1277" i="1"/>
  <c r="Z1277" i="1"/>
  <c r="AA1273" i="1"/>
  <c r="Z1273" i="1"/>
  <c r="AA1269" i="1"/>
  <c r="Z1269" i="1"/>
  <c r="AA1265" i="1"/>
  <c r="Z1265" i="1"/>
  <c r="AA1261" i="1"/>
  <c r="Z1261" i="1"/>
  <c r="Z1257" i="1"/>
  <c r="AA1257" i="1"/>
  <c r="AA1253" i="1"/>
  <c r="Z1253" i="1"/>
  <c r="AA1249" i="1"/>
  <c r="Z1249" i="1"/>
  <c r="AA1245" i="1"/>
  <c r="Z1245" i="1"/>
  <c r="AA1241" i="1"/>
  <c r="Z1241" i="1"/>
  <c r="AA1237" i="1"/>
  <c r="Z1237" i="1"/>
  <c r="AA1233" i="1"/>
  <c r="Z1233" i="1"/>
  <c r="Z1229" i="1"/>
  <c r="AA1229" i="1"/>
  <c r="AA1225" i="1"/>
  <c r="Z1225" i="1"/>
  <c r="AA1221" i="1"/>
  <c r="Z1221" i="1"/>
  <c r="AA1217" i="1"/>
  <c r="Z1217" i="1"/>
  <c r="AA1213" i="1"/>
  <c r="Z1213" i="1"/>
  <c r="AA1209" i="1"/>
  <c r="Z1209" i="1"/>
  <c r="AA1205" i="1"/>
  <c r="Z1205" i="1"/>
  <c r="AA1201" i="1"/>
  <c r="Z1201" i="1"/>
  <c r="Z1197" i="1"/>
  <c r="AA1197" i="1"/>
  <c r="AA1193" i="1"/>
  <c r="Z1193" i="1"/>
  <c r="AA1189" i="1"/>
  <c r="Z1189" i="1"/>
  <c r="AA1185" i="1"/>
  <c r="Z1185" i="1"/>
  <c r="AA1181" i="1"/>
  <c r="Z1181" i="1"/>
  <c r="AA1177" i="1"/>
  <c r="Z1177" i="1"/>
  <c r="AA1173" i="1"/>
  <c r="Z1173" i="1"/>
  <c r="AA1169" i="1"/>
  <c r="Z1169" i="1"/>
  <c r="AA1165" i="1"/>
  <c r="Z1165" i="1"/>
  <c r="AA1161" i="1"/>
  <c r="Z1161" i="1"/>
  <c r="AA1157" i="1"/>
  <c r="Z1157" i="1"/>
  <c r="AA1153" i="1"/>
  <c r="Z1153" i="1"/>
  <c r="AA1149" i="1"/>
  <c r="Z1149" i="1"/>
  <c r="AA1145" i="1"/>
  <c r="Z1145" i="1"/>
  <c r="AA1141" i="1"/>
  <c r="Z1141" i="1"/>
  <c r="AA1137" i="1"/>
  <c r="Z1137" i="1"/>
  <c r="AA1133" i="1"/>
  <c r="Z1133" i="1"/>
  <c r="AA1129" i="1"/>
  <c r="Z1129" i="1"/>
  <c r="AA1125" i="1"/>
  <c r="Z1125" i="1"/>
  <c r="AA1121" i="1"/>
  <c r="Z1121" i="1"/>
  <c r="AA1117" i="1"/>
  <c r="Z1117" i="1"/>
  <c r="AA1113" i="1"/>
  <c r="Z1113" i="1"/>
  <c r="AA1109" i="1"/>
  <c r="Z1109" i="1"/>
  <c r="AA1105" i="1"/>
  <c r="Z1105" i="1"/>
  <c r="Z1101" i="1"/>
  <c r="AA1101" i="1"/>
  <c r="AA1097" i="1"/>
  <c r="Z1097" i="1"/>
  <c r="AA1093" i="1"/>
  <c r="Z1093" i="1"/>
  <c r="AA1089" i="1"/>
  <c r="Z1089" i="1"/>
  <c r="AA1085" i="1"/>
  <c r="Z1085" i="1"/>
  <c r="AA1081" i="1"/>
  <c r="Z1081" i="1"/>
  <c r="AA1077" i="1"/>
  <c r="Z1077" i="1"/>
  <c r="AA1073" i="1"/>
  <c r="Z1073" i="1"/>
  <c r="AA1069" i="1"/>
  <c r="Z1069" i="1"/>
  <c r="AA1065" i="1"/>
  <c r="Z1065" i="1"/>
  <c r="AA1061" i="1"/>
  <c r="Z1061" i="1"/>
  <c r="AA1057" i="1"/>
  <c r="Z1057" i="1"/>
  <c r="AA1053" i="1"/>
  <c r="Z1053" i="1"/>
  <c r="AA1049" i="1"/>
  <c r="Z1049" i="1"/>
  <c r="AA1045" i="1"/>
  <c r="Z1045" i="1"/>
  <c r="AA1041" i="1"/>
  <c r="Z1041" i="1"/>
  <c r="AA1037" i="1"/>
  <c r="Z1037" i="1"/>
  <c r="AA1033" i="1"/>
  <c r="Z1033" i="1"/>
  <c r="AA1029" i="1"/>
  <c r="Z1029" i="1"/>
  <c r="AA1025" i="1"/>
  <c r="Z1025" i="1"/>
  <c r="AA1021" i="1"/>
  <c r="Z1021" i="1"/>
  <c r="AA1017" i="1"/>
  <c r="Z1017" i="1"/>
  <c r="AA1013" i="1"/>
  <c r="Z1013" i="1"/>
  <c r="AA1009" i="1"/>
  <c r="Z1009" i="1"/>
  <c r="AA1005" i="1"/>
  <c r="Z1005" i="1"/>
  <c r="AA1001" i="1"/>
  <c r="Z1001" i="1"/>
  <c r="AA997" i="1"/>
  <c r="Z997" i="1"/>
  <c r="AA993" i="1"/>
  <c r="Z993" i="1"/>
  <c r="AA989" i="1"/>
  <c r="Z989" i="1"/>
  <c r="AA985" i="1"/>
  <c r="Z985" i="1"/>
  <c r="AA981" i="1"/>
  <c r="Z981" i="1"/>
  <c r="AA977" i="1"/>
  <c r="Z977" i="1"/>
  <c r="AA973" i="1"/>
  <c r="Z973" i="1"/>
  <c r="AA969" i="1"/>
  <c r="Z969" i="1"/>
  <c r="AA965" i="1"/>
  <c r="Z965" i="1"/>
  <c r="AA961" i="1"/>
  <c r="Z961" i="1"/>
  <c r="AA957" i="1"/>
  <c r="Z957" i="1"/>
  <c r="AA953" i="1"/>
  <c r="Z953" i="1"/>
  <c r="AA949" i="1"/>
  <c r="Z949" i="1"/>
  <c r="AA945" i="1"/>
  <c r="Z945" i="1"/>
  <c r="AA941" i="1"/>
  <c r="Z941" i="1"/>
  <c r="AA937" i="1"/>
  <c r="Z937" i="1"/>
  <c r="AA933" i="1"/>
  <c r="Z933" i="1"/>
  <c r="AA929" i="1"/>
  <c r="Z929" i="1"/>
  <c r="AA925" i="1"/>
  <c r="Z925" i="1"/>
  <c r="AA921" i="1"/>
  <c r="Z921" i="1"/>
  <c r="AA917" i="1"/>
  <c r="Z917" i="1"/>
  <c r="AA913" i="1"/>
  <c r="Z913" i="1"/>
  <c r="AA909" i="1"/>
  <c r="Z909" i="1"/>
  <c r="AA905" i="1"/>
  <c r="Z905" i="1"/>
  <c r="AA901" i="1"/>
  <c r="Z901" i="1"/>
  <c r="AA897" i="1"/>
  <c r="Z897" i="1"/>
  <c r="AA893" i="1"/>
  <c r="Z893" i="1"/>
  <c r="AA889" i="1"/>
  <c r="Z889" i="1"/>
  <c r="AA885" i="1"/>
  <c r="Z885" i="1"/>
  <c r="AA881" i="1"/>
  <c r="Z881" i="1"/>
  <c r="AA877" i="1"/>
  <c r="Z877" i="1"/>
  <c r="AA873" i="1"/>
  <c r="Z873" i="1"/>
  <c r="AA869" i="1"/>
  <c r="Z869" i="1"/>
  <c r="AA865" i="1"/>
  <c r="Z865" i="1"/>
  <c r="AA861" i="1"/>
  <c r="Z861" i="1"/>
  <c r="AA857" i="1"/>
  <c r="Z857" i="1"/>
  <c r="AA853" i="1"/>
  <c r="Z853" i="1"/>
  <c r="AA849" i="1"/>
  <c r="Z849" i="1"/>
  <c r="AA845" i="1"/>
  <c r="Z845" i="1"/>
  <c r="Z841" i="1"/>
  <c r="AA841" i="1"/>
  <c r="AA837" i="1"/>
  <c r="Z837" i="1"/>
  <c r="AA833" i="1"/>
  <c r="Z833" i="1"/>
  <c r="AA829" i="1"/>
  <c r="Z829" i="1"/>
  <c r="AA825" i="1"/>
  <c r="Z825" i="1"/>
  <c r="AA821" i="1"/>
  <c r="Z821" i="1"/>
  <c r="AA817" i="1"/>
  <c r="Z817" i="1"/>
  <c r="AA813" i="1"/>
  <c r="Z813" i="1"/>
  <c r="AA809" i="1"/>
  <c r="Z809" i="1"/>
  <c r="AA805" i="1"/>
  <c r="Z805" i="1"/>
  <c r="AA801" i="1"/>
  <c r="Z801" i="1"/>
  <c r="AA797" i="1"/>
  <c r="Z797" i="1"/>
  <c r="AA793" i="1"/>
  <c r="Z793" i="1"/>
  <c r="AA789" i="1"/>
  <c r="Z789" i="1"/>
  <c r="AA785" i="1"/>
  <c r="Z785" i="1"/>
  <c r="AA781" i="1"/>
  <c r="Z781" i="1"/>
  <c r="AA777" i="1"/>
  <c r="Z777" i="1"/>
  <c r="AA773" i="1"/>
  <c r="Z773" i="1"/>
  <c r="AA769" i="1"/>
  <c r="Z769" i="1"/>
  <c r="AA765" i="1"/>
  <c r="Z765" i="1"/>
  <c r="AA761" i="1"/>
  <c r="Z761" i="1"/>
  <c r="AA757" i="1"/>
  <c r="Z757" i="1"/>
  <c r="AA753" i="1"/>
  <c r="Z753" i="1"/>
  <c r="AA749" i="1"/>
  <c r="Z749" i="1"/>
  <c r="AA745" i="1"/>
  <c r="Z745" i="1"/>
  <c r="AA741" i="1"/>
  <c r="Z741" i="1"/>
  <c r="AA737" i="1"/>
  <c r="Z737" i="1"/>
  <c r="AA733" i="1"/>
  <c r="Z733" i="1"/>
  <c r="AA729" i="1"/>
  <c r="Z729" i="1"/>
  <c r="AA725" i="1"/>
  <c r="Z725" i="1"/>
  <c r="AA721" i="1"/>
  <c r="Z721" i="1"/>
  <c r="AA717" i="1"/>
  <c r="Z717" i="1"/>
  <c r="AA713" i="1"/>
  <c r="Z713" i="1"/>
  <c r="AA709" i="1"/>
  <c r="Z709" i="1"/>
  <c r="AA705" i="1"/>
  <c r="Z705" i="1"/>
  <c r="AA701" i="1"/>
  <c r="Z701" i="1"/>
  <c r="AA697" i="1"/>
  <c r="Z697" i="1"/>
  <c r="AA693" i="1"/>
  <c r="Z693" i="1"/>
  <c r="AA689" i="1"/>
  <c r="Z689" i="1"/>
  <c r="AA685" i="1"/>
  <c r="Z685" i="1"/>
  <c r="AA681" i="1"/>
  <c r="Z681" i="1"/>
  <c r="AA677" i="1"/>
  <c r="Z677" i="1"/>
  <c r="AA673" i="1"/>
  <c r="Z673" i="1"/>
  <c r="AA669" i="1"/>
  <c r="Z669" i="1"/>
  <c r="AA665" i="1"/>
  <c r="Z665" i="1"/>
  <c r="AA661" i="1"/>
  <c r="Z661" i="1"/>
  <c r="AA657" i="1"/>
  <c r="Z657" i="1"/>
  <c r="AA653" i="1"/>
  <c r="Z653" i="1"/>
  <c r="AA649" i="1"/>
  <c r="Z649" i="1"/>
  <c r="AA645" i="1"/>
  <c r="Z645" i="1"/>
  <c r="AA641" i="1"/>
  <c r="Z641" i="1"/>
  <c r="AA637" i="1"/>
  <c r="Z637" i="1"/>
  <c r="AA633" i="1"/>
  <c r="Z633" i="1"/>
  <c r="AA629" i="1"/>
  <c r="Z629" i="1"/>
  <c r="AA625" i="1"/>
  <c r="Z625" i="1"/>
  <c r="AA621" i="1"/>
  <c r="Z621" i="1"/>
  <c r="AA617" i="1"/>
  <c r="Z617" i="1"/>
  <c r="AA613" i="1"/>
  <c r="Z613" i="1"/>
  <c r="AA609" i="1"/>
  <c r="Z609" i="1"/>
  <c r="AA605" i="1"/>
  <c r="Z605" i="1"/>
  <c r="AA601" i="1"/>
  <c r="Z601" i="1"/>
  <c r="AA597" i="1"/>
  <c r="Z597" i="1"/>
  <c r="AA593" i="1"/>
  <c r="Z593" i="1"/>
  <c r="AA589" i="1"/>
  <c r="Z589" i="1"/>
  <c r="AA585" i="1"/>
  <c r="Z585" i="1"/>
  <c r="AA581" i="1"/>
  <c r="Z581" i="1"/>
  <c r="AA577" i="1"/>
  <c r="Z577" i="1"/>
  <c r="AA573" i="1"/>
  <c r="Z573" i="1"/>
  <c r="Z569" i="1"/>
  <c r="AA569" i="1"/>
  <c r="AA565" i="1"/>
  <c r="Z565" i="1"/>
  <c r="AA561" i="1"/>
  <c r="Z561" i="1"/>
  <c r="AA557" i="1"/>
  <c r="Z557" i="1"/>
  <c r="AA553" i="1"/>
  <c r="Z553" i="1"/>
  <c r="AA549" i="1"/>
  <c r="Z549" i="1"/>
  <c r="AA545" i="1"/>
  <c r="Z545" i="1"/>
  <c r="AA541" i="1"/>
  <c r="Z541" i="1"/>
  <c r="AA537" i="1"/>
  <c r="Z537" i="1"/>
  <c r="AA533" i="1"/>
  <c r="Z533" i="1"/>
  <c r="AA529" i="1"/>
  <c r="Z529" i="1"/>
  <c r="AA525" i="1"/>
  <c r="Z525" i="1"/>
  <c r="AA521" i="1"/>
  <c r="Z521" i="1"/>
  <c r="AA517" i="1"/>
  <c r="Z517" i="1"/>
  <c r="AA513" i="1"/>
  <c r="Z513" i="1"/>
  <c r="AA509" i="1"/>
  <c r="Z509" i="1"/>
  <c r="AA505" i="1"/>
  <c r="Z505" i="1"/>
  <c r="AA501" i="1"/>
  <c r="Z501" i="1"/>
  <c r="AA497" i="1"/>
  <c r="Z497" i="1"/>
  <c r="AA493" i="1"/>
  <c r="Z493" i="1"/>
  <c r="AA489" i="1"/>
  <c r="Z489" i="1"/>
  <c r="AA485" i="1"/>
  <c r="Z485" i="1"/>
  <c r="AA481" i="1"/>
  <c r="Z481" i="1"/>
  <c r="AA477" i="1"/>
  <c r="Z477" i="1"/>
  <c r="AA473" i="1"/>
  <c r="Z473" i="1"/>
  <c r="Z469" i="1"/>
  <c r="AA469" i="1"/>
  <c r="AA465" i="1"/>
  <c r="Z465" i="1"/>
  <c r="AA461" i="1"/>
  <c r="Z461" i="1"/>
  <c r="AA457" i="1"/>
  <c r="Z457" i="1"/>
  <c r="AA453" i="1"/>
  <c r="Z453" i="1"/>
  <c r="AA449" i="1"/>
  <c r="Z449" i="1"/>
  <c r="AA445" i="1"/>
  <c r="Z445" i="1"/>
  <c r="Z441" i="1"/>
  <c r="AA441" i="1"/>
  <c r="AA437" i="1"/>
  <c r="Z437" i="1"/>
  <c r="AA433" i="1"/>
  <c r="Z433" i="1"/>
  <c r="AA429" i="1"/>
  <c r="Z429" i="1"/>
  <c r="AA425" i="1"/>
  <c r="Z425" i="1"/>
  <c r="AA421" i="1"/>
  <c r="Z421" i="1"/>
  <c r="AA417" i="1"/>
  <c r="Z417" i="1"/>
  <c r="Z413" i="1"/>
  <c r="AA413" i="1"/>
  <c r="AA409" i="1"/>
  <c r="Z409" i="1"/>
  <c r="AA405" i="1"/>
  <c r="Z405" i="1"/>
  <c r="AA401" i="1"/>
  <c r="Z401" i="1"/>
  <c r="AA397" i="1"/>
  <c r="Z397" i="1"/>
  <c r="AA393" i="1"/>
  <c r="Z393" i="1"/>
  <c r="AA389" i="1"/>
  <c r="Z389" i="1"/>
  <c r="AA385" i="1"/>
  <c r="Z385" i="1"/>
  <c r="AA381" i="1"/>
  <c r="Z381" i="1"/>
  <c r="AA377" i="1"/>
  <c r="Z377" i="1"/>
  <c r="AA373" i="1"/>
  <c r="Z373" i="1"/>
  <c r="AA369" i="1"/>
  <c r="Z369" i="1"/>
  <c r="AA365" i="1"/>
  <c r="Z365" i="1"/>
  <c r="AA361" i="1"/>
  <c r="Z361" i="1"/>
  <c r="AA357" i="1"/>
  <c r="Z357" i="1"/>
  <c r="AA353" i="1"/>
  <c r="Z353" i="1"/>
  <c r="AA349" i="1"/>
  <c r="Z349" i="1"/>
  <c r="AA345" i="1"/>
  <c r="Z345" i="1"/>
  <c r="AA341" i="1"/>
  <c r="Z341" i="1"/>
  <c r="AA337" i="1"/>
  <c r="Z337" i="1"/>
  <c r="AA333" i="1"/>
  <c r="Z333" i="1"/>
  <c r="AA329" i="1"/>
  <c r="Z329" i="1"/>
  <c r="AA325" i="1"/>
  <c r="Z325" i="1"/>
  <c r="AA321" i="1"/>
  <c r="Z321" i="1"/>
  <c r="AA317" i="1"/>
  <c r="Z317" i="1"/>
  <c r="AA313" i="1"/>
  <c r="Z313" i="1"/>
  <c r="AA309" i="1"/>
  <c r="Z309" i="1"/>
  <c r="AA305" i="1"/>
  <c r="Z305" i="1"/>
  <c r="AA301" i="1"/>
  <c r="Z301" i="1"/>
  <c r="AA297" i="1"/>
  <c r="Z297" i="1"/>
  <c r="AA293" i="1"/>
  <c r="Z293" i="1"/>
  <c r="AA289" i="1"/>
  <c r="Z289" i="1"/>
  <c r="AA285" i="1"/>
  <c r="Z285" i="1"/>
  <c r="AA281" i="1"/>
  <c r="Z281" i="1"/>
  <c r="AA277" i="1"/>
  <c r="Z277" i="1"/>
  <c r="AA273" i="1"/>
  <c r="Z273" i="1"/>
  <c r="AA269" i="1"/>
  <c r="Z269" i="1"/>
  <c r="AA265" i="1"/>
  <c r="Z265" i="1"/>
  <c r="AA261" i="1"/>
  <c r="Z261" i="1"/>
  <c r="AA257" i="1"/>
  <c r="Z257" i="1"/>
  <c r="AA253" i="1"/>
  <c r="Z253" i="1"/>
  <c r="AA249" i="1"/>
  <c r="Z249" i="1"/>
  <c r="AA245" i="1"/>
  <c r="Z245" i="1"/>
  <c r="AA241" i="1"/>
  <c r="Z241" i="1"/>
  <c r="AA237" i="1"/>
  <c r="Z237" i="1"/>
  <c r="AA233" i="1"/>
  <c r="Z233" i="1"/>
  <c r="AA229" i="1"/>
  <c r="Z229" i="1"/>
  <c r="AA225" i="1"/>
  <c r="Z225" i="1"/>
  <c r="AA221" i="1"/>
  <c r="Z221" i="1"/>
  <c r="AA217" i="1"/>
  <c r="Z217" i="1"/>
  <c r="AA213" i="1"/>
  <c r="Z213" i="1"/>
  <c r="AA209" i="1"/>
  <c r="Z209" i="1"/>
  <c r="AA205" i="1"/>
  <c r="Z205" i="1"/>
  <c r="AA201" i="1"/>
  <c r="Z201" i="1"/>
  <c r="AA197" i="1"/>
  <c r="Z197" i="1"/>
  <c r="AA193" i="1"/>
  <c r="Z193" i="1"/>
  <c r="AA189" i="1"/>
  <c r="Z189" i="1"/>
  <c r="AA185" i="1"/>
  <c r="Z185" i="1"/>
  <c r="AA181" i="1"/>
  <c r="Z181" i="1"/>
  <c r="AA177" i="1"/>
  <c r="Z177" i="1"/>
  <c r="AA173" i="1"/>
  <c r="Z173" i="1"/>
  <c r="AA169" i="1"/>
  <c r="Z169" i="1"/>
  <c r="AA165" i="1"/>
  <c r="Z165" i="1"/>
  <c r="AA161" i="1"/>
  <c r="Z161" i="1"/>
  <c r="AA157" i="1"/>
  <c r="Z157" i="1"/>
  <c r="AA153" i="1"/>
  <c r="Z153" i="1"/>
  <c r="AA149" i="1"/>
  <c r="Z149" i="1"/>
  <c r="AA145" i="1"/>
  <c r="Z145" i="1"/>
  <c r="AA141" i="1"/>
  <c r="Z141" i="1"/>
  <c r="AA137" i="1"/>
  <c r="Z137" i="1"/>
  <c r="AA133" i="1"/>
  <c r="Z133" i="1"/>
  <c r="AA129" i="1"/>
  <c r="Z129" i="1"/>
  <c r="AA125" i="1"/>
  <c r="Z125" i="1"/>
  <c r="AA121" i="1"/>
  <c r="Z121" i="1"/>
  <c r="AA117" i="1"/>
  <c r="Z117" i="1"/>
  <c r="AA113" i="1"/>
  <c r="Z113" i="1"/>
  <c r="AA109" i="1"/>
  <c r="Z109" i="1"/>
  <c r="AA105" i="1"/>
  <c r="Z105" i="1"/>
  <c r="AA101" i="1"/>
  <c r="Z101" i="1"/>
  <c r="AA97" i="1"/>
  <c r="Z97" i="1"/>
  <c r="AA93" i="1"/>
  <c r="Z93" i="1"/>
  <c r="AA89" i="1"/>
  <c r="Z89" i="1"/>
  <c r="AA85" i="1"/>
  <c r="Z85" i="1"/>
  <c r="AA81" i="1"/>
  <c r="Z81" i="1"/>
  <c r="AA77" i="1"/>
  <c r="Z77" i="1"/>
  <c r="AA73" i="1"/>
  <c r="Z73" i="1"/>
  <c r="AA69" i="1"/>
  <c r="Z69" i="1"/>
  <c r="AA65" i="1"/>
  <c r="Z65" i="1"/>
  <c r="AA61" i="1"/>
  <c r="Z61" i="1"/>
  <c r="AA57" i="1"/>
  <c r="Z57" i="1"/>
  <c r="AA53" i="1"/>
  <c r="Z53" i="1"/>
  <c r="AA49" i="1"/>
  <c r="Z49" i="1"/>
  <c r="AA45" i="1"/>
  <c r="Z45" i="1"/>
  <c r="AA41" i="1"/>
  <c r="Z41" i="1"/>
  <c r="AA37" i="1"/>
  <c r="Z37" i="1"/>
  <c r="AA33" i="1"/>
  <c r="Z33" i="1"/>
  <c r="AA29" i="1"/>
  <c r="Z29" i="1"/>
  <c r="AA25" i="1"/>
  <c r="Z25" i="1"/>
  <c r="AA21" i="1"/>
  <c r="Z21" i="1"/>
  <c r="AA17" i="1"/>
  <c r="Z17" i="1"/>
  <c r="AA13" i="1"/>
  <c r="Z13" i="1"/>
  <c r="AA9" i="1"/>
  <c r="Z9" i="1"/>
  <c r="AA5" i="1"/>
  <c r="Z5" i="1"/>
  <c r="AA6" i="1"/>
  <c r="Z6" i="1"/>
  <c r="AA1680" i="1"/>
  <c r="Z1680" i="1"/>
  <c r="AA1676" i="1"/>
  <c r="Z1676" i="1"/>
  <c r="AA1672" i="1"/>
  <c r="Z1672" i="1"/>
  <c r="AA1668" i="1"/>
  <c r="Z1668" i="1"/>
  <c r="AA1664" i="1"/>
  <c r="Z1664" i="1"/>
  <c r="AA1660" i="1"/>
  <c r="Z1660" i="1"/>
  <c r="AA1656" i="1"/>
  <c r="Z1656" i="1"/>
  <c r="AA1652" i="1"/>
  <c r="Z1652" i="1"/>
  <c r="AA1648" i="1"/>
  <c r="Z1648" i="1"/>
  <c r="AA1644" i="1"/>
  <c r="Z1644" i="1"/>
  <c r="AA1640" i="1"/>
  <c r="Z1640" i="1"/>
  <c r="AA1636" i="1"/>
  <c r="Z1636" i="1"/>
  <c r="AA1632" i="1"/>
  <c r="Z1632" i="1"/>
  <c r="AA1628" i="1"/>
  <c r="Z1628" i="1"/>
  <c r="AA1624" i="1"/>
  <c r="Z1624" i="1"/>
  <c r="AA1620" i="1"/>
  <c r="Z1620" i="1"/>
  <c r="AA1616" i="1"/>
  <c r="Z1616" i="1"/>
  <c r="AA1612" i="1"/>
  <c r="Z1612" i="1"/>
  <c r="AA1608" i="1"/>
  <c r="Z1608" i="1"/>
  <c r="AA1604" i="1"/>
  <c r="Z1604" i="1"/>
  <c r="AA1600" i="1"/>
  <c r="Z1600" i="1"/>
  <c r="AA1596" i="1"/>
  <c r="Z1596" i="1"/>
  <c r="AA1592" i="1"/>
  <c r="Z1592" i="1"/>
  <c r="AA1588" i="1"/>
  <c r="Z1588" i="1"/>
  <c r="AA1584" i="1"/>
  <c r="Z1584" i="1"/>
  <c r="AA1580" i="1"/>
  <c r="Z1580" i="1"/>
  <c r="AA1576" i="1"/>
  <c r="Z1576" i="1"/>
  <c r="AA1572" i="1"/>
  <c r="Z1572" i="1"/>
  <c r="AA1568" i="1"/>
  <c r="Z1568" i="1"/>
  <c r="AA1564" i="1"/>
  <c r="Z1564" i="1"/>
  <c r="AA1560" i="1"/>
  <c r="Z1560" i="1"/>
  <c r="AA1556" i="1"/>
  <c r="Z1556" i="1"/>
  <c r="AA1552" i="1"/>
  <c r="Z1552" i="1"/>
  <c r="AA1548" i="1"/>
  <c r="Z1548" i="1"/>
  <c r="AA1544" i="1"/>
  <c r="Z1544" i="1"/>
  <c r="AA1540" i="1"/>
  <c r="Z1540" i="1"/>
  <c r="AA1536" i="1"/>
  <c r="Z1536" i="1"/>
  <c r="AA1532" i="1"/>
  <c r="Z1532" i="1"/>
  <c r="AA1528" i="1"/>
  <c r="Z1528" i="1"/>
  <c r="AA1524" i="1"/>
  <c r="Z1524" i="1"/>
  <c r="AA1520" i="1"/>
  <c r="Z1520" i="1"/>
  <c r="AA1516" i="1"/>
  <c r="Z1516" i="1"/>
  <c r="AA1512" i="1"/>
  <c r="Z1512" i="1"/>
  <c r="AA1508" i="1"/>
  <c r="Z1508" i="1"/>
  <c r="AA1504" i="1"/>
  <c r="Z1504" i="1"/>
  <c r="AA1500" i="1"/>
  <c r="Z1500" i="1"/>
  <c r="AA1496" i="1"/>
  <c r="Z1496" i="1"/>
  <c r="AA1492" i="1"/>
  <c r="Z1492" i="1"/>
  <c r="AA1488" i="1"/>
  <c r="Z1488" i="1"/>
  <c r="AA1484" i="1"/>
  <c r="Z1484" i="1"/>
  <c r="AA1480" i="1"/>
  <c r="Z1480" i="1"/>
  <c r="AA1476" i="1"/>
  <c r="Z1476" i="1"/>
  <c r="AA1472" i="1"/>
  <c r="Z1472" i="1"/>
  <c r="AA1468" i="1"/>
  <c r="Z1468" i="1"/>
  <c r="AA1464" i="1"/>
  <c r="Z1464" i="1"/>
  <c r="AA1460" i="1"/>
  <c r="Z1460" i="1"/>
  <c r="AA1456" i="1"/>
  <c r="Z1456" i="1"/>
  <c r="AA1452" i="1"/>
  <c r="Z1452" i="1"/>
  <c r="AA1448" i="1"/>
  <c r="Z1448" i="1"/>
  <c r="AA1444" i="1"/>
  <c r="Z1444" i="1"/>
  <c r="AA1440" i="1"/>
  <c r="Z1440" i="1"/>
  <c r="AA1436" i="1"/>
  <c r="Z1436" i="1"/>
  <c r="AA1432" i="1"/>
  <c r="Z1432" i="1"/>
  <c r="AA1428" i="1"/>
  <c r="Z1428" i="1"/>
  <c r="AA1424" i="1"/>
  <c r="Z1424" i="1"/>
  <c r="AA1420" i="1"/>
  <c r="Z1420" i="1"/>
  <c r="AA1416" i="1"/>
  <c r="Z1416" i="1"/>
  <c r="AA1412" i="1"/>
  <c r="Z1412" i="1"/>
  <c r="AA1408" i="1"/>
  <c r="Z1408" i="1"/>
  <c r="AA1404" i="1"/>
  <c r="Z1404" i="1"/>
  <c r="AA1400" i="1"/>
  <c r="Z1400" i="1"/>
  <c r="AA1396" i="1"/>
  <c r="Z1396" i="1"/>
  <c r="AA1392" i="1"/>
  <c r="Z1392" i="1"/>
  <c r="AA1388" i="1"/>
  <c r="Z1388" i="1"/>
  <c r="AA1384" i="1"/>
  <c r="Z1384" i="1"/>
  <c r="AA1380" i="1"/>
  <c r="Z1380" i="1"/>
  <c r="AA1376" i="1"/>
  <c r="Z1376" i="1"/>
  <c r="AA1372" i="1"/>
  <c r="Z1372" i="1"/>
  <c r="AA1368" i="1"/>
  <c r="Z1368" i="1"/>
  <c r="AA1364" i="1"/>
  <c r="Z1364" i="1"/>
  <c r="AA1360" i="1"/>
  <c r="Z1360" i="1"/>
  <c r="AA1356" i="1"/>
  <c r="Z1356" i="1"/>
  <c r="AA1352" i="1"/>
  <c r="Z1352" i="1"/>
  <c r="AA1348" i="1"/>
  <c r="Z1348" i="1"/>
  <c r="AA1344" i="1"/>
  <c r="Z1344" i="1"/>
  <c r="AA1340" i="1"/>
  <c r="Z1340" i="1"/>
  <c r="AA1336" i="1"/>
  <c r="Z1336" i="1"/>
  <c r="AA1332" i="1"/>
  <c r="Z1332" i="1"/>
  <c r="AA1328" i="1"/>
  <c r="Z1328" i="1"/>
  <c r="AA1324" i="1"/>
  <c r="AK1324" i="1" s="1"/>
  <c r="Z1324" i="1"/>
  <c r="AJ1324" i="1" s="1"/>
  <c r="AA1320" i="1"/>
  <c r="Z1320" i="1"/>
  <c r="AA1316" i="1"/>
  <c r="Z1316" i="1"/>
  <c r="AA1312" i="1"/>
  <c r="Z1312" i="1"/>
  <c r="AA1308" i="1"/>
  <c r="Z1308" i="1"/>
  <c r="AA1304" i="1"/>
  <c r="Z1304" i="1"/>
  <c r="AA1300" i="1"/>
  <c r="Z1300" i="1"/>
  <c r="AA1296" i="1"/>
  <c r="Z1296" i="1"/>
  <c r="AA1292" i="1"/>
  <c r="Z1292" i="1"/>
  <c r="AA1288" i="1"/>
  <c r="Z1288" i="1"/>
  <c r="AA1284" i="1"/>
  <c r="Z1284" i="1"/>
  <c r="AA1280" i="1"/>
  <c r="Z1280" i="1"/>
  <c r="AA1276" i="1"/>
  <c r="Z1276" i="1"/>
  <c r="AA1272" i="1"/>
  <c r="Z1272" i="1"/>
  <c r="AA1268" i="1"/>
  <c r="Z1268" i="1"/>
  <c r="AA1264" i="1"/>
  <c r="Z1264" i="1"/>
  <c r="AA1260" i="1"/>
  <c r="Z1260" i="1"/>
  <c r="AA1256" i="1"/>
  <c r="Z1256" i="1"/>
  <c r="AA1252" i="1"/>
  <c r="Z1252" i="1"/>
  <c r="AA1248" i="1"/>
  <c r="Z1248" i="1"/>
  <c r="AA1244" i="1"/>
  <c r="Z1244" i="1"/>
  <c r="AA1240" i="1"/>
  <c r="Z1240" i="1"/>
  <c r="AA1236" i="1"/>
  <c r="Z1236" i="1"/>
  <c r="AA1232" i="1"/>
  <c r="Z1232" i="1"/>
  <c r="AA1228" i="1"/>
  <c r="Z1228" i="1"/>
  <c r="AA1224" i="1"/>
  <c r="Z1224" i="1"/>
  <c r="AA1220" i="1"/>
  <c r="Z1220" i="1"/>
  <c r="AA1216" i="1"/>
  <c r="Z1216" i="1"/>
  <c r="AA1212" i="1"/>
  <c r="Z1212" i="1"/>
  <c r="AA1208" i="1"/>
  <c r="Z1208" i="1"/>
  <c r="AA1204" i="1"/>
  <c r="Z1204" i="1"/>
  <c r="AA1200" i="1"/>
  <c r="Z1200" i="1"/>
  <c r="AA1196" i="1"/>
  <c r="Z1196" i="1"/>
  <c r="AA1192" i="1"/>
  <c r="Z1192" i="1"/>
  <c r="AA1188" i="1"/>
  <c r="Z1188" i="1"/>
  <c r="AA1184" i="1"/>
  <c r="Z1184" i="1"/>
  <c r="AA1180" i="1"/>
  <c r="Z1180" i="1"/>
  <c r="AA1176" i="1"/>
  <c r="Z1176" i="1"/>
  <c r="Z1172" i="1"/>
  <c r="AA1172" i="1"/>
  <c r="AA1168" i="1"/>
  <c r="Z1168" i="1"/>
  <c r="AA1164" i="1"/>
  <c r="Z1164" i="1"/>
  <c r="AA1160" i="1"/>
  <c r="Z1160" i="1"/>
  <c r="AA1156" i="1"/>
  <c r="Z1156" i="1"/>
  <c r="AA1152" i="1"/>
  <c r="Z1152" i="1"/>
  <c r="AA1148" i="1"/>
  <c r="Z1148" i="1"/>
  <c r="Z1144" i="1"/>
  <c r="AA1144" i="1"/>
  <c r="AA1140" i="1"/>
  <c r="Z1140" i="1"/>
  <c r="AA1136" i="1"/>
  <c r="Z1136" i="1"/>
  <c r="AA1132" i="1"/>
  <c r="Z1132" i="1"/>
  <c r="AA1128" i="1"/>
  <c r="Z1128" i="1"/>
  <c r="AA1124" i="1"/>
  <c r="Z1124" i="1"/>
  <c r="AA1120" i="1"/>
  <c r="Z1120" i="1"/>
  <c r="AA1116" i="1"/>
  <c r="Z1116" i="1"/>
  <c r="AA1112" i="1"/>
  <c r="Z1112" i="1"/>
  <c r="AA1108" i="1"/>
  <c r="Z1108" i="1"/>
  <c r="AA1104" i="1"/>
  <c r="Z1104" i="1"/>
  <c r="AA1100" i="1"/>
  <c r="Z1100" i="1"/>
  <c r="Z1096" i="1"/>
  <c r="AA1096" i="1"/>
  <c r="AA1092" i="1"/>
  <c r="Z1092" i="1"/>
  <c r="AA1088" i="1"/>
  <c r="Z1088" i="1"/>
  <c r="AA1084" i="1"/>
  <c r="Z1084" i="1"/>
  <c r="AA1080" i="1"/>
  <c r="Z1080" i="1"/>
  <c r="AA1076" i="1"/>
  <c r="Z1076" i="1"/>
  <c r="AA1072" i="1"/>
  <c r="Z1072" i="1"/>
  <c r="AA1068" i="1"/>
  <c r="Z1068" i="1"/>
  <c r="AA1064" i="1"/>
  <c r="Z1064" i="1"/>
  <c r="AA1060" i="1"/>
  <c r="Z1060" i="1"/>
  <c r="AA1056" i="1"/>
  <c r="Z1056" i="1"/>
  <c r="AA1052" i="1"/>
  <c r="Z1052" i="1"/>
  <c r="AA1048" i="1"/>
  <c r="Z1048" i="1"/>
  <c r="AA1044" i="1"/>
  <c r="Z1044" i="1"/>
  <c r="AA1040" i="1"/>
  <c r="Z1040" i="1"/>
  <c r="AA1036" i="1"/>
  <c r="Z1036" i="1"/>
  <c r="AA1032" i="1"/>
  <c r="Z1032" i="1"/>
  <c r="AA1028" i="1"/>
  <c r="Z1028" i="1"/>
  <c r="AA1024" i="1"/>
  <c r="Z1024" i="1"/>
  <c r="AA1020" i="1"/>
  <c r="Z1020" i="1"/>
  <c r="AA1016" i="1"/>
  <c r="Z1016" i="1"/>
  <c r="AA1012" i="1"/>
  <c r="Z1012" i="1"/>
  <c r="AA1008" i="1"/>
  <c r="Z1008" i="1"/>
  <c r="AA1004" i="1"/>
  <c r="Z1004" i="1"/>
  <c r="AA1000" i="1"/>
  <c r="Z1000" i="1"/>
  <c r="Z996" i="1"/>
  <c r="AA996" i="1"/>
  <c r="AA992" i="1"/>
  <c r="Z992" i="1"/>
  <c r="AA988" i="1"/>
  <c r="Z988" i="1"/>
  <c r="AA984" i="1"/>
  <c r="Z984" i="1"/>
  <c r="AA980" i="1"/>
  <c r="Z980" i="1"/>
  <c r="AA976" i="1"/>
  <c r="Z976" i="1"/>
  <c r="AA972" i="1"/>
  <c r="Z972" i="1"/>
  <c r="AA968" i="1"/>
  <c r="Z968" i="1"/>
  <c r="AA964" i="1"/>
  <c r="Z964" i="1"/>
  <c r="AA960" i="1"/>
  <c r="Z960" i="1"/>
  <c r="AA956" i="1"/>
  <c r="Z956" i="1"/>
  <c r="AA952" i="1"/>
  <c r="Z952" i="1"/>
  <c r="AA948" i="1"/>
  <c r="Z948" i="1"/>
  <c r="AA944" i="1"/>
  <c r="Z944" i="1"/>
  <c r="AA940" i="1"/>
  <c r="Z940" i="1"/>
  <c r="AA936" i="1"/>
  <c r="Z936" i="1"/>
  <c r="AA932" i="1"/>
  <c r="Z932" i="1"/>
  <c r="AA928" i="1"/>
  <c r="Z928" i="1"/>
  <c r="AA924" i="1"/>
  <c r="Z924" i="1"/>
  <c r="AA920" i="1"/>
  <c r="Z920" i="1"/>
  <c r="AA916" i="1"/>
  <c r="Z916" i="1"/>
  <c r="AA912" i="1"/>
  <c r="Z912" i="1"/>
  <c r="AA908" i="1"/>
  <c r="Z908" i="1"/>
  <c r="AA904" i="1"/>
  <c r="Z904" i="1"/>
  <c r="AA900" i="1"/>
  <c r="Z900" i="1"/>
  <c r="AA896" i="1"/>
  <c r="Z896" i="1"/>
  <c r="AA892" i="1"/>
  <c r="Z892" i="1"/>
  <c r="AA888" i="1"/>
  <c r="Z888" i="1"/>
  <c r="AA884" i="1"/>
  <c r="Z884" i="1"/>
  <c r="AA880" i="1"/>
  <c r="Z880" i="1"/>
  <c r="AA876" i="1"/>
  <c r="Z876" i="1"/>
  <c r="AA872" i="1"/>
  <c r="Z872" i="1"/>
  <c r="AA868" i="1"/>
  <c r="Z868" i="1"/>
  <c r="AA864" i="1"/>
  <c r="Z864" i="1"/>
  <c r="AA860" i="1"/>
  <c r="Z860" i="1"/>
  <c r="AA856" i="1"/>
  <c r="Z856" i="1"/>
  <c r="AA852" i="1"/>
  <c r="Z852" i="1"/>
  <c r="AA848" i="1"/>
  <c r="Z848" i="1"/>
  <c r="AA844" i="1"/>
  <c r="Z844" i="1"/>
  <c r="AA840" i="1"/>
  <c r="Z840" i="1"/>
  <c r="AA836" i="1"/>
  <c r="Z836" i="1"/>
  <c r="AA832" i="1"/>
  <c r="Z832" i="1"/>
  <c r="AA828" i="1"/>
  <c r="Z828" i="1"/>
  <c r="AA824" i="1"/>
  <c r="Z824" i="1"/>
  <c r="AA820" i="1"/>
  <c r="Z820" i="1"/>
  <c r="AA816" i="1"/>
  <c r="Z816" i="1"/>
  <c r="AA812" i="1"/>
  <c r="Z812" i="1"/>
  <c r="AA808" i="1"/>
  <c r="Z808" i="1"/>
  <c r="AA804" i="1"/>
  <c r="Z804" i="1"/>
  <c r="AA800" i="1"/>
  <c r="Z800" i="1"/>
  <c r="AA796" i="1"/>
  <c r="Z796" i="1"/>
  <c r="AA792" i="1"/>
  <c r="Z792" i="1"/>
  <c r="AA788" i="1"/>
  <c r="Z788" i="1"/>
  <c r="AA784" i="1"/>
  <c r="Z784" i="1"/>
  <c r="AA780" i="1"/>
  <c r="Z780" i="1"/>
  <c r="AA776" i="1"/>
  <c r="Z776" i="1"/>
  <c r="AA772" i="1"/>
  <c r="Z772" i="1"/>
  <c r="AA768" i="1"/>
  <c r="Z768" i="1"/>
  <c r="AA764" i="1"/>
  <c r="Z764" i="1"/>
  <c r="AA760" i="1"/>
  <c r="Z760" i="1"/>
  <c r="Z756" i="1"/>
  <c r="AA756" i="1"/>
  <c r="AA752" i="1"/>
  <c r="Z752" i="1"/>
  <c r="AA748" i="1"/>
  <c r="Z748" i="1"/>
  <c r="AA744" i="1"/>
  <c r="Z744" i="1"/>
  <c r="AA740" i="1"/>
  <c r="Z740" i="1"/>
  <c r="AA736" i="1"/>
  <c r="Z736" i="1"/>
  <c r="AA732" i="1"/>
  <c r="Z732" i="1"/>
  <c r="AA728" i="1"/>
  <c r="Z728" i="1"/>
  <c r="AA724" i="1"/>
  <c r="Z724" i="1"/>
  <c r="AA720" i="1"/>
  <c r="Z720" i="1"/>
  <c r="AA716" i="1"/>
  <c r="Z716" i="1"/>
  <c r="AA712" i="1"/>
  <c r="Z712" i="1"/>
  <c r="AA708" i="1"/>
  <c r="Z708" i="1"/>
  <c r="AA704" i="1"/>
  <c r="Z704" i="1"/>
  <c r="AA700" i="1"/>
  <c r="Z700" i="1"/>
  <c r="AA696" i="1"/>
  <c r="Z696" i="1"/>
  <c r="AA692" i="1"/>
  <c r="Z692" i="1"/>
  <c r="AA688" i="1"/>
  <c r="Z688" i="1"/>
  <c r="AA684" i="1"/>
  <c r="Z684" i="1"/>
  <c r="AA680" i="1"/>
  <c r="Z680" i="1"/>
  <c r="AA676" i="1"/>
  <c r="Z676" i="1"/>
  <c r="AA672" i="1"/>
  <c r="Z672" i="1"/>
  <c r="AA668" i="1"/>
  <c r="Z668" i="1"/>
  <c r="AA664" i="1"/>
  <c r="Z664" i="1"/>
  <c r="AA660" i="1"/>
  <c r="Z660" i="1"/>
  <c r="AA656" i="1"/>
  <c r="Z656" i="1"/>
  <c r="AA652" i="1"/>
  <c r="Z652" i="1"/>
  <c r="AA648" i="1"/>
  <c r="Z648" i="1"/>
  <c r="AA644" i="1"/>
  <c r="Z644" i="1"/>
  <c r="AA640" i="1"/>
  <c r="Z640" i="1"/>
  <c r="AA636" i="1"/>
  <c r="Z636" i="1"/>
  <c r="AA632" i="1"/>
  <c r="Z632" i="1"/>
  <c r="AA628" i="1"/>
  <c r="Z628" i="1"/>
  <c r="AA624" i="1"/>
  <c r="Z624" i="1"/>
  <c r="AA620" i="1"/>
  <c r="Z620" i="1"/>
  <c r="AA616" i="1"/>
  <c r="Z616" i="1"/>
  <c r="AA612" i="1"/>
  <c r="Z612" i="1"/>
  <c r="AA608" i="1"/>
  <c r="Z608" i="1"/>
  <c r="AA604" i="1"/>
  <c r="Z604" i="1"/>
  <c r="AA600" i="1"/>
  <c r="Z600" i="1"/>
  <c r="AA596" i="1"/>
  <c r="Z596" i="1"/>
  <c r="AA592" i="1"/>
  <c r="Z592" i="1"/>
  <c r="AA588" i="1"/>
  <c r="Z588" i="1"/>
  <c r="AA584" i="1"/>
  <c r="Z584" i="1"/>
  <c r="AA580" i="1"/>
  <c r="Z580" i="1"/>
  <c r="AA576" i="1"/>
  <c r="Z576" i="1"/>
  <c r="AA572" i="1"/>
  <c r="Z572" i="1"/>
  <c r="AA568" i="1"/>
  <c r="Z568" i="1"/>
  <c r="AA564" i="1"/>
  <c r="Z564" i="1"/>
  <c r="AA560" i="1"/>
  <c r="Z560" i="1"/>
  <c r="AA556" i="1"/>
  <c r="Z556" i="1"/>
  <c r="AA552" i="1"/>
  <c r="Z552" i="1"/>
  <c r="AA548" i="1"/>
  <c r="Z548" i="1"/>
  <c r="AA544" i="1"/>
  <c r="Z544" i="1"/>
  <c r="AA540" i="1"/>
  <c r="Z540" i="1"/>
  <c r="AA536" i="1"/>
  <c r="Z536" i="1"/>
  <c r="AA532" i="1"/>
  <c r="Z532" i="1"/>
  <c r="AA528" i="1"/>
  <c r="Z528" i="1"/>
  <c r="AA524" i="1"/>
  <c r="Z524" i="1"/>
  <c r="AA520" i="1"/>
  <c r="Z520" i="1"/>
  <c r="AA516" i="1"/>
  <c r="Z516" i="1"/>
  <c r="AA512" i="1"/>
  <c r="Z512" i="1"/>
  <c r="AA508" i="1"/>
  <c r="Z508" i="1"/>
  <c r="AA504" i="1"/>
  <c r="Z504" i="1"/>
  <c r="AA500" i="1"/>
  <c r="Z500" i="1"/>
  <c r="AA496" i="1"/>
  <c r="Z496" i="1"/>
  <c r="AA492" i="1"/>
  <c r="Z492" i="1"/>
  <c r="AA488" i="1"/>
  <c r="Z488" i="1"/>
  <c r="AA484" i="1"/>
  <c r="Z484" i="1"/>
  <c r="AA480" i="1"/>
  <c r="Z480" i="1"/>
  <c r="AA476" i="1"/>
  <c r="Z476" i="1"/>
  <c r="AA472" i="1"/>
  <c r="Z472" i="1"/>
  <c r="AA468" i="1"/>
  <c r="Z468" i="1"/>
  <c r="AA464" i="1"/>
  <c r="Z464" i="1"/>
  <c r="AA460" i="1"/>
  <c r="Z460" i="1"/>
  <c r="AA456" i="1"/>
  <c r="Z456" i="1"/>
  <c r="AA452" i="1"/>
  <c r="Z452" i="1"/>
  <c r="AA448" i="1"/>
  <c r="Z448" i="1"/>
  <c r="AA444" i="1"/>
  <c r="Z444" i="1"/>
  <c r="AA440" i="1"/>
  <c r="Z440" i="1"/>
  <c r="AA436" i="1"/>
  <c r="Z436" i="1"/>
  <c r="AA432" i="1"/>
  <c r="Z432" i="1"/>
  <c r="AA428" i="1"/>
  <c r="Z428" i="1"/>
  <c r="AA424" i="1"/>
  <c r="Z424" i="1"/>
  <c r="AA420" i="1"/>
  <c r="Z420" i="1"/>
  <c r="AA416" i="1"/>
  <c r="Z416" i="1"/>
  <c r="AA412" i="1"/>
  <c r="Z412" i="1"/>
  <c r="AA408" i="1"/>
  <c r="Z408" i="1"/>
  <c r="AA404" i="1"/>
  <c r="Z404" i="1"/>
  <c r="AA400" i="1"/>
  <c r="Z400" i="1"/>
  <c r="AA396" i="1"/>
  <c r="Z396" i="1"/>
  <c r="AA392" i="1"/>
  <c r="Z392" i="1"/>
  <c r="AA388" i="1"/>
  <c r="Z388" i="1"/>
  <c r="AA384" i="1"/>
  <c r="Z384" i="1"/>
  <c r="AA380" i="1"/>
  <c r="Z380" i="1"/>
  <c r="AA376" i="1"/>
  <c r="Z376" i="1"/>
  <c r="AA372" i="1"/>
  <c r="Z372" i="1"/>
  <c r="AA368" i="1"/>
  <c r="Z368" i="1"/>
  <c r="AA364" i="1"/>
  <c r="Z364" i="1"/>
  <c r="AA360" i="1"/>
  <c r="Z360" i="1"/>
  <c r="Z356" i="1"/>
  <c r="AA356" i="1"/>
  <c r="AA352" i="1"/>
  <c r="Z352" i="1"/>
  <c r="AA348" i="1"/>
  <c r="Z348" i="1"/>
  <c r="AA344" i="1"/>
  <c r="Z344" i="1"/>
  <c r="AA340" i="1"/>
  <c r="Z340" i="1"/>
  <c r="AA336" i="1"/>
  <c r="Z336" i="1"/>
  <c r="AA332" i="1"/>
  <c r="Z332" i="1"/>
  <c r="AA328" i="1"/>
  <c r="Z328" i="1"/>
  <c r="AA324" i="1"/>
  <c r="Z324" i="1"/>
  <c r="AA320" i="1"/>
  <c r="Z320" i="1"/>
  <c r="AA316" i="1"/>
  <c r="Z316" i="1"/>
  <c r="AA312" i="1"/>
  <c r="Z312" i="1"/>
  <c r="AA308" i="1"/>
  <c r="Z308" i="1"/>
  <c r="AA304" i="1"/>
  <c r="Z304" i="1"/>
  <c r="AA300" i="1"/>
  <c r="Z300" i="1"/>
  <c r="AA296" i="1"/>
  <c r="Z296" i="1"/>
  <c r="AA292" i="1"/>
  <c r="Z292" i="1"/>
  <c r="AA288" i="1"/>
  <c r="Z288" i="1"/>
  <c r="AA284" i="1"/>
  <c r="Z284" i="1"/>
  <c r="AA280" i="1"/>
  <c r="Z280" i="1"/>
  <c r="AA276" i="1"/>
  <c r="Z276" i="1"/>
  <c r="AA272" i="1"/>
  <c r="Z272" i="1"/>
  <c r="AA268" i="1"/>
  <c r="Z268" i="1"/>
  <c r="AA264" i="1"/>
  <c r="Z264" i="1"/>
  <c r="AA260" i="1"/>
  <c r="Z260" i="1"/>
  <c r="AA256" i="1"/>
  <c r="Z256" i="1"/>
  <c r="AA252" i="1"/>
  <c r="Z252" i="1"/>
  <c r="AA248" i="1"/>
  <c r="Z248" i="1"/>
  <c r="AA244" i="1"/>
  <c r="Z244" i="1"/>
  <c r="AA240" i="1"/>
  <c r="Z240" i="1"/>
  <c r="AA236" i="1"/>
  <c r="Z236" i="1"/>
  <c r="AA232" i="1"/>
  <c r="Z232" i="1"/>
  <c r="AA228" i="1"/>
  <c r="Z228" i="1"/>
  <c r="AA224" i="1"/>
  <c r="Z224" i="1"/>
  <c r="AA220" i="1"/>
  <c r="Z220" i="1"/>
  <c r="AA216" i="1"/>
  <c r="Z216" i="1"/>
  <c r="AA212" i="1"/>
  <c r="Z212" i="1"/>
  <c r="AA208" i="1"/>
  <c r="Z208" i="1"/>
  <c r="AA204" i="1"/>
  <c r="Z204" i="1"/>
  <c r="AA200" i="1"/>
  <c r="Z200" i="1"/>
  <c r="AA196" i="1"/>
  <c r="Z196" i="1"/>
  <c r="AA192" i="1"/>
  <c r="Z192" i="1"/>
  <c r="AA188" i="1"/>
  <c r="Z188" i="1"/>
  <c r="AA184" i="1"/>
  <c r="Z184" i="1"/>
  <c r="AA180" i="1"/>
  <c r="Z180" i="1"/>
  <c r="AA176" i="1"/>
  <c r="Z176" i="1"/>
  <c r="AA172" i="1"/>
  <c r="Z172" i="1"/>
  <c r="AA168" i="1"/>
  <c r="Z168" i="1"/>
  <c r="AA164" i="1"/>
  <c r="Z164" i="1"/>
  <c r="AA160" i="1"/>
  <c r="Z160" i="1"/>
  <c r="AA156" i="1"/>
  <c r="Z156" i="1"/>
  <c r="AA152" i="1"/>
  <c r="Z152" i="1"/>
  <c r="AA148" i="1"/>
  <c r="Z148" i="1"/>
  <c r="AA144" i="1"/>
  <c r="Z144" i="1"/>
  <c r="AA140" i="1"/>
  <c r="Z140" i="1"/>
  <c r="AA136" i="1"/>
  <c r="Z136" i="1"/>
  <c r="AA132" i="1"/>
  <c r="Z132" i="1"/>
  <c r="AA128" i="1"/>
  <c r="Z128" i="1"/>
  <c r="AA124" i="1"/>
  <c r="Z124" i="1"/>
  <c r="AA120" i="1"/>
  <c r="Z120" i="1"/>
  <c r="AA116" i="1"/>
  <c r="Z116" i="1"/>
  <c r="AA112" i="1"/>
  <c r="Z112" i="1"/>
  <c r="AA108" i="1"/>
  <c r="Z108" i="1"/>
  <c r="AA104" i="1"/>
  <c r="Z104" i="1"/>
  <c r="AA100" i="1"/>
  <c r="Z100" i="1"/>
  <c r="AA96" i="1"/>
  <c r="Z96" i="1"/>
  <c r="AA92" i="1"/>
  <c r="Z92" i="1"/>
  <c r="AA88" i="1"/>
  <c r="Z88" i="1"/>
  <c r="AA84" i="1"/>
  <c r="Z84" i="1"/>
  <c r="AA80" i="1"/>
  <c r="Z80" i="1"/>
  <c r="AA76" i="1"/>
  <c r="Z76" i="1"/>
  <c r="AA72" i="1"/>
  <c r="Z72" i="1"/>
  <c r="AA68" i="1"/>
  <c r="Z68" i="1"/>
  <c r="AA64" i="1"/>
  <c r="Z64" i="1"/>
  <c r="AA60" i="1"/>
  <c r="Z60" i="1"/>
  <c r="AA56" i="1"/>
  <c r="Z56" i="1"/>
  <c r="AA52" i="1"/>
  <c r="Z52" i="1"/>
  <c r="AA48" i="1"/>
  <c r="Z48" i="1"/>
  <c r="AA44" i="1"/>
  <c r="Z44" i="1"/>
  <c r="AA40" i="1"/>
  <c r="Z40" i="1"/>
  <c r="AA36" i="1"/>
  <c r="Z36" i="1"/>
  <c r="AA32" i="1"/>
  <c r="Z32" i="1"/>
  <c r="AA28" i="1"/>
  <c r="Z28" i="1"/>
  <c r="AA24" i="1"/>
  <c r="Z24" i="1"/>
  <c r="AA20" i="1"/>
  <c r="Z20" i="1"/>
  <c r="AA16" i="1"/>
  <c r="Z16" i="1"/>
  <c r="AA12" i="1"/>
  <c r="Z12" i="1"/>
  <c r="AA8" i="1"/>
  <c r="Z8" i="1"/>
  <c r="AA1679" i="1"/>
  <c r="Z1679" i="1"/>
  <c r="AA1675" i="1"/>
  <c r="Z1675" i="1"/>
  <c r="AA1671" i="1"/>
  <c r="Z1671" i="1"/>
  <c r="AA1667" i="1"/>
  <c r="Z1667" i="1"/>
  <c r="AA1663" i="1"/>
  <c r="Z1663" i="1"/>
  <c r="AA1659" i="1"/>
  <c r="Z1659" i="1"/>
  <c r="AA1655" i="1"/>
  <c r="Z1655" i="1"/>
  <c r="AJ1655" i="1" s="1"/>
  <c r="AA1651" i="1"/>
  <c r="Z1651" i="1"/>
  <c r="AA1647" i="1"/>
  <c r="Z1647" i="1"/>
  <c r="AA1643" i="1"/>
  <c r="Z1643" i="1"/>
  <c r="AA1639" i="1"/>
  <c r="Z1639" i="1"/>
  <c r="AJ1639" i="1" s="1"/>
  <c r="AA1635" i="1"/>
  <c r="Z1635" i="1"/>
  <c r="AA1631" i="1"/>
  <c r="Z1631" i="1"/>
  <c r="AA1627" i="1"/>
  <c r="Z1627" i="1"/>
  <c r="AJ1627" i="1" s="1"/>
  <c r="AA1623" i="1"/>
  <c r="Z1623" i="1"/>
  <c r="AA1619" i="1"/>
  <c r="Z1619" i="1"/>
  <c r="AA1615" i="1"/>
  <c r="Z1615" i="1"/>
  <c r="AJ1615" i="1" s="1"/>
  <c r="AA1611" i="1"/>
  <c r="Z1611" i="1"/>
  <c r="AA1607" i="1"/>
  <c r="Z1607" i="1"/>
  <c r="AA1603" i="1"/>
  <c r="Z1603" i="1"/>
  <c r="AJ1603" i="1" s="1"/>
  <c r="AA1599" i="1"/>
  <c r="Z1599" i="1"/>
  <c r="AA1595" i="1"/>
  <c r="Z1595" i="1"/>
  <c r="AJ1595" i="1" s="1"/>
  <c r="AA1591" i="1"/>
  <c r="Z1591" i="1"/>
  <c r="AJ1591" i="1" s="1"/>
  <c r="AA1587" i="1"/>
  <c r="Z1587" i="1"/>
  <c r="AJ1587" i="1" s="1"/>
  <c r="AA1583" i="1"/>
  <c r="Z1583" i="1"/>
  <c r="AA1579" i="1"/>
  <c r="Z1579" i="1"/>
  <c r="AA1575" i="1"/>
  <c r="Z1575" i="1"/>
  <c r="AA1571" i="1"/>
  <c r="Z1571" i="1"/>
  <c r="AJ1571" i="1" s="1"/>
  <c r="AA1567" i="1"/>
  <c r="Z1567" i="1"/>
  <c r="AA1563" i="1"/>
  <c r="Z1563" i="1"/>
  <c r="AJ1563" i="1" s="1"/>
  <c r="AA1559" i="1"/>
  <c r="Z1559" i="1"/>
  <c r="AJ1559" i="1" s="1"/>
  <c r="AA1555" i="1"/>
  <c r="Z1555" i="1"/>
  <c r="AJ1555" i="1" s="1"/>
  <c r="AA1551" i="1"/>
  <c r="Z1551" i="1"/>
  <c r="AJ1551" i="1" s="1"/>
  <c r="AA1547" i="1"/>
  <c r="Z1547" i="1"/>
  <c r="AJ1547" i="1" s="1"/>
  <c r="AA1543" i="1"/>
  <c r="Z1543" i="1"/>
  <c r="AJ1543" i="1" s="1"/>
  <c r="AA1539" i="1"/>
  <c r="Z1539" i="1"/>
  <c r="AJ1539" i="1" s="1"/>
  <c r="AA1535" i="1"/>
  <c r="Z1535" i="1"/>
  <c r="AJ1535" i="1" s="1"/>
  <c r="AA1531" i="1"/>
  <c r="Z1531" i="1"/>
  <c r="AJ1531" i="1" s="1"/>
  <c r="AA1527" i="1"/>
  <c r="Z1527" i="1"/>
  <c r="AJ1527" i="1" s="1"/>
  <c r="AA1523" i="1"/>
  <c r="Z1523" i="1"/>
  <c r="AJ1523" i="1" s="1"/>
  <c r="AA1519" i="1"/>
  <c r="Z1519" i="1"/>
  <c r="AJ1519" i="1" s="1"/>
  <c r="AA1515" i="1"/>
  <c r="Z1515" i="1"/>
  <c r="AJ1515" i="1" s="1"/>
  <c r="AA1511" i="1"/>
  <c r="Z1511" i="1"/>
  <c r="AJ1511" i="1" s="1"/>
  <c r="AA1507" i="1"/>
  <c r="Z1507" i="1"/>
  <c r="AJ1507" i="1" s="1"/>
  <c r="AA1503" i="1"/>
  <c r="Z1503" i="1"/>
  <c r="AJ1503" i="1" s="1"/>
  <c r="AA1499" i="1"/>
  <c r="Z1499" i="1"/>
  <c r="AJ1499" i="1" s="1"/>
  <c r="AA1495" i="1"/>
  <c r="Z1495" i="1"/>
  <c r="AA1491" i="1"/>
  <c r="Z1491" i="1"/>
  <c r="AA1487" i="1"/>
  <c r="Z1487" i="1"/>
  <c r="AJ1487" i="1" s="1"/>
  <c r="AA1483" i="1"/>
  <c r="Z1483" i="1"/>
  <c r="AJ1483" i="1" s="1"/>
  <c r="AA1479" i="1"/>
  <c r="Z1479" i="1"/>
  <c r="AJ1479" i="1" s="1"/>
  <c r="AA1475" i="1"/>
  <c r="Z1475" i="1"/>
  <c r="AA1471" i="1"/>
  <c r="Z1471" i="1"/>
  <c r="AJ1471" i="1" s="1"/>
  <c r="AA1467" i="1"/>
  <c r="Z1467" i="1"/>
  <c r="AJ1467" i="1" s="1"/>
  <c r="AA1463" i="1"/>
  <c r="Z1463" i="1"/>
  <c r="AA1459" i="1"/>
  <c r="Z1459" i="1"/>
  <c r="AJ1459" i="1" s="1"/>
  <c r="AA1455" i="1"/>
  <c r="Z1455" i="1"/>
  <c r="AJ1455" i="1" s="1"/>
  <c r="AA1451" i="1"/>
  <c r="Z1451" i="1"/>
  <c r="AJ1451" i="1" s="1"/>
  <c r="AA1447" i="1"/>
  <c r="Z1447" i="1"/>
  <c r="AJ1447" i="1" s="1"/>
  <c r="AA1443" i="1"/>
  <c r="Z1443" i="1"/>
  <c r="AJ1443" i="1" s="1"/>
  <c r="AA1439" i="1"/>
  <c r="Z1439" i="1"/>
  <c r="AJ1439" i="1" s="1"/>
  <c r="AA1435" i="1"/>
  <c r="Z1435" i="1"/>
  <c r="AJ1435" i="1" s="1"/>
  <c r="AA1431" i="1"/>
  <c r="Z1431" i="1"/>
  <c r="AA1427" i="1"/>
  <c r="Z1427" i="1"/>
  <c r="AJ1427" i="1" s="1"/>
  <c r="AA1423" i="1"/>
  <c r="Z1423" i="1"/>
  <c r="AJ1423" i="1" s="1"/>
  <c r="AA1419" i="1"/>
  <c r="Z1419" i="1"/>
  <c r="AJ1419" i="1" s="1"/>
  <c r="AA1415" i="1"/>
  <c r="AK1415" i="1" s="1"/>
  <c r="Z1415" i="1"/>
  <c r="AA1411" i="1"/>
  <c r="Z1411" i="1"/>
  <c r="AJ1411" i="1" s="1"/>
  <c r="AA1407" i="1"/>
  <c r="Z1407" i="1"/>
  <c r="AJ1407" i="1" s="1"/>
  <c r="AA1403" i="1"/>
  <c r="Z1403" i="1"/>
  <c r="AJ1403" i="1" s="1"/>
  <c r="AA1399" i="1"/>
  <c r="Z1399" i="1"/>
  <c r="AJ1399" i="1" s="1"/>
  <c r="AA1395" i="1"/>
  <c r="Z1395" i="1"/>
  <c r="AJ1395" i="1" s="1"/>
  <c r="AA1391" i="1"/>
  <c r="Z1391" i="1"/>
  <c r="AJ1391" i="1" s="1"/>
  <c r="AA1387" i="1"/>
  <c r="Z1387" i="1"/>
  <c r="AJ1387" i="1" s="1"/>
  <c r="AA1383" i="1"/>
  <c r="Z1383" i="1"/>
  <c r="AJ1383" i="1" s="1"/>
  <c r="AA1379" i="1"/>
  <c r="Z1379" i="1"/>
  <c r="AJ1379" i="1" s="1"/>
  <c r="AA1375" i="1"/>
  <c r="Z1375" i="1"/>
  <c r="AJ1375" i="1" s="1"/>
  <c r="AA1371" i="1"/>
  <c r="Z1371" i="1"/>
  <c r="AJ1371" i="1" s="1"/>
  <c r="AA1367" i="1"/>
  <c r="AK1367" i="1" s="1"/>
  <c r="Z1367" i="1"/>
  <c r="AJ1367" i="1" s="1"/>
  <c r="AA1363" i="1"/>
  <c r="Z1363" i="1"/>
  <c r="AJ1363" i="1" s="1"/>
  <c r="AA1359" i="1"/>
  <c r="Z1359" i="1"/>
  <c r="AJ1359" i="1" s="1"/>
  <c r="AA1355" i="1"/>
  <c r="Z1355" i="1"/>
  <c r="AA1351" i="1"/>
  <c r="Z1351" i="1"/>
  <c r="AA1347" i="1"/>
  <c r="Z1347" i="1"/>
  <c r="AJ1347" i="1" s="1"/>
  <c r="AA1343" i="1"/>
  <c r="Z1343" i="1"/>
  <c r="AA1339" i="1"/>
  <c r="Z1339" i="1"/>
  <c r="AJ1339" i="1" s="1"/>
  <c r="AA1335" i="1"/>
  <c r="Z1335" i="1"/>
  <c r="AJ1335" i="1" s="1"/>
  <c r="AA1331" i="1"/>
  <c r="Z1331" i="1"/>
  <c r="AJ1331" i="1" s="1"/>
  <c r="AA1327" i="1"/>
  <c r="AK1327" i="1" s="1"/>
  <c r="Z1327" i="1"/>
  <c r="AJ1327" i="1" s="1"/>
  <c r="AA1323" i="1"/>
  <c r="Z1323" i="1"/>
  <c r="AA1319" i="1"/>
  <c r="Z1319" i="1"/>
  <c r="AA1315" i="1"/>
  <c r="Z1315" i="1"/>
  <c r="AA1311" i="1"/>
  <c r="Z1311" i="1"/>
  <c r="AA1307" i="1"/>
  <c r="Z1307" i="1"/>
  <c r="AA1303" i="1"/>
  <c r="Z1303" i="1"/>
  <c r="AA1299" i="1"/>
  <c r="Z1299" i="1"/>
  <c r="AA1295" i="1"/>
  <c r="Z1295" i="1"/>
  <c r="AA1291" i="1"/>
  <c r="Z1291" i="1"/>
  <c r="AA1287" i="1"/>
  <c r="Z1287" i="1"/>
  <c r="AA1283" i="1"/>
  <c r="Z1283" i="1"/>
  <c r="AA1279" i="1"/>
  <c r="Z1279" i="1"/>
  <c r="AA1275" i="1"/>
  <c r="Z1275" i="1"/>
  <c r="AA1271" i="1"/>
  <c r="Z1271" i="1"/>
  <c r="AA1267" i="1"/>
  <c r="Z1267" i="1"/>
  <c r="AA1263" i="1"/>
  <c r="Z1263" i="1"/>
  <c r="AA1259" i="1"/>
  <c r="Z1259" i="1"/>
  <c r="AA1255" i="1"/>
  <c r="Z1255" i="1"/>
  <c r="AA1251" i="1"/>
  <c r="Z1251" i="1"/>
  <c r="AA1247" i="1"/>
  <c r="Z1247" i="1"/>
  <c r="AA1243" i="1"/>
  <c r="Z1243" i="1"/>
  <c r="AA1239" i="1"/>
  <c r="Z1239" i="1"/>
  <c r="AA1235" i="1"/>
  <c r="Z1235" i="1"/>
  <c r="AA1231" i="1"/>
  <c r="Z1231" i="1"/>
  <c r="AA1227" i="1"/>
  <c r="Z1227" i="1"/>
  <c r="AA1223" i="1"/>
  <c r="Z1223" i="1"/>
  <c r="AA1219" i="1"/>
  <c r="Z1219" i="1"/>
  <c r="AA1215" i="1"/>
  <c r="Z1215" i="1"/>
  <c r="AA1211" i="1"/>
  <c r="Z1211" i="1"/>
  <c r="AA1207" i="1"/>
  <c r="Z1207" i="1"/>
  <c r="AA1203" i="1"/>
  <c r="Z1203" i="1"/>
  <c r="AA1199" i="1"/>
  <c r="Z1199" i="1"/>
  <c r="AA1195" i="1"/>
  <c r="Z1195" i="1"/>
  <c r="AA1191" i="1"/>
  <c r="Z1191" i="1"/>
  <c r="AA1187" i="1"/>
  <c r="Z1187" i="1"/>
  <c r="AA1183" i="1"/>
  <c r="Z1183" i="1"/>
  <c r="AA1179" i="1"/>
  <c r="Z1179" i="1"/>
  <c r="AA1175" i="1"/>
  <c r="Z1175" i="1"/>
  <c r="AA1171" i="1"/>
  <c r="Z1171" i="1"/>
  <c r="AA1167" i="1"/>
  <c r="Z1167" i="1"/>
  <c r="AA1163" i="1"/>
  <c r="Z1163" i="1"/>
  <c r="AA1159" i="1"/>
  <c r="Z1159" i="1"/>
  <c r="AA1155" i="1"/>
  <c r="Z1155" i="1"/>
  <c r="AA1151" i="1"/>
  <c r="Z1151" i="1"/>
  <c r="AA1147" i="1"/>
  <c r="Z1147" i="1"/>
  <c r="AA1143" i="1"/>
  <c r="Z1143" i="1"/>
  <c r="AA1139" i="1"/>
  <c r="Z1139" i="1"/>
  <c r="AA1135" i="1"/>
  <c r="Z1135" i="1"/>
  <c r="AA1131" i="1"/>
  <c r="Z1131" i="1"/>
  <c r="AA1127" i="1"/>
  <c r="Z1127" i="1"/>
  <c r="AA1123" i="1"/>
  <c r="Z1123" i="1"/>
  <c r="AA1119" i="1"/>
  <c r="Z1119" i="1"/>
  <c r="AA1115" i="1"/>
  <c r="Z1115" i="1"/>
  <c r="AA1111" i="1"/>
  <c r="Z1111" i="1"/>
  <c r="AA1107" i="1"/>
  <c r="Z1107" i="1"/>
  <c r="AA1103" i="1"/>
  <c r="Z1103" i="1"/>
  <c r="AA1099" i="1"/>
  <c r="Z1099" i="1"/>
  <c r="AA1095" i="1"/>
  <c r="Z1095" i="1"/>
  <c r="AA1091" i="1"/>
  <c r="Z1091" i="1"/>
  <c r="AA1087" i="1"/>
  <c r="Z1087" i="1"/>
  <c r="AA1083" i="1"/>
  <c r="Z1083" i="1"/>
  <c r="AA1079" i="1"/>
  <c r="Z1079" i="1"/>
  <c r="AA1075" i="1"/>
  <c r="Z1075" i="1"/>
  <c r="AA1071" i="1"/>
  <c r="Z1071" i="1"/>
  <c r="AA1067" i="1"/>
  <c r="Z1067" i="1"/>
  <c r="AA1063" i="1"/>
  <c r="Z1063" i="1"/>
  <c r="AA1059" i="1"/>
  <c r="Z1059" i="1"/>
  <c r="AA1055" i="1"/>
  <c r="Z1055" i="1"/>
  <c r="AA1051" i="1"/>
  <c r="Z1051" i="1"/>
  <c r="AA1047" i="1"/>
  <c r="Z1047" i="1"/>
  <c r="AA1043" i="1"/>
  <c r="Z1043" i="1"/>
  <c r="AA1039" i="1"/>
  <c r="Z1039" i="1"/>
  <c r="AA1035" i="1"/>
  <c r="Z1035" i="1"/>
  <c r="AA1031" i="1"/>
  <c r="Z1031" i="1"/>
  <c r="AA1027" i="1"/>
  <c r="Z1027" i="1"/>
  <c r="AA1023" i="1"/>
  <c r="Z1023" i="1"/>
  <c r="AA1019" i="1"/>
  <c r="Z1019" i="1"/>
  <c r="AA1015" i="1"/>
  <c r="Z1015" i="1"/>
  <c r="AA1011" i="1"/>
  <c r="Z1011" i="1"/>
  <c r="AA1007" i="1"/>
  <c r="Z1007" i="1"/>
  <c r="AA1003" i="1"/>
  <c r="Z1003" i="1"/>
  <c r="AA999" i="1"/>
  <c r="Z999" i="1"/>
  <c r="AA995" i="1"/>
  <c r="Z995" i="1"/>
  <c r="AA991" i="1"/>
  <c r="Z991" i="1"/>
  <c r="AA987" i="1"/>
  <c r="Z987" i="1"/>
  <c r="AA983" i="1"/>
  <c r="Z983" i="1"/>
  <c r="AA979" i="1"/>
  <c r="Z979" i="1"/>
  <c r="AA975" i="1"/>
  <c r="Z975" i="1"/>
  <c r="AA971" i="1"/>
  <c r="Z971" i="1"/>
  <c r="AA967" i="1"/>
  <c r="Z967" i="1"/>
  <c r="AA963" i="1"/>
  <c r="Z963" i="1"/>
  <c r="AA959" i="1"/>
  <c r="Z959" i="1"/>
  <c r="AA955" i="1"/>
  <c r="Z955" i="1"/>
  <c r="AA951" i="1"/>
  <c r="Z951" i="1"/>
  <c r="AA947" i="1"/>
  <c r="Z947" i="1"/>
  <c r="AA943" i="1"/>
  <c r="Z943" i="1"/>
  <c r="AA939" i="1"/>
  <c r="Z939" i="1"/>
  <c r="AA935" i="1"/>
  <c r="Z935" i="1"/>
  <c r="AA931" i="1"/>
  <c r="Z931" i="1"/>
  <c r="Z927" i="1"/>
  <c r="AA927" i="1"/>
  <c r="AA923" i="1"/>
  <c r="Z923" i="1"/>
  <c r="AA919" i="1"/>
  <c r="Z919" i="1"/>
  <c r="AA915" i="1"/>
  <c r="Z915" i="1"/>
  <c r="AA911" i="1"/>
  <c r="Z911" i="1"/>
  <c r="AA907" i="1"/>
  <c r="Z907" i="1"/>
  <c r="AA903" i="1"/>
  <c r="Z903" i="1"/>
  <c r="AA899" i="1"/>
  <c r="Z899" i="1"/>
  <c r="AA895" i="1"/>
  <c r="Z895" i="1"/>
  <c r="AA891" i="1"/>
  <c r="Z891" i="1"/>
  <c r="AA887" i="1"/>
  <c r="Z887" i="1"/>
  <c r="AA883" i="1"/>
  <c r="Z883" i="1"/>
  <c r="AA879" i="1"/>
  <c r="Z879" i="1"/>
  <c r="AA875" i="1"/>
  <c r="Z875" i="1"/>
  <c r="AA871" i="1"/>
  <c r="Z871" i="1"/>
  <c r="AA867" i="1"/>
  <c r="Z867" i="1"/>
  <c r="AA863" i="1"/>
  <c r="Z863" i="1"/>
  <c r="AA859" i="1"/>
  <c r="Z859" i="1"/>
  <c r="AA855" i="1"/>
  <c r="Z855" i="1"/>
  <c r="AA851" i="1"/>
  <c r="Z851" i="1"/>
  <c r="AA847" i="1"/>
  <c r="Z847" i="1"/>
  <c r="AA843" i="1"/>
  <c r="Z843" i="1"/>
  <c r="AA839" i="1"/>
  <c r="Z839" i="1"/>
  <c r="AA835" i="1"/>
  <c r="Z835" i="1"/>
  <c r="AA831" i="1"/>
  <c r="Z831" i="1"/>
  <c r="AA827" i="1"/>
  <c r="Z827" i="1"/>
  <c r="AA823" i="1"/>
  <c r="Z823" i="1"/>
  <c r="AA819" i="1"/>
  <c r="Z819" i="1"/>
  <c r="AA815" i="1"/>
  <c r="Z815" i="1"/>
  <c r="AA811" i="1"/>
  <c r="Z811" i="1"/>
  <c r="AA807" i="1"/>
  <c r="Z807" i="1"/>
  <c r="AA803" i="1"/>
  <c r="Z803" i="1"/>
  <c r="AA799" i="1"/>
  <c r="Z799" i="1"/>
  <c r="AA795" i="1"/>
  <c r="Z795" i="1"/>
  <c r="AA791" i="1"/>
  <c r="Z791" i="1"/>
  <c r="AA787" i="1"/>
  <c r="Z787" i="1"/>
  <c r="AA783" i="1"/>
  <c r="Z783" i="1"/>
  <c r="AA779" i="1"/>
  <c r="Z779" i="1"/>
  <c r="AA775" i="1"/>
  <c r="Z775" i="1"/>
  <c r="AA771" i="1"/>
  <c r="Z771" i="1"/>
  <c r="AA767" i="1"/>
  <c r="Z767" i="1"/>
  <c r="AA763" i="1"/>
  <c r="Z763" i="1"/>
  <c r="AA759" i="1"/>
  <c r="Z759" i="1"/>
  <c r="AA755" i="1"/>
  <c r="Z755" i="1"/>
  <c r="AA751" i="1"/>
  <c r="Z751" i="1"/>
  <c r="AA747" i="1"/>
  <c r="Z747" i="1"/>
  <c r="AA743" i="1"/>
  <c r="Z743" i="1"/>
  <c r="AA739" i="1"/>
  <c r="Z739" i="1"/>
  <c r="AA735" i="1"/>
  <c r="Z735" i="1"/>
  <c r="AA731" i="1"/>
  <c r="Z731" i="1"/>
  <c r="AA727" i="1"/>
  <c r="Z727" i="1"/>
  <c r="AA723" i="1"/>
  <c r="Z723" i="1"/>
  <c r="AA719" i="1"/>
  <c r="Z719" i="1"/>
  <c r="AA715" i="1"/>
  <c r="Z715" i="1"/>
  <c r="AA711" i="1"/>
  <c r="Z711" i="1"/>
  <c r="AA707" i="1"/>
  <c r="Z707" i="1"/>
  <c r="AA703" i="1"/>
  <c r="Z703" i="1"/>
  <c r="AA699" i="1"/>
  <c r="Z699" i="1"/>
  <c r="AA695" i="1"/>
  <c r="Z695" i="1"/>
  <c r="AA691" i="1"/>
  <c r="Z691" i="1"/>
  <c r="AA687" i="1"/>
  <c r="Z687" i="1"/>
  <c r="AA683" i="1"/>
  <c r="Z683" i="1"/>
  <c r="AA679" i="1"/>
  <c r="Z679" i="1"/>
  <c r="AA675" i="1"/>
  <c r="Z675" i="1"/>
  <c r="AA671" i="1"/>
  <c r="Z671" i="1"/>
  <c r="AA667" i="1"/>
  <c r="Z667" i="1"/>
  <c r="AA663" i="1"/>
  <c r="Z663" i="1"/>
  <c r="AA659" i="1"/>
  <c r="Z659" i="1"/>
  <c r="AA655" i="1"/>
  <c r="Z655" i="1"/>
  <c r="AA651" i="1"/>
  <c r="Z651" i="1"/>
  <c r="AA647" i="1"/>
  <c r="Z647" i="1"/>
  <c r="Z643" i="1"/>
  <c r="AA643" i="1"/>
  <c r="AA639" i="1"/>
  <c r="Z639" i="1"/>
  <c r="AA635" i="1"/>
  <c r="Z635" i="1"/>
  <c r="AA631" i="1"/>
  <c r="Z631" i="1"/>
  <c r="Z627" i="1"/>
  <c r="AA627" i="1"/>
  <c r="AA623" i="1"/>
  <c r="Z623" i="1"/>
  <c r="AA619" i="1"/>
  <c r="Z619" i="1"/>
  <c r="AA615" i="1"/>
  <c r="Z615" i="1"/>
  <c r="Z611" i="1"/>
  <c r="AA611" i="1"/>
  <c r="AA607" i="1"/>
  <c r="Z607" i="1"/>
  <c r="AA603" i="1"/>
  <c r="Z603" i="1"/>
  <c r="AA599" i="1"/>
  <c r="Z599" i="1"/>
  <c r="AA595" i="1"/>
  <c r="Z595" i="1"/>
  <c r="AA591" i="1"/>
  <c r="Z591" i="1"/>
  <c r="AA587" i="1"/>
  <c r="Z587" i="1"/>
  <c r="AA583" i="1"/>
  <c r="Z583" i="1"/>
  <c r="AA579" i="1"/>
  <c r="Z579" i="1"/>
  <c r="AA575" i="1"/>
  <c r="Z575" i="1"/>
  <c r="AA571" i="1"/>
  <c r="Z571" i="1"/>
  <c r="AA567" i="1"/>
  <c r="Z567" i="1"/>
  <c r="AA563" i="1"/>
  <c r="Z563" i="1"/>
  <c r="AA559" i="1"/>
  <c r="Z559" i="1"/>
  <c r="AA555" i="1"/>
  <c r="Z555" i="1"/>
  <c r="AA551" i="1"/>
  <c r="Z551" i="1"/>
  <c r="Z547" i="1"/>
  <c r="AA547" i="1"/>
  <c r="AA543" i="1"/>
  <c r="Z543" i="1"/>
  <c r="AA539" i="1"/>
  <c r="Z539" i="1"/>
  <c r="AA535" i="1"/>
  <c r="Z535" i="1"/>
  <c r="AA531" i="1"/>
  <c r="Z531" i="1"/>
  <c r="AA527" i="1"/>
  <c r="Z527" i="1"/>
  <c r="AA523" i="1"/>
  <c r="Z523" i="1"/>
  <c r="AA519" i="1"/>
  <c r="Z519" i="1"/>
  <c r="AA515" i="1"/>
  <c r="Z515" i="1"/>
  <c r="AA511" i="1"/>
  <c r="Z511" i="1"/>
  <c r="AA507" i="1"/>
  <c r="Z507" i="1"/>
  <c r="AA503" i="1"/>
  <c r="Z503" i="1"/>
  <c r="AA499" i="1"/>
  <c r="Z499" i="1"/>
  <c r="AA495" i="1"/>
  <c r="Z495" i="1"/>
  <c r="AA491" i="1"/>
  <c r="Z491" i="1"/>
  <c r="AA487" i="1"/>
  <c r="Z487" i="1"/>
  <c r="AA483" i="1"/>
  <c r="Z483" i="1"/>
  <c r="AA479" i="1"/>
  <c r="Z479" i="1"/>
  <c r="AA475" i="1"/>
  <c r="Z475" i="1"/>
  <c r="AA471" i="1"/>
  <c r="Z471" i="1"/>
  <c r="AA467" i="1"/>
  <c r="Z467" i="1"/>
  <c r="AA463" i="1"/>
  <c r="Z463" i="1"/>
  <c r="AA459" i="1"/>
  <c r="Z459" i="1"/>
  <c r="AA455" i="1"/>
  <c r="Z455" i="1"/>
  <c r="AA451" i="1"/>
  <c r="Z451" i="1"/>
  <c r="AA447" i="1"/>
  <c r="Z447" i="1"/>
  <c r="AA443" i="1"/>
  <c r="Z443" i="1"/>
  <c r="AA439" i="1"/>
  <c r="Z439" i="1"/>
  <c r="AA435" i="1"/>
  <c r="Z435" i="1"/>
  <c r="AA431" i="1"/>
  <c r="Z431" i="1"/>
  <c r="AA427" i="1"/>
  <c r="Z427" i="1"/>
  <c r="AA423" i="1"/>
  <c r="Z423" i="1"/>
  <c r="AA419" i="1"/>
  <c r="Z419" i="1"/>
  <c r="AA415" i="1"/>
  <c r="Z415" i="1"/>
  <c r="AA411" i="1"/>
  <c r="Z411" i="1"/>
  <c r="AA407" i="1"/>
  <c r="Z407" i="1"/>
  <c r="AA403" i="1"/>
  <c r="Z403" i="1"/>
  <c r="AA399" i="1"/>
  <c r="Z399" i="1"/>
  <c r="AA395" i="1"/>
  <c r="Z395" i="1"/>
  <c r="AA391" i="1"/>
  <c r="Z391" i="1"/>
  <c r="AA387" i="1"/>
  <c r="Z387" i="1"/>
  <c r="AA383" i="1"/>
  <c r="Z383" i="1"/>
  <c r="AA379" i="1"/>
  <c r="Z379" i="1"/>
  <c r="AA375" i="1"/>
  <c r="Z375" i="1"/>
  <c r="AA371" i="1"/>
  <c r="Z371" i="1"/>
  <c r="AA367" i="1"/>
  <c r="Z367" i="1"/>
  <c r="AA363" i="1"/>
  <c r="Z363" i="1"/>
  <c r="AA359" i="1"/>
  <c r="Z359" i="1"/>
  <c r="AA355" i="1"/>
  <c r="Z355" i="1"/>
  <c r="AA351" i="1"/>
  <c r="Z351" i="1"/>
  <c r="AA347" i="1"/>
  <c r="Z347" i="1"/>
  <c r="AA343" i="1"/>
  <c r="Z343" i="1"/>
  <c r="AA339" i="1"/>
  <c r="Z339" i="1"/>
  <c r="AA335" i="1"/>
  <c r="Z335" i="1"/>
  <c r="AA331" i="1"/>
  <c r="Z331" i="1"/>
  <c r="AA327" i="1"/>
  <c r="Z327" i="1"/>
  <c r="AA323" i="1"/>
  <c r="Z323" i="1"/>
  <c r="AA319" i="1"/>
  <c r="Z319" i="1"/>
  <c r="AA315" i="1"/>
  <c r="Z315" i="1"/>
  <c r="AA311" i="1"/>
  <c r="Z311" i="1"/>
  <c r="AA307" i="1"/>
  <c r="Z307" i="1"/>
  <c r="AA303" i="1"/>
  <c r="Z303" i="1"/>
  <c r="AA299" i="1"/>
  <c r="Z299" i="1"/>
  <c r="AA295" i="1"/>
  <c r="Z295" i="1"/>
  <c r="AA291" i="1"/>
  <c r="Z291" i="1"/>
  <c r="AA287" i="1"/>
  <c r="Z287" i="1"/>
  <c r="AA283" i="1"/>
  <c r="Z283" i="1"/>
  <c r="AA279" i="1"/>
  <c r="Z279" i="1"/>
  <c r="AA275" i="1"/>
  <c r="Z275" i="1"/>
  <c r="AA271" i="1"/>
  <c r="Z271" i="1"/>
  <c r="AA267" i="1"/>
  <c r="Z267" i="1"/>
  <c r="AA263" i="1"/>
  <c r="Z263" i="1"/>
  <c r="AA259" i="1"/>
  <c r="Z259" i="1"/>
  <c r="AA255" i="1"/>
  <c r="Z255" i="1"/>
  <c r="AA251" i="1"/>
  <c r="Z251" i="1"/>
  <c r="AA247" i="1"/>
  <c r="Z247" i="1"/>
  <c r="AA243" i="1"/>
  <c r="Z243" i="1"/>
  <c r="AA239" i="1"/>
  <c r="Z239" i="1"/>
  <c r="AA235" i="1"/>
  <c r="Z235" i="1"/>
  <c r="AA231" i="1"/>
  <c r="Z231" i="1"/>
  <c r="AA227" i="1"/>
  <c r="Z227" i="1"/>
  <c r="AA223" i="1"/>
  <c r="Z223" i="1"/>
  <c r="AA219" i="1"/>
  <c r="Z219" i="1"/>
  <c r="AA215" i="1"/>
  <c r="Z215" i="1"/>
  <c r="AA211" i="1"/>
  <c r="Z211" i="1"/>
  <c r="AA207" i="1"/>
  <c r="Z207" i="1"/>
  <c r="AA203" i="1"/>
  <c r="Z203" i="1"/>
  <c r="AA199" i="1"/>
  <c r="Z199" i="1"/>
  <c r="AA195" i="1"/>
  <c r="Z195" i="1"/>
  <c r="AA191" i="1"/>
  <c r="Z191" i="1"/>
  <c r="AA187" i="1"/>
  <c r="Z187" i="1"/>
  <c r="AA183" i="1"/>
  <c r="Z183" i="1"/>
  <c r="AA179" i="1"/>
  <c r="Z179" i="1"/>
  <c r="AA175" i="1"/>
  <c r="Z175" i="1"/>
  <c r="AA171" i="1"/>
  <c r="Z171" i="1"/>
  <c r="AA167" i="1"/>
  <c r="Z167" i="1"/>
  <c r="AA163" i="1"/>
  <c r="Z163" i="1"/>
  <c r="AA159" i="1"/>
  <c r="Z159" i="1"/>
  <c r="AA155" i="1"/>
  <c r="Z155" i="1"/>
  <c r="AA151" i="1"/>
  <c r="Z151" i="1"/>
  <c r="AA147" i="1"/>
  <c r="Z147" i="1"/>
  <c r="AA143" i="1"/>
  <c r="Z143" i="1"/>
  <c r="AA139" i="1"/>
  <c r="Z139" i="1"/>
  <c r="AA135" i="1"/>
  <c r="Z135" i="1"/>
  <c r="AA131" i="1"/>
  <c r="Z131" i="1"/>
  <c r="AA127" i="1"/>
  <c r="Z127" i="1"/>
  <c r="AA123" i="1"/>
  <c r="Z123" i="1"/>
  <c r="AA119" i="1"/>
  <c r="Z119" i="1"/>
  <c r="AA115" i="1"/>
  <c r="Z115" i="1"/>
  <c r="AA111" i="1"/>
  <c r="Z111" i="1"/>
  <c r="AA107" i="1"/>
  <c r="Z107" i="1"/>
  <c r="AA103" i="1"/>
  <c r="Z103" i="1"/>
  <c r="AA99" i="1"/>
  <c r="Z99" i="1"/>
  <c r="AA95" i="1"/>
  <c r="Z95" i="1"/>
  <c r="AA91" i="1"/>
  <c r="Z91" i="1"/>
  <c r="AA87" i="1"/>
  <c r="Z87" i="1"/>
  <c r="AA83" i="1"/>
  <c r="Z83" i="1"/>
  <c r="AA79" i="1"/>
  <c r="Z79" i="1"/>
  <c r="AA75" i="1"/>
  <c r="Z75" i="1"/>
  <c r="AA71" i="1"/>
  <c r="Z71" i="1"/>
  <c r="AA67" i="1"/>
  <c r="Z67" i="1"/>
  <c r="AA63" i="1"/>
  <c r="Z63" i="1"/>
  <c r="AA59" i="1"/>
  <c r="Z59" i="1"/>
  <c r="AA55" i="1"/>
  <c r="Z55" i="1"/>
  <c r="AA51" i="1"/>
  <c r="Z51" i="1"/>
  <c r="AA47" i="1"/>
  <c r="Z47" i="1"/>
  <c r="AA43" i="1"/>
  <c r="Z43" i="1"/>
  <c r="AA39" i="1"/>
  <c r="Z39" i="1"/>
  <c r="AA35" i="1"/>
  <c r="Z35" i="1"/>
  <c r="AA31" i="1"/>
  <c r="Z31" i="1"/>
  <c r="AA27" i="1"/>
  <c r="Z27" i="1"/>
  <c r="AA23" i="1"/>
  <c r="Z23" i="1"/>
  <c r="AA19" i="1"/>
  <c r="Z19" i="1"/>
  <c r="AA15" i="1"/>
  <c r="Z15" i="1"/>
  <c r="AA11" i="1"/>
  <c r="Z11" i="1"/>
  <c r="AJ1658" i="1"/>
  <c r="AK1658" i="1"/>
  <c r="AJ1650" i="1"/>
  <c r="AK1650" i="1"/>
  <c r="AJ1646" i="1"/>
  <c r="AK1646" i="1"/>
  <c r="AJ1638" i="1"/>
  <c r="AK1638" i="1"/>
  <c r="AJ1634" i="1"/>
  <c r="AK1634" i="1"/>
  <c r="AJ1626" i="1"/>
  <c r="AK1626" i="1"/>
  <c r="AJ1622" i="1"/>
  <c r="AK1622" i="1"/>
  <c r="AJ1614" i="1"/>
  <c r="AK1614" i="1"/>
  <c r="AJ1610" i="1"/>
  <c r="AK1610" i="1"/>
  <c r="AJ1606" i="1"/>
  <c r="AK1606" i="1"/>
  <c r="AJ1602" i="1"/>
  <c r="AK1602" i="1"/>
  <c r="AJ1598" i="1"/>
  <c r="AK1598" i="1"/>
  <c r="AJ1594" i="1"/>
  <c r="AK1594" i="1"/>
  <c r="AJ1590" i="1"/>
  <c r="AK1590" i="1"/>
  <c r="AJ1582" i="1"/>
  <c r="AK1582" i="1"/>
  <c r="AJ1574" i="1"/>
  <c r="AK1574" i="1"/>
  <c r="AJ1570" i="1"/>
  <c r="AK1570" i="1"/>
  <c r="AJ1566" i="1"/>
  <c r="AK1566" i="1"/>
  <c r="AJ1562" i="1"/>
  <c r="AK1562" i="1"/>
  <c r="AJ1550" i="1"/>
  <c r="AK1550" i="1"/>
  <c r="AJ1546" i="1"/>
  <c r="AK1546" i="1"/>
  <c r="AJ1542" i="1"/>
  <c r="AK1542" i="1"/>
  <c r="AJ1538" i="1"/>
  <c r="AK1538" i="1"/>
  <c r="AJ1534" i="1"/>
  <c r="AK1534" i="1"/>
  <c r="AJ1530" i="1"/>
  <c r="AK1530" i="1"/>
  <c r="AJ1526" i="1"/>
  <c r="AK1526" i="1"/>
  <c r="AJ1522" i="1"/>
  <c r="AK1522" i="1"/>
  <c r="AJ1518" i="1"/>
  <c r="AK1518" i="1"/>
  <c r="AJ1514" i="1"/>
  <c r="AK1514" i="1"/>
  <c r="AJ1510" i="1"/>
  <c r="AK1510" i="1"/>
  <c r="AJ1506" i="1"/>
  <c r="AK1506" i="1"/>
  <c r="AJ1502" i="1"/>
  <c r="AK1502" i="1"/>
  <c r="AJ1498" i="1"/>
  <c r="AK1498" i="1"/>
  <c r="AJ1494" i="1"/>
  <c r="AK1494" i="1"/>
  <c r="AJ1490" i="1"/>
  <c r="AK1490" i="1"/>
  <c r="AJ1486" i="1"/>
  <c r="AK1486" i="1"/>
  <c r="AJ1482" i="1"/>
  <c r="AK1482" i="1"/>
  <c r="AK1470" i="1"/>
  <c r="AJ1470" i="1"/>
  <c r="AK1466" i="1"/>
  <c r="AJ1466" i="1"/>
  <c r="AK1462" i="1"/>
  <c r="AJ1462" i="1"/>
  <c r="AK1458" i="1"/>
  <c r="AJ1458" i="1"/>
  <c r="AK1454" i="1"/>
  <c r="AJ1454" i="1"/>
  <c r="AK1450" i="1"/>
  <c r="AJ1450" i="1"/>
  <c r="AK1446" i="1"/>
  <c r="AJ1446" i="1"/>
  <c r="AK1442" i="1"/>
  <c r="AJ1442" i="1"/>
  <c r="AK1438" i="1"/>
  <c r="AJ1438" i="1"/>
  <c r="AK1430" i="1"/>
  <c r="AJ1430" i="1"/>
  <c r="AK1426" i="1"/>
  <c r="AJ1426" i="1"/>
  <c r="AK1422" i="1"/>
  <c r="AJ1422" i="1"/>
  <c r="AK1418" i="1"/>
  <c r="AJ1418" i="1"/>
  <c r="AK1414" i="1"/>
  <c r="AJ1414" i="1"/>
  <c r="AK1410" i="1"/>
  <c r="AJ1410" i="1"/>
  <c r="AK1402" i="1"/>
  <c r="AJ1402" i="1"/>
  <c r="AK1398" i="1"/>
  <c r="AJ1398" i="1"/>
  <c r="AK1394" i="1"/>
  <c r="AJ1394" i="1"/>
  <c r="AK1390" i="1"/>
  <c r="AJ1390" i="1"/>
  <c r="AK1386" i="1"/>
  <c r="AJ1386" i="1"/>
  <c r="AK1382" i="1"/>
  <c r="AJ1382" i="1"/>
  <c r="AK1378" i="1"/>
  <c r="AJ1378" i="1"/>
  <c r="AK1374" i="1"/>
  <c r="AJ1374" i="1"/>
  <c r="AK1370" i="1"/>
  <c r="AJ1370" i="1"/>
  <c r="AK1366" i="1"/>
  <c r="AJ1366" i="1"/>
  <c r="AK1362" i="1"/>
  <c r="AJ1362" i="1"/>
  <c r="AK1350" i="1"/>
  <c r="AJ1350" i="1"/>
  <c r="AK1346" i="1"/>
  <c r="AJ1346" i="1"/>
  <c r="AK1342" i="1"/>
  <c r="AJ1342" i="1"/>
  <c r="AK1338" i="1"/>
  <c r="AJ1338" i="1"/>
  <c r="AK1334" i="1"/>
  <c r="AJ1334" i="1"/>
  <c r="AK1330" i="1"/>
  <c r="AJ1330" i="1"/>
  <c r="AK1326" i="1"/>
  <c r="AJ1326" i="1"/>
  <c r="AJ1649" i="1"/>
  <c r="AK1649" i="1"/>
  <c r="AK1645" i="1"/>
  <c r="AJ1645" i="1"/>
  <c r="AK1637" i="1"/>
  <c r="AJ1637" i="1"/>
  <c r="AJ1625" i="1"/>
  <c r="AK1625" i="1"/>
  <c r="AJ1617" i="1"/>
  <c r="AK1617" i="1"/>
  <c r="AJ1609" i="1"/>
  <c r="AK1609" i="1"/>
  <c r="AK1605" i="1"/>
  <c r="AJ1605" i="1"/>
  <c r="AJ1601" i="1"/>
  <c r="AK1601" i="1"/>
  <c r="AK1597" i="1"/>
  <c r="AJ1597" i="1"/>
  <c r="AJ1593" i="1"/>
  <c r="AK1593" i="1"/>
  <c r="AK1589" i="1"/>
  <c r="AJ1589" i="1"/>
  <c r="AJ1585" i="1"/>
  <c r="AK1585" i="1"/>
  <c r="AK1581" i="1"/>
  <c r="AJ1581" i="1"/>
  <c r="AJ1577" i="1"/>
  <c r="AK1577" i="1"/>
  <c r="AK1573" i="1"/>
  <c r="AJ1573" i="1"/>
  <c r="AJ1569" i="1"/>
  <c r="AK1569" i="1"/>
  <c r="AK1565" i="1"/>
  <c r="AJ1565" i="1"/>
  <c r="AJ1561" i="1"/>
  <c r="AK1561" i="1"/>
  <c r="AK1557" i="1"/>
  <c r="AJ1557" i="1"/>
  <c r="AJ1553" i="1"/>
  <c r="AK1553" i="1"/>
  <c r="AK1549" i="1"/>
  <c r="AJ1549" i="1"/>
  <c r="AJ1545" i="1"/>
  <c r="AK1545" i="1"/>
  <c r="AK1541" i="1"/>
  <c r="AJ1541" i="1"/>
  <c r="AJ1537" i="1"/>
  <c r="AK1537" i="1"/>
  <c r="AK1533" i="1"/>
  <c r="AJ1533" i="1"/>
  <c r="AJ1529" i="1"/>
  <c r="AK1529" i="1"/>
  <c r="AK1525" i="1"/>
  <c r="AJ1525" i="1"/>
  <c r="AJ1521" i="1"/>
  <c r="AK1521" i="1"/>
  <c r="AK1517" i="1"/>
  <c r="AJ1517" i="1"/>
  <c r="AJ1513" i="1"/>
  <c r="AK1513" i="1"/>
  <c r="AK1509" i="1"/>
  <c r="AJ1509" i="1"/>
  <c r="AJ1505" i="1"/>
  <c r="AK1505" i="1"/>
  <c r="AK1501" i="1"/>
  <c r="AJ1501" i="1"/>
  <c r="AJ1497" i="1"/>
  <c r="AK1497" i="1"/>
  <c r="AK1493" i="1"/>
  <c r="AJ1493" i="1"/>
  <c r="AK1485" i="1"/>
  <c r="AJ1485" i="1"/>
  <c r="AJ1481" i="1"/>
  <c r="AK1481" i="1"/>
  <c r="AJ1477" i="1"/>
  <c r="AK1477" i="1"/>
  <c r="AJ1473" i="1"/>
  <c r="AK1473" i="1"/>
  <c r="AJ1469" i="1"/>
  <c r="AK1469" i="1"/>
  <c r="AJ1465" i="1"/>
  <c r="AK1465" i="1"/>
  <c r="AJ1457" i="1"/>
  <c r="AK1457" i="1"/>
  <c r="AJ1453" i="1"/>
  <c r="AK1453" i="1"/>
  <c r="AJ1449" i="1"/>
  <c r="AK1449" i="1"/>
  <c r="AJ1445" i="1"/>
  <c r="AK1445" i="1"/>
  <c r="AJ1441" i="1"/>
  <c r="AK1441" i="1"/>
  <c r="AJ1437" i="1"/>
  <c r="AK1437" i="1"/>
  <c r="AJ1433" i="1"/>
  <c r="AK1433" i="1"/>
  <c r="AJ1429" i="1"/>
  <c r="AK1429" i="1"/>
  <c r="AJ1425" i="1"/>
  <c r="AK1425" i="1"/>
  <c r="AJ1421" i="1"/>
  <c r="AK1421" i="1"/>
  <c r="AJ1417" i="1"/>
  <c r="AK1417" i="1"/>
  <c r="AJ1413" i="1"/>
  <c r="AK1413" i="1"/>
  <c r="AJ1409" i="1"/>
  <c r="AK1409" i="1"/>
  <c r="AJ1405" i="1"/>
  <c r="AK1405" i="1"/>
  <c r="AJ1401" i="1"/>
  <c r="AK1401" i="1"/>
  <c r="AJ1397" i="1"/>
  <c r="AK1397" i="1"/>
  <c r="AJ1393" i="1"/>
  <c r="AK1393" i="1"/>
  <c r="AJ1389" i="1"/>
  <c r="AK1389" i="1"/>
  <c r="AJ1385" i="1"/>
  <c r="AK1385" i="1"/>
  <c r="AJ1381" i="1"/>
  <c r="AK1381" i="1"/>
  <c r="AJ1377" i="1"/>
  <c r="AK1377" i="1"/>
  <c r="AJ1373" i="1"/>
  <c r="AK1373" i="1"/>
  <c r="AJ1365" i="1"/>
  <c r="AK1365" i="1"/>
  <c r="AJ1361" i="1"/>
  <c r="AK1361" i="1"/>
  <c r="AJ1357" i="1"/>
  <c r="AK1357" i="1"/>
  <c r="AJ1353" i="1"/>
  <c r="AK1353" i="1"/>
  <c r="AJ1349" i="1"/>
  <c r="AK1349" i="1"/>
  <c r="AJ1345" i="1"/>
  <c r="AK1345" i="1"/>
  <c r="AJ1337" i="1"/>
  <c r="AK1337" i="1"/>
  <c r="AJ1333" i="1"/>
  <c r="AK1333" i="1"/>
  <c r="AJ1656" i="1"/>
  <c r="AK1656" i="1"/>
  <c r="AJ1652" i="1"/>
  <c r="AK1652" i="1"/>
  <c r="AJ1644" i="1"/>
  <c r="AK1644" i="1"/>
  <c r="AJ1624" i="1"/>
  <c r="AK1624" i="1"/>
  <c r="AJ1616" i="1"/>
  <c r="AK1616" i="1"/>
  <c r="AJ1612" i="1"/>
  <c r="AK1612" i="1"/>
  <c r="AJ1608" i="1"/>
  <c r="AK1608" i="1"/>
  <c r="AJ1604" i="1"/>
  <c r="AK1604" i="1"/>
  <c r="AJ1600" i="1"/>
  <c r="AK1600" i="1"/>
  <c r="AJ1596" i="1"/>
  <c r="AK1596" i="1"/>
  <c r="AJ1588" i="1"/>
  <c r="AK1588" i="1"/>
  <c r="AJ1584" i="1"/>
  <c r="AK1584" i="1"/>
  <c r="AJ1580" i="1"/>
  <c r="AK1580" i="1"/>
  <c r="AJ1576" i="1"/>
  <c r="AK1576" i="1"/>
  <c r="AJ1572" i="1"/>
  <c r="AK1572" i="1"/>
  <c r="AJ1564" i="1"/>
  <c r="AK1564" i="1"/>
  <c r="AJ1560" i="1"/>
  <c r="AK1560" i="1"/>
  <c r="AJ1556" i="1"/>
  <c r="AK1556" i="1"/>
  <c r="AJ1552" i="1"/>
  <c r="AK1552" i="1"/>
  <c r="AJ1548" i="1"/>
  <c r="AK1548" i="1"/>
  <c r="AJ1544" i="1"/>
  <c r="AK1544" i="1"/>
  <c r="AJ1540" i="1"/>
  <c r="AK1540" i="1"/>
  <c r="AJ1536" i="1"/>
  <c r="AK1536" i="1"/>
  <c r="AJ1532" i="1"/>
  <c r="AK1532" i="1"/>
  <c r="AJ1528" i="1"/>
  <c r="AK1528" i="1"/>
  <c r="AJ1524" i="1"/>
  <c r="AK1524" i="1"/>
  <c r="AJ1520" i="1"/>
  <c r="AK1520" i="1"/>
  <c r="AJ1516" i="1"/>
  <c r="AK1516" i="1"/>
  <c r="AJ1512" i="1"/>
  <c r="AK1512" i="1"/>
  <c r="AJ1508" i="1"/>
  <c r="AK1508" i="1"/>
  <c r="AJ1504" i="1"/>
  <c r="AK1504" i="1"/>
  <c r="AJ1496" i="1"/>
  <c r="AK1496" i="1"/>
  <c r="AJ1492" i="1"/>
  <c r="AK1492" i="1"/>
  <c r="AJ1488" i="1"/>
  <c r="AK1488" i="1"/>
  <c r="AJ1484" i="1"/>
  <c r="AK1484" i="1"/>
  <c r="AK1480" i="1"/>
  <c r="AJ1480" i="1"/>
  <c r="AK1476" i="1"/>
  <c r="AJ1476" i="1"/>
  <c r="AK1472" i="1"/>
  <c r="AJ1472" i="1"/>
  <c r="AK1468" i="1"/>
  <c r="AJ1468" i="1"/>
  <c r="AK1464" i="1"/>
  <c r="AJ1464" i="1"/>
  <c r="AK1460" i="1"/>
  <c r="AJ1460" i="1"/>
  <c r="AK1456" i="1"/>
  <c r="AJ1456" i="1"/>
  <c r="AK1452" i="1"/>
  <c r="AJ1452" i="1"/>
  <c r="AK1448" i="1"/>
  <c r="AJ1448" i="1"/>
  <c r="AK1444" i="1"/>
  <c r="AJ1444" i="1"/>
  <c r="AK1440" i="1"/>
  <c r="AJ1440" i="1"/>
  <c r="AK1436" i="1"/>
  <c r="AJ1436" i="1"/>
  <c r="AK1432" i="1"/>
  <c r="AJ1432" i="1"/>
  <c r="AK1428" i="1"/>
  <c r="AJ1428" i="1"/>
  <c r="AK1424" i="1"/>
  <c r="AJ1424" i="1"/>
  <c r="AK1420" i="1"/>
  <c r="AJ1420" i="1"/>
  <c r="AK1416" i="1"/>
  <c r="AJ1416" i="1"/>
  <c r="AK1412" i="1"/>
  <c r="AJ1412" i="1"/>
  <c r="AK1408" i="1"/>
  <c r="AJ1408" i="1"/>
  <c r="AK1404" i="1"/>
  <c r="AJ1404" i="1"/>
  <c r="AK1400" i="1"/>
  <c r="AJ1400" i="1"/>
  <c r="AK1396" i="1"/>
  <c r="AJ1396" i="1"/>
  <c r="AK1392" i="1"/>
  <c r="AJ1392" i="1"/>
  <c r="AK1388" i="1"/>
  <c r="AJ1388" i="1"/>
  <c r="AK1384" i="1"/>
  <c r="AJ1384" i="1"/>
  <c r="AK1380" i="1"/>
  <c r="AJ1380" i="1"/>
  <c r="AK1376" i="1"/>
  <c r="AJ1376" i="1"/>
  <c r="AK1364" i="1"/>
  <c r="AJ1364" i="1"/>
  <c r="AK1360" i="1"/>
  <c r="AJ1360" i="1"/>
  <c r="AK1356" i="1"/>
  <c r="AJ1356" i="1"/>
  <c r="AK1352" i="1"/>
  <c r="AJ1352" i="1"/>
  <c r="AK1348" i="1"/>
  <c r="AJ1348" i="1"/>
  <c r="AK1344" i="1"/>
  <c r="AJ1344" i="1"/>
  <c r="AK1340" i="1"/>
  <c r="AJ1340" i="1"/>
  <c r="AK1336" i="1"/>
  <c r="AJ1336" i="1"/>
  <c r="AK1332" i="1"/>
  <c r="AJ1332" i="1"/>
  <c r="AK1328" i="1"/>
  <c r="AJ1328" i="1"/>
  <c r="AK1655" i="1"/>
  <c r="AJ1643" i="1"/>
  <c r="AK1643" i="1"/>
  <c r="AK1639" i="1"/>
  <c r="AK1627" i="1"/>
  <c r="AK1615" i="1"/>
  <c r="AJ1611" i="1"/>
  <c r="AK1611" i="1"/>
  <c r="AK1603" i="1"/>
  <c r="AJ1599" i="1"/>
  <c r="AK1599" i="1"/>
  <c r="AK1595" i="1"/>
  <c r="AK1591" i="1"/>
  <c r="AK1587" i="1"/>
  <c r="AJ1579" i="1"/>
  <c r="AK1579" i="1"/>
  <c r="AK1571" i="1"/>
  <c r="AJ1567" i="1"/>
  <c r="AK1567" i="1"/>
  <c r="AK1563" i="1"/>
  <c r="AK1559" i="1"/>
  <c r="AK1555" i="1"/>
  <c r="AK1551" i="1"/>
  <c r="AK1547" i="1"/>
  <c r="AK1543" i="1"/>
  <c r="AK1539" i="1"/>
  <c r="AK1535" i="1"/>
  <c r="AK1531" i="1"/>
  <c r="AK1527" i="1"/>
  <c r="AK1523" i="1"/>
  <c r="AK1519" i="1"/>
  <c r="AK1515" i="1"/>
  <c r="AK1511" i="1"/>
  <c r="AK1507" i="1"/>
  <c r="AK1503" i="1"/>
  <c r="AK1499" i="1"/>
  <c r="AJ1491" i="1"/>
  <c r="AK1491" i="1"/>
  <c r="AK1487" i="1"/>
  <c r="AK1483" i="1"/>
  <c r="AK1479" i="1"/>
  <c r="AK1471" i="1"/>
  <c r="AK1467" i="1"/>
  <c r="AK1463" i="1"/>
  <c r="AJ1463" i="1"/>
  <c r="AK1459" i="1"/>
  <c r="AK1455" i="1"/>
  <c r="AK1451" i="1"/>
  <c r="AK1447" i="1"/>
  <c r="AK1443" i="1"/>
  <c r="AK1439" i="1"/>
  <c r="AK1435" i="1"/>
  <c r="AK1431" i="1"/>
  <c r="AJ1431" i="1"/>
  <c r="AK1427" i="1"/>
  <c r="AK1423" i="1"/>
  <c r="AK1419" i="1"/>
  <c r="AJ1415" i="1"/>
  <c r="AK1411" i="1"/>
  <c r="AK1407" i="1"/>
  <c r="AK1403" i="1"/>
  <c r="AK1399" i="1"/>
  <c r="AK1395" i="1"/>
  <c r="AK1391" i="1"/>
  <c r="AK1387" i="1"/>
  <c r="AK1383" i="1"/>
  <c r="AK1379" i="1"/>
  <c r="AK1375" i="1"/>
  <c r="AK1371" i="1"/>
  <c r="AK1363" i="1"/>
  <c r="AK1359" i="1"/>
  <c r="AK1347" i="1"/>
  <c r="AK1339" i="1"/>
  <c r="AK1335" i="1"/>
  <c r="AK1331" i="1"/>
  <c r="AH1684" i="1"/>
  <c r="F6" i="3" s="1"/>
  <c r="B3" i="4"/>
  <c r="AJ1684" i="1" l="1"/>
  <c r="AK1684" i="1"/>
  <c r="A724" i="4"/>
  <c r="E83" i="2"/>
  <c r="E88" i="2"/>
  <c r="B88" i="2"/>
  <c r="B83" i="2"/>
  <c r="B67" i="2"/>
  <c r="B72" i="2"/>
  <c r="G72" i="2"/>
  <c r="F72" i="2"/>
  <c r="G67" i="2"/>
  <c r="F67" i="2"/>
  <c r="B51" i="2"/>
  <c r="I51" i="2"/>
  <c r="H51" i="2"/>
  <c r="G51" i="2"/>
  <c r="I56" i="2"/>
  <c r="H56" i="2"/>
  <c r="G56" i="2"/>
  <c r="B56" i="2"/>
  <c r="W62" i="2" l="1"/>
  <c r="L10" i="3" s="1"/>
  <c r="AA94" i="2"/>
  <c r="R12" i="3" s="1"/>
  <c r="Y78" i="2"/>
  <c r="O11" i="3" s="1"/>
  <c r="W46" i="2"/>
  <c r="L9" i="3" s="1"/>
  <c r="U46" i="2"/>
  <c r="I9" i="3" s="1"/>
  <c r="A99" i="2"/>
  <c r="A83" i="2"/>
  <c r="A67" i="2"/>
  <c r="Y62" i="2" s="1"/>
  <c r="O10" i="3" s="1"/>
  <c r="A51" i="2"/>
  <c r="C40" i="2"/>
  <c r="K35" i="2"/>
  <c r="C30" i="2"/>
  <c r="A19" i="2"/>
  <c r="O19" i="2" s="1"/>
  <c r="A14" i="2"/>
  <c r="N14" i="2" s="1"/>
  <c r="J35" i="2"/>
  <c r="L30" i="2"/>
  <c r="K30" i="2"/>
  <c r="J30" i="2"/>
  <c r="N9" i="2"/>
  <c r="M9" i="2"/>
  <c r="L9" i="2"/>
  <c r="K9" i="2"/>
  <c r="J9" i="2"/>
  <c r="C9" i="2"/>
  <c r="C14" i="2" l="1"/>
  <c r="O14" i="2"/>
  <c r="L14" i="2"/>
  <c r="M14" i="2"/>
  <c r="K14" i="2"/>
  <c r="C19" i="2"/>
  <c r="Q4" i="2" s="1"/>
  <c r="D7" i="3" s="1"/>
  <c r="D13" i="3" s="1"/>
  <c r="J19" i="2"/>
  <c r="L19" i="2"/>
  <c r="Y46" i="2"/>
  <c r="O9" i="3" s="1"/>
  <c r="AA46" i="2"/>
  <c r="R9" i="3" s="1"/>
  <c r="K40" i="2"/>
  <c r="Y25" i="2" s="1"/>
  <c r="O8" i="3" s="1"/>
  <c r="J40" i="2"/>
  <c r="W25" i="2" s="1"/>
  <c r="L8" i="3" s="1"/>
  <c r="U25" i="2"/>
  <c r="I8" i="3" s="1"/>
  <c r="L40" i="2"/>
  <c r="L35" i="2"/>
  <c r="C35" i="2"/>
  <c r="AA78" i="2"/>
  <c r="R11" i="3" s="1"/>
  <c r="AA62" i="2"/>
  <c r="R10" i="3" s="1"/>
  <c r="AA4" i="2"/>
  <c r="R7" i="3" s="1"/>
  <c r="M19" i="2"/>
  <c r="N19" i="2"/>
  <c r="Y4" i="2" s="1"/>
  <c r="O7" i="3" s="1"/>
  <c r="K19" i="2"/>
  <c r="J14" i="2"/>
  <c r="A30" i="2"/>
  <c r="W4" i="2" l="1"/>
  <c r="L7" i="3" s="1"/>
  <c r="U4" i="2"/>
  <c r="I7" i="3" s="1"/>
  <c r="AA25" i="2"/>
  <c r="R8" i="3" s="1"/>
  <c r="S25" i="2"/>
  <c r="F8" i="3" s="1"/>
  <c r="S4" i="2"/>
  <c r="F7" i="3" s="1"/>
  <c r="B629" i="4"/>
  <c r="A721" i="4"/>
  <c r="C90" i="2"/>
  <c r="C74" i="2"/>
  <c r="C58" i="2"/>
  <c r="C42" i="2"/>
  <c r="C26" i="2"/>
  <c r="C5" i="2"/>
  <c r="F13" i="3" l="1"/>
  <c r="B705" i="4"/>
  <c r="B689" i="4"/>
  <c r="B673" i="4"/>
  <c r="B657" i="4"/>
  <c r="B641" i="4"/>
  <c r="B625" i="4"/>
  <c r="B717" i="4"/>
  <c r="B701" i="4"/>
  <c r="B685" i="4"/>
  <c r="B669" i="4"/>
  <c r="B653" i="4"/>
  <c r="B637" i="4"/>
  <c r="B621" i="4"/>
  <c r="B713" i="4"/>
  <c r="B697" i="4"/>
  <c r="B681" i="4"/>
  <c r="B665" i="4"/>
  <c r="B649" i="4"/>
  <c r="B633" i="4"/>
  <c r="B617" i="4"/>
  <c r="B709" i="4"/>
  <c r="B693" i="4"/>
  <c r="B677" i="4"/>
  <c r="B661" i="4"/>
  <c r="B645" i="4"/>
  <c r="A8" i="2"/>
  <c r="B6" i="4"/>
  <c r="B10" i="4"/>
  <c r="B14" i="4"/>
  <c r="B18" i="4"/>
  <c r="B22" i="4"/>
  <c r="B26" i="4"/>
  <c r="B30" i="4"/>
  <c r="B34" i="4"/>
  <c r="B38" i="4"/>
  <c r="B42" i="4"/>
  <c r="B46" i="4"/>
  <c r="B50" i="4"/>
  <c r="B54" i="4"/>
  <c r="B58" i="4"/>
  <c r="B62" i="4"/>
  <c r="B66" i="4"/>
  <c r="B70" i="4"/>
  <c r="B74" i="4"/>
  <c r="B78" i="4"/>
  <c r="B82" i="4"/>
  <c r="B86" i="4"/>
  <c r="B90" i="4"/>
  <c r="B94" i="4"/>
  <c r="B98" i="4"/>
  <c r="B102" i="4"/>
  <c r="B106" i="4"/>
  <c r="B110" i="4"/>
  <c r="B114" i="4"/>
  <c r="B118" i="4"/>
  <c r="B122" i="4"/>
  <c r="B126" i="4"/>
  <c r="B130" i="4"/>
  <c r="B134" i="4"/>
  <c r="B138" i="4"/>
  <c r="B142" i="4"/>
  <c r="B146" i="4"/>
  <c r="B150" i="4"/>
  <c r="B154" i="4"/>
  <c r="B158" i="4"/>
  <c r="B162" i="4"/>
  <c r="B166" i="4"/>
  <c r="B170" i="4"/>
  <c r="B174" i="4"/>
  <c r="B178" i="4"/>
  <c r="B7" i="4"/>
  <c r="B11" i="4"/>
  <c r="B15" i="4"/>
  <c r="B19" i="4"/>
  <c r="B23" i="4"/>
  <c r="B27" i="4"/>
  <c r="B31" i="4"/>
  <c r="B35" i="4"/>
  <c r="B39" i="4"/>
  <c r="B43" i="4"/>
  <c r="B47" i="4"/>
  <c r="B51" i="4"/>
  <c r="B55" i="4"/>
  <c r="B59" i="4"/>
  <c r="B63" i="4"/>
  <c r="B67" i="4"/>
  <c r="B71" i="4"/>
  <c r="B75" i="4"/>
  <c r="B79" i="4"/>
  <c r="B83" i="4"/>
  <c r="B87" i="4"/>
  <c r="B91" i="4"/>
  <c r="B95" i="4"/>
  <c r="B99" i="4"/>
  <c r="B103" i="4"/>
  <c r="B107" i="4"/>
  <c r="B111" i="4"/>
  <c r="B115" i="4"/>
  <c r="B119" i="4"/>
  <c r="B123" i="4"/>
  <c r="B127" i="4"/>
  <c r="B131" i="4"/>
  <c r="B135" i="4"/>
  <c r="B139" i="4"/>
  <c r="B143" i="4"/>
  <c r="B147" i="4"/>
  <c r="B151" i="4"/>
  <c r="B155" i="4"/>
  <c r="B159" i="4"/>
  <c r="B163" i="4"/>
  <c r="B167" i="4"/>
  <c r="B171" i="4"/>
  <c r="B175" i="4"/>
  <c r="B179" i="4"/>
  <c r="B183" i="4"/>
  <c r="B187" i="4"/>
  <c r="B191" i="4"/>
  <c r="B195" i="4"/>
  <c r="B199" i="4"/>
  <c r="B203" i="4"/>
  <c r="B207" i="4"/>
  <c r="B211" i="4"/>
  <c r="B215" i="4"/>
  <c r="B219" i="4"/>
  <c r="B223" i="4"/>
  <c r="B227" i="4"/>
  <c r="B231" i="4"/>
  <c r="B235" i="4"/>
  <c r="B239" i="4"/>
  <c r="B243" i="4"/>
  <c r="B247" i="4"/>
  <c r="B251" i="4"/>
  <c r="B255" i="4"/>
  <c r="B259" i="4"/>
  <c r="B263" i="4"/>
  <c r="B267" i="4"/>
  <c r="B271" i="4"/>
  <c r="B275" i="4"/>
  <c r="B279" i="4"/>
  <c r="B283" i="4"/>
  <c r="B287" i="4"/>
  <c r="B291" i="4"/>
  <c r="B295" i="4"/>
  <c r="B299" i="4"/>
  <c r="B303" i="4"/>
  <c r="B307" i="4"/>
  <c r="B311" i="4"/>
  <c r="B315" i="4"/>
  <c r="B319" i="4"/>
  <c r="B323" i="4"/>
  <c r="B327" i="4"/>
  <c r="B331" i="4"/>
  <c r="B335" i="4"/>
  <c r="B339" i="4"/>
  <c r="B4" i="4"/>
  <c r="B8" i="4"/>
  <c r="B12" i="4"/>
  <c r="B16" i="4"/>
  <c r="B20" i="4"/>
  <c r="B24" i="4"/>
  <c r="B28" i="4"/>
  <c r="B32" i="4"/>
  <c r="B36" i="4"/>
  <c r="B40" i="4"/>
  <c r="B44" i="4"/>
  <c r="B48" i="4"/>
  <c r="B52" i="4"/>
  <c r="B56" i="4"/>
  <c r="B60" i="4"/>
  <c r="B64" i="4"/>
  <c r="B68" i="4"/>
  <c r="B72" i="4"/>
  <c r="B76" i="4"/>
  <c r="B80" i="4"/>
  <c r="B84" i="4"/>
  <c r="B88" i="4"/>
  <c r="B92" i="4"/>
  <c r="B96" i="4"/>
  <c r="B100" i="4"/>
  <c r="B104" i="4"/>
  <c r="B108" i="4"/>
  <c r="B112" i="4"/>
  <c r="B116" i="4"/>
  <c r="B120" i="4"/>
  <c r="B124" i="4"/>
  <c r="B128" i="4"/>
  <c r="B132" i="4"/>
  <c r="B136" i="4"/>
  <c r="B140" i="4"/>
  <c r="B144" i="4"/>
  <c r="B148" i="4"/>
  <c r="B152" i="4"/>
  <c r="B156" i="4"/>
  <c r="B160" i="4"/>
  <c r="B164" i="4"/>
  <c r="B168" i="4"/>
  <c r="B172" i="4"/>
  <c r="B176" i="4"/>
  <c r="B180" i="4"/>
  <c r="B184" i="4"/>
  <c r="B188" i="4"/>
  <c r="B192" i="4"/>
  <c r="B196" i="4"/>
  <c r="B200" i="4"/>
  <c r="B204" i="4"/>
  <c r="B208" i="4"/>
  <c r="B212" i="4"/>
  <c r="B216" i="4"/>
  <c r="B220" i="4"/>
  <c r="B224" i="4"/>
  <c r="B228" i="4"/>
  <c r="B232" i="4"/>
  <c r="B236" i="4"/>
  <c r="B240" i="4"/>
  <c r="B244" i="4"/>
  <c r="B248" i="4"/>
  <c r="B252" i="4"/>
  <c r="B256" i="4"/>
  <c r="B260" i="4"/>
  <c r="B264" i="4"/>
  <c r="B268" i="4"/>
  <c r="B272" i="4"/>
  <c r="B276" i="4"/>
  <c r="B280" i="4"/>
  <c r="B284" i="4"/>
  <c r="B288" i="4"/>
  <c r="B292" i="4"/>
  <c r="B296" i="4"/>
  <c r="B300" i="4"/>
  <c r="B304" i="4"/>
  <c r="B308" i="4"/>
  <c r="B5" i="4"/>
  <c r="B9" i="4"/>
  <c r="B13" i="4"/>
  <c r="B17" i="4"/>
  <c r="B21" i="4"/>
  <c r="B25" i="4"/>
  <c r="B29" i="4"/>
  <c r="B33" i="4"/>
  <c r="B37" i="4"/>
  <c r="B41" i="4"/>
  <c r="B45" i="4"/>
  <c r="B49" i="4"/>
  <c r="B53" i="4"/>
  <c r="B57" i="4"/>
  <c r="B61" i="4"/>
  <c r="B65" i="4"/>
  <c r="B69" i="4"/>
  <c r="B73" i="4"/>
  <c r="B89" i="4"/>
  <c r="B105" i="4"/>
  <c r="B121" i="4"/>
  <c r="B137" i="4"/>
  <c r="B153" i="4"/>
  <c r="B169" i="4"/>
  <c r="B182" i="4"/>
  <c r="B190" i="4"/>
  <c r="B198" i="4"/>
  <c r="B77" i="4"/>
  <c r="B93" i="4"/>
  <c r="B109" i="4"/>
  <c r="B125" i="4"/>
  <c r="B141" i="4"/>
  <c r="B157" i="4"/>
  <c r="B173" i="4"/>
  <c r="B185" i="4"/>
  <c r="B193" i="4"/>
  <c r="B201" i="4"/>
  <c r="B209" i="4"/>
  <c r="B217" i="4"/>
  <c r="B225" i="4"/>
  <c r="B233" i="4"/>
  <c r="B241" i="4"/>
  <c r="B249" i="4"/>
  <c r="B257" i="4"/>
  <c r="B265" i="4"/>
  <c r="B273" i="4"/>
  <c r="B281" i="4"/>
  <c r="B289" i="4"/>
  <c r="B297" i="4"/>
  <c r="B305" i="4"/>
  <c r="B312" i="4"/>
  <c r="B317" i="4"/>
  <c r="B322" i="4"/>
  <c r="B328" i="4"/>
  <c r="B333" i="4"/>
  <c r="B338" i="4"/>
  <c r="B343" i="4"/>
  <c r="B347" i="4"/>
  <c r="B351" i="4"/>
  <c r="B355" i="4"/>
  <c r="B359" i="4"/>
  <c r="B81" i="4"/>
  <c r="B97" i="4"/>
  <c r="B113" i="4"/>
  <c r="B129" i="4"/>
  <c r="B145" i="4"/>
  <c r="B161" i="4"/>
  <c r="B177" i="4"/>
  <c r="B186" i="4"/>
  <c r="B85" i="4"/>
  <c r="B101" i="4"/>
  <c r="B117" i="4"/>
  <c r="B133" i="4"/>
  <c r="B149" i="4"/>
  <c r="B165" i="4"/>
  <c r="B181" i="4"/>
  <c r="B189" i="4"/>
  <c r="B197" i="4"/>
  <c r="B205" i="4"/>
  <c r="B213" i="4"/>
  <c r="B221" i="4"/>
  <c r="B229" i="4"/>
  <c r="B237" i="4"/>
  <c r="B245" i="4"/>
  <c r="B253" i="4"/>
  <c r="B261" i="4"/>
  <c r="B269" i="4"/>
  <c r="B277" i="4"/>
  <c r="B285" i="4"/>
  <c r="B293" i="4"/>
  <c r="B301" i="4"/>
  <c r="B309" i="4"/>
  <c r="B314" i="4"/>
  <c r="B320" i="4"/>
  <c r="B325" i="4"/>
  <c r="B330" i="4"/>
  <c r="B336" i="4"/>
  <c r="B341" i="4"/>
  <c r="B345" i="4"/>
  <c r="B349" i="4"/>
  <c r="B353" i="4"/>
  <c r="B357" i="4"/>
  <c r="B361" i="4"/>
  <c r="B365" i="4"/>
  <c r="B369" i="4"/>
  <c r="B373" i="4"/>
  <c r="B377" i="4"/>
  <c r="B381" i="4"/>
  <c r="B385" i="4"/>
  <c r="B389" i="4"/>
  <c r="B393" i="4"/>
  <c r="B397" i="4"/>
  <c r="B401" i="4"/>
  <c r="B405" i="4"/>
  <c r="B409" i="4"/>
  <c r="B413" i="4"/>
  <c r="B417" i="4"/>
  <c r="B421" i="4"/>
  <c r="B425" i="4"/>
  <c r="B429" i="4"/>
  <c r="B433" i="4"/>
  <c r="B437" i="4"/>
  <c r="B441" i="4"/>
  <c r="B445" i="4"/>
  <c r="B449" i="4"/>
  <c r="B453" i="4"/>
  <c r="B457" i="4"/>
  <c r="B461" i="4"/>
  <c r="B465" i="4"/>
  <c r="B469" i="4"/>
  <c r="B473" i="4"/>
  <c r="B477" i="4"/>
  <c r="B481" i="4"/>
  <c r="B485" i="4"/>
  <c r="B489" i="4"/>
  <c r="B493" i="4"/>
  <c r="B497" i="4"/>
  <c r="B501" i="4"/>
  <c r="B505" i="4"/>
  <c r="B509" i="4"/>
  <c r="B513" i="4"/>
  <c r="B517" i="4"/>
  <c r="B521" i="4"/>
  <c r="B525" i="4"/>
  <c r="B529" i="4"/>
  <c r="B533" i="4"/>
  <c r="B537" i="4"/>
  <c r="B541" i="4"/>
  <c r="B545" i="4"/>
  <c r="B549" i="4"/>
  <c r="B553" i="4"/>
  <c r="B557" i="4"/>
  <c r="B561" i="4"/>
  <c r="B565" i="4"/>
  <c r="B711" i="4"/>
  <c r="B703" i="4"/>
  <c r="B695" i="4"/>
  <c r="B687" i="4"/>
  <c r="B679" i="4"/>
  <c r="B667" i="4"/>
  <c r="B659" i="4"/>
  <c r="B651" i="4"/>
  <c r="B643" i="4"/>
  <c r="B635" i="4"/>
  <c r="B627" i="4"/>
  <c r="B619" i="4"/>
  <c r="B611" i="4"/>
  <c r="B603" i="4"/>
  <c r="B595" i="4"/>
  <c r="B583" i="4"/>
  <c r="B575" i="4"/>
  <c r="B571" i="4"/>
  <c r="B562" i="4"/>
  <c r="B551" i="4"/>
  <c r="B519" i="4"/>
  <c r="B718" i="4"/>
  <c r="B714" i="4"/>
  <c r="B710" i="4"/>
  <c r="B706" i="4"/>
  <c r="B702" i="4"/>
  <c r="B698" i="4"/>
  <c r="B694" i="4"/>
  <c r="B690" i="4"/>
  <c r="B686" i="4"/>
  <c r="B682" i="4"/>
  <c r="B678" i="4"/>
  <c r="B674" i="4"/>
  <c r="B670" i="4"/>
  <c r="B666" i="4"/>
  <c r="B662" i="4"/>
  <c r="B658" i="4"/>
  <c r="B654" i="4"/>
  <c r="B650" i="4"/>
  <c r="B646" i="4"/>
  <c r="B642" i="4"/>
  <c r="B638" i="4"/>
  <c r="B634" i="4"/>
  <c r="B630" i="4"/>
  <c r="B626" i="4"/>
  <c r="B622" i="4"/>
  <c r="B618" i="4"/>
  <c r="B614" i="4"/>
  <c r="B610" i="4"/>
  <c r="B606" i="4"/>
  <c r="B602" i="4"/>
  <c r="B598" i="4"/>
  <c r="B594" i="4"/>
  <c r="B590" i="4"/>
  <c r="B586" i="4"/>
  <c r="B582" i="4"/>
  <c r="B578" i="4"/>
  <c r="B574" i="4"/>
  <c r="B570" i="4"/>
  <c r="B566" i="4"/>
  <c r="B560" i="4"/>
  <c r="B555" i="4"/>
  <c r="B550" i="4"/>
  <c r="B544" i="4"/>
  <c r="B539" i="4"/>
  <c r="B534" i="4"/>
  <c r="B528" i="4"/>
  <c r="B523" i="4"/>
  <c r="B518" i="4"/>
  <c r="B512" i="4"/>
  <c r="B507" i="4"/>
  <c r="B502" i="4"/>
  <c r="B496" i="4"/>
  <c r="B491" i="4"/>
  <c r="B486" i="4"/>
  <c r="B480" i="4"/>
  <c r="B475" i="4"/>
  <c r="B470" i="4"/>
  <c r="B464" i="4"/>
  <c r="B459" i="4"/>
  <c r="B454" i="4"/>
  <c r="B448" i="4"/>
  <c r="B443" i="4"/>
  <c r="B438" i="4"/>
  <c r="B432" i="4"/>
  <c r="B427" i="4"/>
  <c r="B422" i="4"/>
  <c r="B416" i="4"/>
  <c r="B411" i="4"/>
  <c r="B406" i="4"/>
  <c r="B400" i="4"/>
  <c r="B395" i="4"/>
  <c r="B390" i="4"/>
  <c r="B384" i="4"/>
  <c r="B379" i="4"/>
  <c r="B374" i="4"/>
  <c r="B368" i="4"/>
  <c r="B363" i="4"/>
  <c r="B356" i="4"/>
  <c r="B348" i="4"/>
  <c r="B340" i="4"/>
  <c r="B329" i="4"/>
  <c r="B318" i="4"/>
  <c r="B306" i="4"/>
  <c r="B290" i="4"/>
  <c r="B274" i="4"/>
  <c r="B258" i="4"/>
  <c r="B242" i="4"/>
  <c r="B226" i="4"/>
  <c r="B210" i="4"/>
  <c r="B613" i="4"/>
  <c r="B609" i="4"/>
  <c r="B605" i="4"/>
  <c r="B601" i="4"/>
  <c r="B597" i="4"/>
  <c r="B593" i="4"/>
  <c r="B589" i="4"/>
  <c r="B585" i="4"/>
  <c r="B581" i="4"/>
  <c r="B577" i="4"/>
  <c r="B573" i="4"/>
  <c r="B569" i="4"/>
  <c r="B564" i="4"/>
  <c r="B559" i="4"/>
  <c r="B554" i="4"/>
  <c r="B548" i="4"/>
  <c r="B543" i="4"/>
  <c r="B538" i="4"/>
  <c r="B532" i="4"/>
  <c r="B527" i="4"/>
  <c r="B522" i="4"/>
  <c r="B516" i="4"/>
  <c r="B511" i="4"/>
  <c r="B506" i="4"/>
  <c r="B500" i="4"/>
  <c r="B495" i="4"/>
  <c r="B490" i="4"/>
  <c r="B484" i="4"/>
  <c r="B479" i="4"/>
  <c r="B474" i="4"/>
  <c r="B468" i="4"/>
  <c r="B463" i="4"/>
  <c r="B458" i="4"/>
  <c r="B452" i="4"/>
  <c r="B447" i="4"/>
  <c r="B442" i="4"/>
  <c r="B436" i="4"/>
  <c r="B431" i="4"/>
  <c r="B426" i="4"/>
  <c r="B420" i="4"/>
  <c r="B415" i="4"/>
  <c r="B410" i="4"/>
  <c r="B404" i="4"/>
  <c r="B399" i="4"/>
  <c r="B394" i="4"/>
  <c r="B388" i="4"/>
  <c r="B383" i="4"/>
  <c r="B378" i="4"/>
  <c r="B372" i="4"/>
  <c r="B367" i="4"/>
  <c r="B362" i="4"/>
  <c r="B354" i="4"/>
  <c r="B346" i="4"/>
  <c r="B337" i="4"/>
  <c r="B326" i="4"/>
  <c r="B316" i="4"/>
  <c r="B302" i="4"/>
  <c r="B286" i="4"/>
  <c r="B270" i="4"/>
  <c r="B254" i="4"/>
  <c r="B238" i="4"/>
  <c r="B222" i="4"/>
  <c r="B206" i="4"/>
  <c r="B716" i="4"/>
  <c r="B712" i="4"/>
  <c r="B708" i="4"/>
  <c r="B704" i="4"/>
  <c r="B700" i="4"/>
  <c r="B696" i="4"/>
  <c r="B692" i="4"/>
  <c r="B688" i="4"/>
  <c r="B684" i="4"/>
  <c r="B680" i="4"/>
  <c r="B676" i="4"/>
  <c r="B672" i="4"/>
  <c r="B668" i="4"/>
  <c r="B664" i="4"/>
  <c r="B660" i="4"/>
  <c r="B656" i="4"/>
  <c r="B652" i="4"/>
  <c r="B648" i="4"/>
  <c r="B644" i="4"/>
  <c r="B640" i="4"/>
  <c r="B636" i="4"/>
  <c r="B632" i="4"/>
  <c r="B628" i="4"/>
  <c r="B624" i="4"/>
  <c r="B620" i="4"/>
  <c r="B616" i="4"/>
  <c r="B612" i="4"/>
  <c r="B608" i="4"/>
  <c r="B604" i="4"/>
  <c r="B600" i="4"/>
  <c r="B596" i="4"/>
  <c r="B592" i="4"/>
  <c r="B588" i="4"/>
  <c r="B584" i="4"/>
  <c r="B580" i="4"/>
  <c r="B576" i="4"/>
  <c r="B572" i="4"/>
  <c r="B568" i="4"/>
  <c r="B563" i="4"/>
  <c r="B558" i="4"/>
  <c r="B552" i="4"/>
  <c r="B547" i="4"/>
  <c r="B542" i="4"/>
  <c r="B536" i="4"/>
  <c r="B531" i="4"/>
  <c r="B526" i="4"/>
  <c r="B520" i="4"/>
  <c r="B515" i="4"/>
  <c r="B510" i="4"/>
  <c r="B504" i="4"/>
  <c r="B499" i="4"/>
  <c r="B494" i="4"/>
  <c r="B488" i="4"/>
  <c r="B483" i="4"/>
  <c r="B478" i="4"/>
  <c r="B472" i="4"/>
  <c r="B467" i="4"/>
  <c r="B462" i="4"/>
  <c r="B456" i="4"/>
  <c r="B451" i="4"/>
  <c r="B446" i="4"/>
  <c r="B440" i="4"/>
  <c r="B435" i="4"/>
  <c r="B430" i="4"/>
  <c r="B424" i="4"/>
  <c r="B419" i="4"/>
  <c r="B414" i="4"/>
  <c r="B408" i="4"/>
  <c r="B403" i="4"/>
  <c r="B398" i="4"/>
  <c r="B392" i="4"/>
  <c r="B387" i="4"/>
  <c r="B382" i="4"/>
  <c r="B376" i="4"/>
  <c r="B371" i="4"/>
  <c r="B366" i="4"/>
  <c r="B360" i="4"/>
  <c r="B352" i="4"/>
  <c r="B344" i="4"/>
  <c r="B334" i="4"/>
  <c r="B324" i="4"/>
  <c r="B313" i="4"/>
  <c r="B298" i="4"/>
  <c r="B282" i="4"/>
  <c r="B266" i="4"/>
  <c r="B250" i="4"/>
  <c r="B234" i="4"/>
  <c r="B218" i="4"/>
  <c r="B202" i="4"/>
  <c r="B715" i="4"/>
  <c r="B707" i="4"/>
  <c r="B699" i="4"/>
  <c r="B691" i="4"/>
  <c r="B683" i="4"/>
  <c r="B675" i="4"/>
  <c r="B671" i="4"/>
  <c r="B663" i="4"/>
  <c r="B655" i="4"/>
  <c r="B647" i="4"/>
  <c r="B639" i="4"/>
  <c r="B631" i="4"/>
  <c r="B623" i="4"/>
  <c r="B615" i="4"/>
  <c r="B607" i="4"/>
  <c r="B599" i="4"/>
  <c r="B591" i="4"/>
  <c r="B587" i="4"/>
  <c r="B579" i="4"/>
  <c r="B567" i="4"/>
  <c r="B556" i="4"/>
  <c r="B546" i="4"/>
  <c r="B540" i="4"/>
  <c r="B535" i="4"/>
  <c r="B530" i="4"/>
  <c r="B524" i="4"/>
  <c r="B514" i="4"/>
  <c r="B508" i="4"/>
  <c r="B503" i="4"/>
  <c r="B498" i="4"/>
  <c r="B492" i="4"/>
  <c r="B487" i="4"/>
  <c r="B482" i="4"/>
  <c r="B476" i="4"/>
  <c r="B471" i="4"/>
  <c r="B466" i="4"/>
  <c r="B460" i="4"/>
  <c r="B455" i="4"/>
  <c r="B450" i="4"/>
  <c r="B444" i="4"/>
  <c r="B439" i="4"/>
  <c r="B434" i="4"/>
  <c r="B428" i="4"/>
  <c r="B423" i="4"/>
  <c r="B418" i="4"/>
  <c r="B412" i="4"/>
  <c r="B407" i="4"/>
  <c r="B402" i="4"/>
  <c r="B396" i="4"/>
  <c r="B391" i="4"/>
  <c r="B386" i="4"/>
  <c r="B380" i="4"/>
  <c r="B375" i="4"/>
  <c r="B370" i="4"/>
  <c r="B364" i="4"/>
  <c r="B358" i="4"/>
  <c r="B350" i="4"/>
  <c r="B342" i="4"/>
  <c r="B332" i="4"/>
  <c r="B321" i="4"/>
  <c r="B310" i="4"/>
  <c r="B294" i="4"/>
  <c r="B278" i="4"/>
  <c r="B262" i="4"/>
  <c r="B246" i="4"/>
  <c r="B230" i="4"/>
  <c r="B214" i="4"/>
  <c r="B194" i="4"/>
  <c r="B721" i="4" l="1"/>
  <c r="A729" i="4" s="1"/>
  <c r="V11" i="3"/>
  <c r="AD13" i="2"/>
  <c r="AM1684" i="1"/>
  <c r="L6" i="3" s="1"/>
  <c r="L13" i="3" s="1"/>
  <c r="AO1684" i="1"/>
  <c r="O6" i="3" s="1"/>
  <c r="AQ1684" i="1"/>
  <c r="R6" i="3" s="1"/>
  <c r="R13" i="3" s="1"/>
  <c r="R14" i="3" s="1"/>
  <c r="X11" i="1"/>
  <c r="AG1410" i="1" l="1"/>
  <c r="AR1683" i="1"/>
  <c r="AL1325" i="1"/>
  <c r="AL1500" i="1"/>
  <c r="AL1323" i="1"/>
  <c r="AL1656" i="1"/>
  <c r="P6" i="3"/>
  <c r="O13" i="3"/>
  <c r="C6" i="3"/>
  <c r="M10" i="3"/>
  <c r="P10" i="3"/>
  <c r="P11" i="3"/>
  <c r="S12" i="3"/>
  <c r="P8" i="3"/>
  <c r="S9" i="3"/>
  <c r="S7" i="3"/>
  <c r="P7" i="3"/>
  <c r="S11" i="3"/>
  <c r="S10" i="3"/>
  <c r="P9" i="3"/>
  <c r="S8" i="3"/>
  <c r="S6" i="3"/>
  <c r="AB94" i="2"/>
  <c r="T12" i="3" s="1"/>
  <c r="Z78" i="2"/>
  <c r="Q11" i="3" s="1"/>
  <c r="AB78" i="2"/>
  <c r="T11" i="3" s="1"/>
  <c r="AB62" i="2"/>
  <c r="T10" i="3" s="1"/>
  <c r="AB4" i="2"/>
  <c r="T7" i="3" s="1"/>
  <c r="X46" i="2"/>
  <c r="N9" i="3" s="1"/>
  <c r="Z4" i="2"/>
  <c r="Q7" i="3" s="1"/>
  <c r="AB46" i="2"/>
  <c r="T9" i="3" s="1"/>
  <c r="X62" i="2"/>
  <c r="N10" i="3" s="1"/>
  <c r="Z46" i="2"/>
  <c r="Q9" i="3" s="1"/>
  <c r="V4" i="2"/>
  <c r="K7" i="3" s="1"/>
  <c r="V46" i="2"/>
  <c r="K9" i="3" s="1"/>
  <c r="Z62" i="2"/>
  <c r="Q10" i="3" s="1"/>
  <c r="X25" i="2"/>
  <c r="N8" i="3" s="1"/>
  <c r="T4" i="2"/>
  <c r="H7" i="3" s="1"/>
  <c r="V25" i="2"/>
  <c r="K8" i="3" s="1"/>
  <c r="Z25" i="2"/>
  <c r="Q8" i="3" s="1"/>
  <c r="AB25" i="2"/>
  <c r="T8" i="3" s="1"/>
  <c r="R4" i="2"/>
  <c r="E7" i="3" s="1"/>
  <c r="T25" i="2"/>
  <c r="H8" i="3" s="1"/>
  <c r="G8" i="3"/>
  <c r="J8" i="3"/>
  <c r="J9" i="3"/>
  <c r="G7" i="3"/>
  <c r="J7" i="3"/>
  <c r="G6" i="3"/>
  <c r="M8" i="3"/>
  <c r="I6" i="3"/>
  <c r="I13" i="3" s="1"/>
  <c r="M9" i="3"/>
  <c r="M6" i="3"/>
  <c r="M7" i="3"/>
  <c r="AG1680" i="1"/>
  <c r="AG1664" i="1"/>
  <c r="AG1642" i="1"/>
  <c r="AG1610" i="1"/>
  <c r="AG1578" i="1"/>
  <c r="AG1546" i="1"/>
  <c r="AG1514" i="1"/>
  <c r="AG1482" i="1"/>
  <c r="AG1450" i="1"/>
  <c r="AG1418" i="1"/>
  <c r="AG1380" i="1"/>
  <c r="AG1674" i="1"/>
  <c r="AG1658" i="1"/>
  <c r="AG1634" i="1"/>
  <c r="AG1602" i="1"/>
  <c r="AG1570" i="1"/>
  <c r="AG1538" i="1"/>
  <c r="AG1506" i="1"/>
  <c r="AG1474" i="1"/>
  <c r="AG1442" i="1"/>
  <c r="AR4" i="1"/>
  <c r="AG4" i="1"/>
  <c r="AP1325" i="1"/>
  <c r="AR1558" i="1"/>
  <c r="AR1341" i="1"/>
  <c r="AP1674" i="1"/>
  <c r="AP1662" i="1"/>
  <c r="AP1648" i="1"/>
  <c r="AP1628" i="1"/>
  <c r="AP1500" i="1"/>
  <c r="AP1406" i="1"/>
  <c r="AN1683" i="1"/>
  <c r="AN1675" i="1"/>
  <c r="AN1667" i="1"/>
  <c r="AN1651" i="1"/>
  <c r="AN1633" i="1"/>
  <c r="AN1620" i="1"/>
  <c r="AN1554" i="1"/>
  <c r="AN1434" i="1"/>
  <c r="AN1341" i="1"/>
  <c r="AR1620" i="1"/>
  <c r="AR1478" i="1"/>
  <c r="AR1354" i="1"/>
  <c r="AP1673" i="1"/>
  <c r="AP1654" i="1"/>
  <c r="AP1631" i="1"/>
  <c r="AP1568" i="1"/>
  <c r="AP1372" i="1"/>
  <c r="AN1674" i="1"/>
  <c r="AN1666" i="1"/>
  <c r="AN1648" i="1"/>
  <c r="AN1619" i="1"/>
  <c r="AN1500" i="1"/>
  <c r="AN1406" i="1"/>
  <c r="AR1621" i="1"/>
  <c r="AP1592" i="1"/>
  <c r="AN1663" i="1"/>
  <c r="AN1607" i="1"/>
  <c r="AN1368" i="1"/>
  <c r="AR1554" i="1"/>
  <c r="AR1329" i="1"/>
  <c r="AP1669" i="1"/>
  <c r="AP1647" i="1"/>
  <c r="AP1623" i="1"/>
  <c r="AP1474" i="1"/>
  <c r="AN1682" i="1"/>
  <c r="AN1662" i="1"/>
  <c r="AN1640" i="1"/>
  <c r="AN1575" i="1"/>
  <c r="AN1358" i="1"/>
  <c r="AR1679" i="1"/>
  <c r="AR1675" i="1"/>
  <c r="AR1671" i="1"/>
  <c r="AR1667" i="1"/>
  <c r="AR1663" i="1"/>
  <c r="AR1659" i="1"/>
  <c r="AR1651" i="1"/>
  <c r="AR1641" i="1"/>
  <c r="AR1633" i="1"/>
  <c r="AR1629" i="1"/>
  <c r="AR1578" i="1"/>
  <c r="AR1369" i="1"/>
  <c r="AP1665" i="1"/>
  <c r="AP1586" i="1"/>
  <c r="AN1678" i="1"/>
  <c r="AN1628" i="1"/>
  <c r="AR1682" i="1"/>
  <c r="AR1678" i="1"/>
  <c r="AR1674" i="1"/>
  <c r="AR1670" i="1"/>
  <c r="AR1666" i="1"/>
  <c r="AR1662" i="1"/>
  <c r="AR1657" i="1"/>
  <c r="AR1648" i="1"/>
  <c r="AR1640" i="1"/>
  <c r="AR1632" i="1"/>
  <c r="AR1628" i="1"/>
  <c r="AR1619" i="1"/>
  <c r="AR1592" i="1"/>
  <c r="AR1575" i="1"/>
  <c r="AR1500" i="1"/>
  <c r="AR1477" i="1"/>
  <c r="AR1434" i="1"/>
  <c r="AR1368" i="1"/>
  <c r="AR1351" i="1"/>
  <c r="AR1325" i="1"/>
  <c r="AP1680" i="1"/>
  <c r="AP1676" i="1"/>
  <c r="AP1672" i="1"/>
  <c r="AP1668" i="1"/>
  <c r="AP1664" i="1"/>
  <c r="AP1660" i="1"/>
  <c r="AP1653" i="1"/>
  <c r="AP1642" i="1"/>
  <c r="AP1635" i="1"/>
  <c r="AP1630" i="1"/>
  <c r="AP1621" i="1"/>
  <c r="AP1613" i="1"/>
  <c r="AP1583" i="1"/>
  <c r="AP1558" i="1"/>
  <c r="AP1489" i="1"/>
  <c r="AP1461" i="1"/>
  <c r="AP1369" i="1"/>
  <c r="AP1354" i="1"/>
  <c r="AP1329" i="1"/>
  <c r="AN1681" i="1"/>
  <c r="AN1677" i="1"/>
  <c r="AN1673" i="1"/>
  <c r="AN1669" i="1"/>
  <c r="AN1665" i="1"/>
  <c r="AN1661" i="1"/>
  <c r="AN1654" i="1"/>
  <c r="AN1647" i="1"/>
  <c r="AN1636" i="1"/>
  <c r="AN1631" i="1"/>
  <c r="AN1623" i="1"/>
  <c r="AN1618" i="1"/>
  <c r="AN1586" i="1"/>
  <c r="AN1568" i="1"/>
  <c r="AN1495" i="1"/>
  <c r="AN1474" i="1"/>
  <c r="AN1372" i="1"/>
  <c r="AN1355" i="1"/>
  <c r="AN1325" i="1"/>
  <c r="AR1681" i="1"/>
  <c r="AR1677" i="1"/>
  <c r="AR1673" i="1"/>
  <c r="AR1669" i="1"/>
  <c r="AR1665" i="1"/>
  <c r="AR1661" i="1"/>
  <c r="AR1654" i="1"/>
  <c r="AR1647" i="1"/>
  <c r="AR1636" i="1"/>
  <c r="AR1631" i="1"/>
  <c r="AR1623" i="1"/>
  <c r="AR1618" i="1"/>
  <c r="AR1586" i="1"/>
  <c r="AR1568" i="1"/>
  <c r="AR1495" i="1"/>
  <c r="AR1475" i="1"/>
  <c r="AR1406" i="1"/>
  <c r="AR1358" i="1"/>
  <c r="AR1343" i="1"/>
  <c r="AP1683" i="1"/>
  <c r="AP1679" i="1"/>
  <c r="AP1675" i="1"/>
  <c r="AP1671" i="1"/>
  <c r="AP1667" i="1"/>
  <c r="AP1663" i="1"/>
  <c r="AP1659" i="1"/>
  <c r="AP1651" i="1"/>
  <c r="AP1641" i="1"/>
  <c r="AP1633" i="1"/>
  <c r="AP1629" i="1"/>
  <c r="AP1620" i="1"/>
  <c r="AP1607" i="1"/>
  <c r="AP1578" i="1"/>
  <c r="AP1554" i="1"/>
  <c r="AP1478" i="1"/>
  <c r="AP1434" i="1"/>
  <c r="AP1368" i="1"/>
  <c r="AP1351" i="1"/>
  <c r="AN1680" i="1"/>
  <c r="AN1676" i="1"/>
  <c r="AN1672" i="1"/>
  <c r="AN1668" i="1"/>
  <c r="AN1664" i="1"/>
  <c r="AN1660" i="1"/>
  <c r="AN1653" i="1"/>
  <c r="AN1642" i="1"/>
  <c r="AN1635" i="1"/>
  <c r="AN1630" i="1"/>
  <c r="AN1621" i="1"/>
  <c r="AN1613" i="1"/>
  <c r="AN1583" i="1"/>
  <c r="AN1558" i="1"/>
  <c r="AN1489" i="1"/>
  <c r="AN1461" i="1"/>
  <c r="AN1369" i="1"/>
  <c r="AN1354" i="1"/>
  <c r="AN1329" i="1"/>
  <c r="AR1680" i="1"/>
  <c r="AR1676" i="1"/>
  <c r="AR1672" i="1"/>
  <c r="AR1668" i="1"/>
  <c r="AR1664" i="1"/>
  <c r="AR1660" i="1"/>
  <c r="AR1653" i="1"/>
  <c r="AR1642" i="1"/>
  <c r="AR1635" i="1"/>
  <c r="AR1630" i="1"/>
  <c r="AR1613" i="1"/>
  <c r="AR1583" i="1"/>
  <c r="AR1489" i="1"/>
  <c r="AR1474" i="1"/>
  <c r="AR1372" i="1"/>
  <c r="AR1355" i="1"/>
  <c r="AP1682" i="1"/>
  <c r="AP1678" i="1"/>
  <c r="AP1670" i="1"/>
  <c r="AP1666" i="1"/>
  <c r="AP1657" i="1"/>
  <c r="AP1640" i="1"/>
  <c r="AP1632" i="1"/>
  <c r="AP1619" i="1"/>
  <c r="AP1575" i="1"/>
  <c r="AP1475" i="1"/>
  <c r="AP1358" i="1"/>
  <c r="AP1343" i="1"/>
  <c r="AN1679" i="1"/>
  <c r="AN1671" i="1"/>
  <c r="AN1659" i="1"/>
  <c r="AN1641" i="1"/>
  <c r="AN1629" i="1"/>
  <c r="AN1578" i="1"/>
  <c r="AN1478" i="1"/>
  <c r="AN1351" i="1"/>
  <c r="AR1607" i="1"/>
  <c r="AR1461" i="1"/>
  <c r="AP1681" i="1"/>
  <c r="AP1677" i="1"/>
  <c r="AP1661" i="1"/>
  <c r="AP1636" i="1"/>
  <c r="AP1618" i="1"/>
  <c r="AP1495" i="1"/>
  <c r="AP1355" i="1"/>
  <c r="AP1341" i="1"/>
  <c r="AN1670" i="1"/>
  <c r="AN1657" i="1"/>
  <c r="AN1632" i="1"/>
  <c r="AN1592" i="1"/>
  <c r="AN1475" i="1"/>
  <c r="AN1343" i="1"/>
  <c r="AG1672" i="1"/>
  <c r="AG1656" i="1"/>
  <c r="AG1626" i="1"/>
  <c r="AG1594" i="1"/>
  <c r="AG1562" i="1"/>
  <c r="AG1530" i="1"/>
  <c r="AG1498" i="1"/>
  <c r="AG1466" i="1"/>
  <c r="AG1434" i="1"/>
  <c r="AG1401" i="1"/>
  <c r="AG1682" i="1"/>
  <c r="AG1666" i="1"/>
  <c r="AG1650" i="1"/>
  <c r="AG1618" i="1"/>
  <c r="AG1586" i="1"/>
  <c r="AG1554" i="1"/>
  <c r="AG1522" i="1"/>
  <c r="AG1490" i="1"/>
  <c r="AG1458" i="1"/>
  <c r="AG1426" i="1"/>
  <c r="AG1390" i="1"/>
  <c r="X4" i="2"/>
  <c r="N7" i="3" s="1"/>
  <c r="AG690" i="1"/>
  <c r="AL1674" i="1"/>
  <c r="AL1670" i="1"/>
  <c r="AL1666" i="1"/>
  <c r="AL1662" i="1"/>
  <c r="AL1648" i="1"/>
  <c r="AL1632" i="1"/>
  <c r="AL1619" i="1"/>
  <c r="AL1555" i="1"/>
  <c r="AL1623" i="1"/>
  <c r="AL1586" i="1"/>
  <c r="AL1568" i="1"/>
  <c r="AL1372" i="1"/>
  <c r="Y7" i="1"/>
  <c r="Y11" i="1"/>
  <c r="Y15" i="1"/>
  <c r="Y19" i="1"/>
  <c r="Y23" i="1"/>
  <c r="Y27" i="1"/>
  <c r="Y31" i="1"/>
  <c r="Y35" i="1"/>
  <c r="Y39" i="1"/>
  <c r="Y43" i="1"/>
  <c r="Y47" i="1"/>
  <c r="Y51" i="1"/>
  <c r="Y55" i="1"/>
  <c r="Y59" i="1"/>
  <c r="Y63" i="1"/>
  <c r="Y67" i="1"/>
  <c r="Y71" i="1"/>
  <c r="Y75" i="1"/>
  <c r="Y79" i="1"/>
  <c r="Y83" i="1"/>
  <c r="Y87" i="1"/>
  <c r="Y91" i="1"/>
  <c r="Y95" i="1"/>
  <c r="Y99" i="1"/>
  <c r="Y103" i="1"/>
  <c r="Y107" i="1"/>
  <c r="Y111" i="1"/>
  <c r="Y115" i="1"/>
  <c r="Y119" i="1"/>
  <c r="Y123" i="1"/>
  <c r="Y127" i="1"/>
  <c r="Y131" i="1"/>
  <c r="Y135" i="1"/>
  <c r="Y139" i="1"/>
  <c r="Y143" i="1"/>
  <c r="Y147" i="1"/>
  <c r="Y151" i="1"/>
  <c r="Y155" i="1"/>
  <c r="Y159" i="1"/>
  <c r="Y163" i="1"/>
  <c r="Y167" i="1"/>
  <c r="Y171" i="1"/>
  <c r="Y175" i="1"/>
  <c r="Y179" i="1"/>
  <c r="Y183" i="1"/>
  <c r="Y187" i="1"/>
  <c r="Y191" i="1"/>
  <c r="Y195" i="1"/>
  <c r="Y199" i="1"/>
  <c r="Y203" i="1"/>
  <c r="Y207" i="1"/>
  <c r="Y211" i="1"/>
  <c r="Y215" i="1"/>
  <c r="Y219" i="1"/>
  <c r="Y223" i="1"/>
  <c r="Y227" i="1"/>
  <c r="Y231" i="1"/>
  <c r="Y235" i="1"/>
  <c r="Y239" i="1"/>
  <c r="Y243" i="1"/>
  <c r="Y247" i="1"/>
  <c r="Y251" i="1"/>
  <c r="Y255" i="1"/>
  <c r="Y259" i="1"/>
  <c r="Y263" i="1"/>
  <c r="Y267" i="1"/>
  <c r="Y271" i="1"/>
  <c r="Y275" i="1"/>
  <c r="Y8" i="1"/>
  <c r="Y13" i="1"/>
  <c r="Y18" i="1"/>
  <c r="Y24" i="1"/>
  <c r="Y29" i="1"/>
  <c r="Y34" i="1"/>
  <c r="Y40" i="1"/>
  <c r="Y45" i="1"/>
  <c r="Y50" i="1"/>
  <c r="Y56" i="1"/>
  <c r="Y61" i="1"/>
  <c r="Y66" i="1"/>
  <c r="Y72" i="1"/>
  <c r="Y77" i="1"/>
  <c r="Y82" i="1"/>
  <c r="Y88" i="1"/>
  <c r="Y93" i="1"/>
  <c r="Y98" i="1"/>
  <c r="Y104" i="1"/>
  <c r="Y109" i="1"/>
  <c r="Y114" i="1"/>
  <c r="Y120" i="1"/>
  <c r="Y125" i="1"/>
  <c r="Y130" i="1"/>
  <c r="Y136" i="1"/>
  <c r="Y141" i="1"/>
  <c r="Y146" i="1"/>
  <c r="Y152" i="1"/>
  <c r="Y157" i="1"/>
  <c r="Y162" i="1"/>
  <c r="Y168" i="1"/>
  <c r="Y173" i="1"/>
  <c r="Y178" i="1"/>
  <c r="Y184" i="1"/>
  <c r="Y189" i="1"/>
  <c r="Y194" i="1"/>
  <c r="Y200" i="1"/>
  <c r="Y205" i="1"/>
  <c r="Y210" i="1"/>
  <c r="Y216" i="1"/>
  <c r="Y221" i="1"/>
  <c r="Y226" i="1"/>
  <c r="Y232" i="1"/>
  <c r="Y237" i="1"/>
  <c r="Y242" i="1"/>
  <c r="Y248" i="1"/>
  <c r="Y253" i="1"/>
  <c r="Y258" i="1"/>
  <c r="Y264" i="1"/>
  <c r="Y269" i="1"/>
  <c r="Y274" i="1"/>
  <c r="Y279" i="1"/>
  <c r="Y283" i="1"/>
  <c r="Y287" i="1"/>
  <c r="Y291" i="1"/>
  <c r="Y295" i="1"/>
  <c r="Y299" i="1"/>
  <c r="Y303" i="1"/>
  <c r="Y307" i="1"/>
  <c r="Y311" i="1"/>
  <c r="Y315" i="1"/>
  <c r="Y319" i="1"/>
  <c r="Y323" i="1"/>
  <c r="Y327" i="1"/>
  <c r="Y331" i="1"/>
  <c r="Y335" i="1"/>
  <c r="Y339" i="1"/>
  <c r="Y343" i="1"/>
  <c r="Y347" i="1"/>
  <c r="Y351" i="1"/>
  <c r="Y355" i="1"/>
  <c r="Y359" i="1"/>
  <c r="Y363" i="1"/>
  <c r="Y367" i="1"/>
  <c r="Y371" i="1"/>
  <c r="Y375" i="1"/>
  <c r="Y379" i="1"/>
  <c r="Y383" i="1"/>
  <c r="Y387" i="1"/>
  <c r="Y391" i="1"/>
  <c r="Y395" i="1"/>
  <c r="Y399" i="1"/>
  <c r="Y403" i="1"/>
  <c r="Y407" i="1"/>
  <c r="Y411" i="1"/>
  <c r="Y415" i="1"/>
  <c r="Y419" i="1"/>
  <c r="Y423" i="1"/>
  <c r="Y427" i="1"/>
  <c r="Y431" i="1"/>
  <c r="Y435" i="1"/>
  <c r="Y439" i="1"/>
  <c r="Y443" i="1"/>
  <c r="Y447" i="1"/>
  <c r="Y451" i="1"/>
  <c r="Y455" i="1"/>
  <c r="Y459" i="1"/>
  <c r="Y463" i="1"/>
  <c r="Y467" i="1"/>
  <c r="Y471" i="1"/>
  <c r="Y475" i="1"/>
  <c r="Y479" i="1"/>
  <c r="Y483" i="1"/>
  <c r="Y487" i="1"/>
  <c r="Y491" i="1"/>
  <c r="Y495" i="1"/>
  <c r="Y499" i="1"/>
  <c r="Y503" i="1"/>
  <c r="Y507" i="1"/>
  <c r="Y511" i="1"/>
  <c r="Y515" i="1"/>
  <c r="Y519" i="1"/>
  <c r="Y523" i="1"/>
  <c r="Y527" i="1"/>
  <c r="Y531" i="1"/>
  <c r="Y535" i="1"/>
  <c r="Y539" i="1"/>
  <c r="Y543" i="1"/>
  <c r="Y547" i="1"/>
  <c r="Y551" i="1"/>
  <c r="Y555" i="1"/>
  <c r="Y559" i="1"/>
  <c r="Y563" i="1"/>
  <c r="Y567" i="1"/>
  <c r="Y571" i="1"/>
  <c r="Y575" i="1"/>
  <c r="Y579" i="1"/>
  <c r="Y583" i="1"/>
  <c r="Y587" i="1"/>
  <c r="Y591" i="1"/>
  <c r="Y595" i="1"/>
  <c r="Y599" i="1"/>
  <c r="Y603" i="1"/>
  <c r="Y607" i="1"/>
  <c r="Y611" i="1"/>
  <c r="Y615" i="1"/>
  <c r="Y619" i="1"/>
  <c r="Y623" i="1"/>
  <c r="Y627" i="1"/>
  <c r="Y631" i="1"/>
  <c r="Y635" i="1"/>
  <c r="Y639" i="1"/>
  <c r="Y643" i="1"/>
  <c r="Y647" i="1"/>
  <c r="Y651" i="1"/>
  <c r="Y655" i="1"/>
  <c r="Y659" i="1"/>
  <c r="Y663" i="1"/>
  <c r="Y667" i="1"/>
  <c r="Y671" i="1"/>
  <c r="Y675" i="1"/>
  <c r="Y679" i="1"/>
  <c r="Y683" i="1"/>
  <c r="Y687" i="1"/>
  <c r="Y691" i="1"/>
  <c r="Y695" i="1"/>
  <c r="Y699" i="1"/>
  <c r="Y703" i="1"/>
  <c r="Y707" i="1"/>
  <c r="Y711" i="1"/>
  <c r="Y715" i="1"/>
  <c r="Y719" i="1"/>
  <c r="Y723" i="1"/>
  <c r="Y727" i="1"/>
  <c r="AL1343" i="1"/>
  <c r="Y9" i="1"/>
  <c r="Y16" i="1"/>
  <c r="Y22" i="1"/>
  <c r="Y30" i="1"/>
  <c r="Y37" i="1"/>
  <c r="Y44" i="1"/>
  <c r="Y52" i="1"/>
  <c r="Y58" i="1"/>
  <c r="Y65" i="1"/>
  <c r="Y73" i="1"/>
  <c r="Y80" i="1"/>
  <c r="Y86" i="1"/>
  <c r="Y94" i="1"/>
  <c r="Y101" i="1"/>
  <c r="Y108" i="1"/>
  <c r="Y116" i="1"/>
  <c r="Y122" i="1"/>
  <c r="Y129" i="1"/>
  <c r="Y137" i="1"/>
  <c r="Y144" i="1"/>
  <c r="Y150" i="1"/>
  <c r="Y158" i="1"/>
  <c r="Y165" i="1"/>
  <c r="Y172" i="1"/>
  <c r="Y180" i="1"/>
  <c r="Y186" i="1"/>
  <c r="Y193" i="1"/>
  <c r="Y201" i="1"/>
  <c r="Y208" i="1"/>
  <c r="Y214" i="1"/>
  <c r="Y222" i="1"/>
  <c r="Y229" i="1"/>
  <c r="Y236" i="1"/>
  <c r="Y244" i="1"/>
  <c r="Y250" i="1"/>
  <c r="Y257" i="1"/>
  <c r="Y265" i="1"/>
  <c r="Y272" i="1"/>
  <c r="Y278" i="1"/>
  <c r="Y284" i="1"/>
  <c r="Y289" i="1"/>
  <c r="Y294" i="1"/>
  <c r="Y300" i="1"/>
  <c r="Y305" i="1"/>
  <c r="Y310" i="1"/>
  <c r="Y316" i="1"/>
  <c r="Y321" i="1"/>
  <c r="Y326" i="1"/>
  <c r="Y332" i="1"/>
  <c r="Y337" i="1"/>
  <c r="Y342" i="1"/>
  <c r="Y348" i="1"/>
  <c r="Y353" i="1"/>
  <c r="Y358" i="1"/>
  <c r="Y364" i="1"/>
  <c r="Y369" i="1"/>
  <c r="Y374" i="1"/>
  <c r="Y380" i="1"/>
  <c r="Y385" i="1"/>
  <c r="Y390" i="1"/>
  <c r="Y396" i="1"/>
  <c r="Y401" i="1"/>
  <c r="Y406" i="1"/>
  <c r="Y412" i="1"/>
  <c r="Y417" i="1"/>
  <c r="Y422" i="1"/>
  <c r="Y428" i="1"/>
  <c r="Y433" i="1"/>
  <c r="Y438" i="1"/>
  <c r="Y444" i="1"/>
  <c r="Y449" i="1"/>
  <c r="Y454" i="1"/>
  <c r="Y460" i="1"/>
  <c r="Y465" i="1"/>
  <c r="Y470" i="1"/>
  <c r="Y476" i="1"/>
  <c r="Y481" i="1"/>
  <c r="Y486" i="1"/>
  <c r="Y492" i="1"/>
  <c r="Y497" i="1"/>
  <c r="Y502" i="1"/>
  <c r="Y508" i="1"/>
  <c r="Y513" i="1"/>
  <c r="Y518" i="1"/>
  <c r="AL1475" i="1"/>
  <c r="Y10" i="1"/>
  <c r="Y17" i="1"/>
  <c r="Y25" i="1"/>
  <c r="Y32" i="1"/>
  <c r="Y38" i="1"/>
  <c r="Y46" i="1"/>
  <c r="Y53" i="1"/>
  <c r="Y60" i="1"/>
  <c r="Y68" i="1"/>
  <c r="Y74" i="1"/>
  <c r="Y81" i="1"/>
  <c r="Y89" i="1"/>
  <c r="Y96" i="1"/>
  <c r="Y102" i="1"/>
  <c r="Y110" i="1"/>
  <c r="Y117" i="1"/>
  <c r="Y124" i="1"/>
  <c r="Y132" i="1"/>
  <c r="Y138" i="1"/>
  <c r="Y145" i="1"/>
  <c r="Y153" i="1"/>
  <c r="Y160" i="1"/>
  <c r="Y166" i="1"/>
  <c r="Y174" i="1"/>
  <c r="Y181" i="1"/>
  <c r="Y188" i="1"/>
  <c r="Y196" i="1"/>
  <c r="Y202" i="1"/>
  <c r="Y209" i="1"/>
  <c r="Y217" i="1"/>
  <c r="Y224" i="1"/>
  <c r="Y230" i="1"/>
  <c r="Y238" i="1"/>
  <c r="Y245" i="1"/>
  <c r="Y252" i="1"/>
  <c r="Y5" i="1"/>
  <c r="Y12" i="1"/>
  <c r="Y20" i="1"/>
  <c r="Y26" i="1"/>
  <c r="Y33" i="1"/>
  <c r="Y41" i="1"/>
  <c r="Y48" i="1"/>
  <c r="Y54" i="1"/>
  <c r="Y62" i="1"/>
  <c r="Y69" i="1"/>
  <c r="Y76" i="1"/>
  <c r="Y84" i="1"/>
  <c r="Y90" i="1"/>
  <c r="Y97" i="1"/>
  <c r="Y105" i="1"/>
  <c r="Y112" i="1"/>
  <c r="Y118" i="1"/>
  <c r="Y126" i="1"/>
  <c r="Y133" i="1"/>
  <c r="Y140" i="1"/>
  <c r="Y148" i="1"/>
  <c r="Y154" i="1"/>
  <c r="Y161" i="1"/>
  <c r="Y169" i="1"/>
  <c r="Y176" i="1"/>
  <c r="Y182" i="1"/>
  <c r="Y190" i="1"/>
  <c r="Y197" i="1"/>
  <c r="Y204" i="1"/>
  <c r="Y212" i="1"/>
  <c r="Y218" i="1"/>
  <c r="Y225" i="1"/>
  <c r="Y233" i="1"/>
  <c r="Y240" i="1"/>
  <c r="Y246" i="1"/>
  <c r="Y254" i="1"/>
  <c r="Y261" i="1"/>
  <c r="Y6" i="1"/>
  <c r="Y14" i="1"/>
  <c r="Y21" i="1"/>
  <c r="Y28" i="1"/>
  <c r="Y36" i="1"/>
  <c r="Y42" i="1"/>
  <c r="Y49" i="1"/>
  <c r="Y57" i="1"/>
  <c r="Y64" i="1"/>
  <c r="Y70" i="1"/>
  <c r="Y78" i="1"/>
  <c r="Y85" i="1"/>
  <c r="Y92" i="1"/>
  <c r="Y100" i="1"/>
  <c r="Y106" i="1"/>
  <c r="Y113" i="1"/>
  <c r="Y121" i="1"/>
  <c r="Y128" i="1"/>
  <c r="Y134" i="1"/>
  <c r="Y142" i="1"/>
  <c r="Y149" i="1"/>
  <c r="Y156" i="1"/>
  <c r="Y164" i="1"/>
  <c r="Y170" i="1"/>
  <c r="Y177" i="1"/>
  <c r="Y185" i="1"/>
  <c r="Y192" i="1"/>
  <c r="Y198" i="1"/>
  <c r="Y206" i="1"/>
  <c r="Y213" i="1"/>
  <c r="Y220" i="1"/>
  <c r="Y228" i="1"/>
  <c r="Y234" i="1"/>
  <c r="Y241" i="1"/>
  <c r="Y249" i="1"/>
  <c r="Y256" i="1"/>
  <c r="Y262" i="1"/>
  <c r="Y270" i="1"/>
  <c r="Y277" i="1"/>
  <c r="Y282" i="1"/>
  <c r="Y288" i="1"/>
  <c r="Y293" i="1"/>
  <c r="Y298" i="1"/>
  <c r="Y304" i="1"/>
  <c r="Y309" i="1"/>
  <c r="Y314" i="1"/>
  <c r="Y320" i="1"/>
  <c r="Y325" i="1"/>
  <c r="Y330" i="1"/>
  <c r="Y336" i="1"/>
  <c r="Y341" i="1"/>
  <c r="Y346" i="1"/>
  <c r="Y352" i="1"/>
  <c r="Y357" i="1"/>
  <c r="Y362" i="1"/>
  <c r="Y368" i="1"/>
  <c r="Y373" i="1"/>
  <c r="Y378" i="1"/>
  <c r="Y384" i="1"/>
  <c r="Y389" i="1"/>
  <c r="Y394" i="1"/>
  <c r="Y400" i="1"/>
  <c r="Y405" i="1"/>
  <c r="Y410" i="1"/>
  <c r="Y416" i="1"/>
  <c r="Y421" i="1"/>
  <c r="Y426" i="1"/>
  <c r="Y432" i="1"/>
  <c r="Y437" i="1"/>
  <c r="Y442" i="1"/>
  <c r="Y448" i="1"/>
  <c r="Y453" i="1"/>
  <c r="Y458" i="1"/>
  <c r="Y464" i="1"/>
  <c r="Y469" i="1"/>
  <c r="Y474" i="1"/>
  <c r="Y480" i="1"/>
  <c r="Y485" i="1"/>
  <c r="Y490" i="1"/>
  <c r="Y496" i="1"/>
  <c r="Y501" i="1"/>
  <c r="Y506" i="1"/>
  <c r="Y512" i="1"/>
  <c r="Y517" i="1"/>
  <c r="Y522" i="1"/>
  <c r="Y528" i="1"/>
  <c r="Y533" i="1"/>
  <c r="Y538" i="1"/>
  <c r="Y544" i="1"/>
  <c r="Y549" i="1"/>
  <c r="Y554" i="1"/>
  <c r="Y560" i="1"/>
  <c r="Y565" i="1"/>
  <c r="Y570" i="1"/>
  <c r="Y576" i="1"/>
  <c r="Y581" i="1"/>
  <c r="Y586" i="1"/>
  <c r="Y592" i="1"/>
  <c r="Y597" i="1"/>
  <c r="Y602" i="1"/>
  <c r="Y608" i="1"/>
  <c r="Y613" i="1"/>
  <c r="Y618" i="1"/>
  <c r="Y624" i="1"/>
  <c r="Y629" i="1"/>
  <c r="Y634" i="1"/>
  <c r="Y640" i="1"/>
  <c r="Y645" i="1"/>
  <c r="Y650" i="1"/>
  <c r="Y656" i="1"/>
  <c r="Y661" i="1"/>
  <c r="Y666" i="1"/>
  <c r="Y672" i="1"/>
  <c r="Y677" i="1"/>
  <c r="Y682" i="1"/>
  <c r="Y688" i="1"/>
  <c r="Y693" i="1"/>
  <c r="Y698" i="1"/>
  <c r="Y704" i="1"/>
  <c r="Y709" i="1"/>
  <c r="Y714" i="1"/>
  <c r="Y720" i="1"/>
  <c r="Y725" i="1"/>
  <c r="Y730" i="1"/>
  <c r="Y734" i="1"/>
  <c r="Y738" i="1"/>
  <c r="Y742" i="1"/>
  <c r="Y746" i="1"/>
  <c r="Y750" i="1"/>
  <c r="Y754" i="1"/>
  <c r="Y758" i="1"/>
  <c r="Y762" i="1"/>
  <c r="Y766" i="1"/>
  <c r="Y770" i="1"/>
  <c r="Y774" i="1"/>
  <c r="Y778" i="1"/>
  <c r="Y782" i="1"/>
  <c r="Y786" i="1"/>
  <c r="Y790" i="1"/>
  <c r="Y794" i="1"/>
  <c r="Y798" i="1"/>
  <c r="Y802" i="1"/>
  <c r="Y806" i="1"/>
  <c r="Y810" i="1"/>
  <c r="Y814" i="1"/>
  <c r="Y818" i="1"/>
  <c r="Y822" i="1"/>
  <c r="Y826" i="1"/>
  <c r="Y830" i="1"/>
  <c r="Y834" i="1"/>
  <c r="Y838" i="1"/>
  <c r="Y842" i="1"/>
  <c r="Y846" i="1"/>
  <c r="Y850" i="1"/>
  <c r="Y854" i="1"/>
  <c r="Y858" i="1"/>
  <c r="Y862" i="1"/>
  <c r="Y866" i="1"/>
  <c r="Y870" i="1"/>
  <c r="Y874" i="1"/>
  <c r="Y878" i="1"/>
  <c r="Y882" i="1"/>
  <c r="Y886" i="1"/>
  <c r="Y890" i="1"/>
  <c r="Y894" i="1"/>
  <c r="Y898" i="1"/>
  <c r="Y902" i="1"/>
  <c r="Y906" i="1"/>
  <c r="Y910" i="1"/>
  <c r="Y914" i="1"/>
  <c r="Y918" i="1"/>
  <c r="Y922" i="1"/>
  <c r="Y926" i="1"/>
  <c r="Y930" i="1"/>
  <c r="Y934" i="1"/>
  <c r="Y938" i="1"/>
  <c r="Y942" i="1"/>
  <c r="Y946" i="1"/>
  <c r="Y950" i="1"/>
  <c r="Y954" i="1"/>
  <c r="Y958" i="1"/>
  <c r="Y962" i="1"/>
  <c r="Y966" i="1"/>
  <c r="Y970" i="1"/>
  <c r="Y974" i="1"/>
  <c r="Y978" i="1"/>
  <c r="Y982" i="1"/>
  <c r="Y986" i="1"/>
  <c r="Y990" i="1"/>
  <c r="Y994" i="1"/>
  <c r="Y998" i="1"/>
  <c r="Y1002" i="1"/>
  <c r="Y1006" i="1"/>
  <c r="Y1010" i="1"/>
  <c r="Y1014" i="1"/>
  <c r="Y1018" i="1"/>
  <c r="Y1022" i="1"/>
  <c r="Y1026" i="1"/>
  <c r="Y1030" i="1"/>
  <c r="Y1034" i="1"/>
  <c r="Y1038" i="1"/>
  <c r="Y1042" i="1"/>
  <c r="Y1046" i="1"/>
  <c r="Y1050" i="1"/>
  <c r="Y1054" i="1"/>
  <c r="Y1058" i="1"/>
  <c r="Y1062" i="1"/>
  <c r="Y1066" i="1"/>
  <c r="Y1070" i="1"/>
  <c r="Y1074" i="1"/>
  <c r="Y1078" i="1"/>
  <c r="Y1082" i="1"/>
  <c r="Y1086" i="1"/>
  <c r="Y1090" i="1"/>
  <c r="Y1094" i="1"/>
  <c r="Y1098" i="1"/>
  <c r="Y1102" i="1"/>
  <c r="Y1106" i="1"/>
  <c r="Y1110" i="1"/>
  <c r="Y1114" i="1"/>
  <c r="Y1118" i="1"/>
  <c r="Y1122" i="1"/>
  <c r="Y1126" i="1"/>
  <c r="Y1130" i="1"/>
  <c r="Y1134" i="1"/>
  <c r="Y1138" i="1"/>
  <c r="Y1142" i="1"/>
  <c r="Y1146" i="1"/>
  <c r="Y1150" i="1"/>
  <c r="Y1154" i="1"/>
  <c r="Y1158" i="1"/>
  <c r="Y1162" i="1"/>
  <c r="Y1166" i="1"/>
  <c r="Y1170" i="1"/>
  <c r="Y1174" i="1"/>
  <c r="Y1178" i="1"/>
  <c r="Y1182" i="1"/>
  <c r="Y1186" i="1"/>
  <c r="Y1190" i="1"/>
  <c r="Y1194" i="1"/>
  <c r="Y1198" i="1"/>
  <c r="Y1202" i="1"/>
  <c r="Y1206" i="1"/>
  <c r="Y1210" i="1"/>
  <c r="Y1214" i="1"/>
  <c r="Y1218" i="1"/>
  <c r="Y1222" i="1"/>
  <c r="Y1226" i="1"/>
  <c r="Y1230" i="1"/>
  <c r="Y1234" i="1"/>
  <c r="Y1238" i="1"/>
  <c r="Y1242" i="1"/>
  <c r="Y1246" i="1"/>
  <c r="Y1250" i="1"/>
  <c r="Y1254" i="1"/>
  <c r="Y1258" i="1"/>
  <c r="Y273" i="1"/>
  <c r="Y285" i="1"/>
  <c r="Y296" i="1"/>
  <c r="Y306" i="1"/>
  <c r="Y317" i="1"/>
  <c r="Y328" i="1"/>
  <c r="Y338" i="1"/>
  <c r="Y349" i="1"/>
  <c r="Y360" i="1"/>
  <c r="Y370" i="1"/>
  <c r="Y381" i="1"/>
  <c r="Y392" i="1"/>
  <c r="Y402" i="1"/>
  <c r="Y413" i="1"/>
  <c r="Y424" i="1"/>
  <c r="Y434" i="1"/>
  <c r="Y445" i="1"/>
  <c r="Y456" i="1"/>
  <c r="Y466" i="1"/>
  <c r="Y477" i="1"/>
  <c r="Y488" i="1"/>
  <c r="Y498" i="1"/>
  <c r="Y509" i="1"/>
  <c r="Y520" i="1"/>
  <c r="Y526" i="1"/>
  <c r="Y534" i="1"/>
  <c r="Y541" i="1"/>
  <c r="Y556" i="1"/>
  <c r="Y562" i="1"/>
  <c r="Y569" i="1"/>
  <c r="Y577" i="1"/>
  <c r="Y584" i="1"/>
  <c r="Y590" i="1"/>
  <c r="Y598" i="1"/>
  <c r="Y605" i="1"/>
  <c r="Y612" i="1"/>
  <c r="Y620" i="1"/>
  <c r="Y626" i="1"/>
  <c r="Y633" i="1"/>
  <c r="Y641" i="1"/>
  <c r="Y648" i="1"/>
  <c r="Y654" i="1"/>
  <c r="Y662" i="1"/>
  <c r="Y669" i="1"/>
  <c r="Y684" i="1"/>
  <c r="Y697" i="1"/>
  <c r="Y712" i="1"/>
  <c r="Y732" i="1"/>
  <c r="Y748" i="1"/>
  <c r="Y764" i="1"/>
  <c r="Y775" i="1"/>
  <c r="Y785" i="1"/>
  <c r="Y801" i="1"/>
  <c r="Y812" i="1"/>
  <c r="Y828" i="1"/>
  <c r="Y844" i="1"/>
  <c r="Y855" i="1"/>
  <c r="Y871" i="1"/>
  <c r="Y881" i="1"/>
  <c r="Y897" i="1"/>
  <c r="Y913" i="1"/>
  <c r="Y924" i="1"/>
  <c r="Y935" i="1"/>
  <c r="Y945" i="1"/>
  <c r="Y956" i="1"/>
  <c r="Y967" i="1"/>
  <c r="Y983" i="1"/>
  <c r="Y999" i="1"/>
  <c r="Y1015" i="1"/>
  <c r="Y1025" i="1"/>
  <c r="Y1036" i="1"/>
  <c r="Y1052" i="1"/>
  <c r="Y1063" i="1"/>
  <c r="Y1073" i="1"/>
  <c r="Y1089" i="1"/>
  <c r="Y1105" i="1"/>
  <c r="Y1116" i="1"/>
  <c r="Y1127" i="1"/>
  <c r="Y1143" i="1"/>
  <c r="Y1153" i="1"/>
  <c r="Y1169" i="1"/>
  <c r="Y260" i="1"/>
  <c r="Y276" i="1"/>
  <c r="Y286" i="1"/>
  <c r="Y297" i="1"/>
  <c r="Y308" i="1"/>
  <c r="Y318" i="1"/>
  <c r="Y329" i="1"/>
  <c r="Y340" i="1"/>
  <c r="Y350" i="1"/>
  <c r="Y361" i="1"/>
  <c r="Y372" i="1"/>
  <c r="Y382" i="1"/>
  <c r="Y393" i="1"/>
  <c r="Y404" i="1"/>
  <c r="Y414" i="1"/>
  <c r="Y425" i="1"/>
  <c r="Y436" i="1"/>
  <c r="Y446" i="1"/>
  <c r="Y457" i="1"/>
  <c r="Y468" i="1"/>
  <c r="Y478" i="1"/>
  <c r="Y489" i="1"/>
  <c r="Y500" i="1"/>
  <c r="Y510" i="1"/>
  <c r="Y521" i="1"/>
  <c r="Y529" i="1"/>
  <c r="Y536" i="1"/>
  <c r="Y542" i="1"/>
  <c r="Y550" i="1"/>
  <c r="Y557" i="1"/>
  <c r="Y564" i="1"/>
  <c r="Y572" i="1"/>
  <c r="Y578" i="1"/>
  <c r="Y585" i="1"/>
  <c r="Y593" i="1"/>
  <c r="Y600" i="1"/>
  <c r="Y606" i="1"/>
  <c r="Y614" i="1"/>
  <c r="Y621" i="1"/>
  <c r="Y628" i="1"/>
  <c r="Y636" i="1"/>
  <c r="Y642" i="1"/>
  <c r="Y649" i="1"/>
  <c r="Y657" i="1"/>
  <c r="Y664" i="1"/>
  <c r="Y670" i="1"/>
  <c r="Y678" i="1"/>
  <c r="Y685" i="1"/>
  <c r="Y692" i="1"/>
  <c r="Y700" i="1"/>
  <c r="Y706" i="1"/>
  <c r="Y713" i="1"/>
  <c r="Y721" i="1"/>
  <c r="Y728" i="1"/>
  <c r="Y733" i="1"/>
  <c r="Y739" i="1"/>
  <c r="Y744" i="1"/>
  <c r="Y749" i="1"/>
  <c r="Y755" i="1"/>
  <c r="Y760" i="1"/>
  <c r="Y765" i="1"/>
  <c r="Y771" i="1"/>
  <c r="Y776" i="1"/>
  <c r="Y781" i="1"/>
  <c r="Y787" i="1"/>
  <c r="Y792" i="1"/>
  <c r="Y797" i="1"/>
  <c r="Y803" i="1"/>
  <c r="Y808" i="1"/>
  <c r="Y813" i="1"/>
  <c r="Y819" i="1"/>
  <c r="Y824" i="1"/>
  <c r="Y829" i="1"/>
  <c r="Y835" i="1"/>
  <c r="Y840" i="1"/>
  <c r="Y845" i="1"/>
  <c r="Y851" i="1"/>
  <c r="Y856" i="1"/>
  <c r="Y861" i="1"/>
  <c r="Y867" i="1"/>
  <c r="Y872" i="1"/>
  <c r="Y877" i="1"/>
  <c r="Y883" i="1"/>
  <c r="Y888" i="1"/>
  <c r="Y266" i="1"/>
  <c r="Y280" i="1"/>
  <c r="Y290" i="1"/>
  <c r="Y301" i="1"/>
  <c r="Y312" i="1"/>
  <c r="Y322" i="1"/>
  <c r="Y333" i="1"/>
  <c r="Y344" i="1"/>
  <c r="Y354" i="1"/>
  <c r="Y365" i="1"/>
  <c r="Y376" i="1"/>
  <c r="Y386" i="1"/>
  <c r="Y397" i="1"/>
  <c r="Y408" i="1"/>
  <c r="Y418" i="1"/>
  <c r="Y429" i="1"/>
  <c r="Y440" i="1"/>
  <c r="Y450" i="1"/>
  <c r="Y461" i="1"/>
  <c r="Y472" i="1"/>
  <c r="Y482" i="1"/>
  <c r="Y493" i="1"/>
  <c r="Y504" i="1"/>
  <c r="Y514" i="1"/>
  <c r="Y524" i="1"/>
  <c r="Y530" i="1"/>
  <c r="Y537" i="1"/>
  <c r="Y545" i="1"/>
  <c r="Y552" i="1"/>
  <c r="Y558" i="1"/>
  <c r="Y566" i="1"/>
  <c r="Y573" i="1"/>
  <c r="Y580" i="1"/>
  <c r="Y588" i="1"/>
  <c r="Y594" i="1"/>
  <c r="Y601" i="1"/>
  <c r="Y609" i="1"/>
  <c r="Y616" i="1"/>
  <c r="Y622" i="1"/>
  <c r="Y630" i="1"/>
  <c r="Y637" i="1"/>
  <c r="Y644" i="1"/>
  <c r="Y652" i="1"/>
  <c r="Y658" i="1"/>
  <c r="Y665" i="1"/>
  <c r="Y673" i="1"/>
  <c r="Y680" i="1"/>
  <c r="Y686" i="1"/>
  <c r="Y694" i="1"/>
  <c r="Y701" i="1"/>
  <c r="Y708" i="1"/>
  <c r="Y716" i="1"/>
  <c r="Y722" i="1"/>
  <c r="Y729" i="1"/>
  <c r="Y735" i="1"/>
  <c r="Y740" i="1"/>
  <c r="Y745" i="1"/>
  <c r="Y751" i="1"/>
  <c r="Y756" i="1"/>
  <c r="Y761" i="1"/>
  <c r="Y767" i="1"/>
  <c r="Y772" i="1"/>
  <c r="Y777" i="1"/>
  <c r="Y783" i="1"/>
  <c r="Y788" i="1"/>
  <c r="Y793" i="1"/>
  <c r="Y799" i="1"/>
  <c r="Y804" i="1"/>
  <c r="Y809" i="1"/>
  <c r="Y815" i="1"/>
  <c r="Y820" i="1"/>
  <c r="Y825" i="1"/>
  <c r="Y831" i="1"/>
  <c r="Y836" i="1"/>
  <c r="Y841" i="1"/>
  <c r="Y847" i="1"/>
  <c r="Y852" i="1"/>
  <c r="Y857" i="1"/>
  <c r="Y863" i="1"/>
  <c r="Y868" i="1"/>
  <c r="Y873" i="1"/>
  <c r="Y879" i="1"/>
  <c r="Y884" i="1"/>
  <c r="Y889" i="1"/>
  <c r="Y895" i="1"/>
  <c r="Y268" i="1"/>
  <c r="Y281" i="1"/>
  <c r="Y292" i="1"/>
  <c r="Y302" i="1"/>
  <c r="Y313" i="1"/>
  <c r="Y324" i="1"/>
  <c r="Y334" i="1"/>
  <c r="Y345" i="1"/>
  <c r="Y356" i="1"/>
  <c r="Y366" i="1"/>
  <c r="Y377" i="1"/>
  <c r="Y388" i="1"/>
  <c r="Y398" i="1"/>
  <c r="Y409" i="1"/>
  <c r="Y420" i="1"/>
  <c r="Y430" i="1"/>
  <c r="Y441" i="1"/>
  <c r="Y452" i="1"/>
  <c r="Y462" i="1"/>
  <c r="Y473" i="1"/>
  <c r="Y484" i="1"/>
  <c r="Y494" i="1"/>
  <c r="Y505" i="1"/>
  <c r="Y516" i="1"/>
  <c r="Y525" i="1"/>
  <c r="Y532" i="1"/>
  <c r="Y540" i="1"/>
  <c r="Y546" i="1"/>
  <c r="Y553" i="1"/>
  <c r="Y561" i="1"/>
  <c r="Y568" i="1"/>
  <c r="Y574" i="1"/>
  <c r="Y582" i="1"/>
  <c r="Y589" i="1"/>
  <c r="Y596" i="1"/>
  <c r="Y604" i="1"/>
  <c r="Y610" i="1"/>
  <c r="Y617" i="1"/>
  <c r="Y625" i="1"/>
  <c r="Y632" i="1"/>
  <c r="Y638" i="1"/>
  <c r="Y646" i="1"/>
  <c r="Y653" i="1"/>
  <c r="Y660" i="1"/>
  <c r="Y668" i="1"/>
  <c r="Y674" i="1"/>
  <c r="Y681" i="1"/>
  <c r="Y689" i="1"/>
  <c r="Y696" i="1"/>
  <c r="Y702" i="1"/>
  <c r="Y710" i="1"/>
  <c r="Y717" i="1"/>
  <c r="Y724" i="1"/>
  <c r="Y731" i="1"/>
  <c r="Y736" i="1"/>
  <c r="Y741" i="1"/>
  <c r="Y747" i="1"/>
  <c r="Y752" i="1"/>
  <c r="Y757" i="1"/>
  <c r="Y763" i="1"/>
  <c r="Y768" i="1"/>
  <c r="Y773" i="1"/>
  <c r="Y779" i="1"/>
  <c r="Y784" i="1"/>
  <c r="Y789" i="1"/>
  <c r="Y795" i="1"/>
  <c r="Y800" i="1"/>
  <c r="Y805" i="1"/>
  <c r="Y811" i="1"/>
  <c r="Y816" i="1"/>
  <c r="Y821" i="1"/>
  <c r="Y827" i="1"/>
  <c r="Y832" i="1"/>
  <c r="Y837" i="1"/>
  <c r="Y843" i="1"/>
  <c r="Y848" i="1"/>
  <c r="Y853" i="1"/>
  <c r="Y859" i="1"/>
  <c r="Y864" i="1"/>
  <c r="Y869" i="1"/>
  <c r="Y875" i="1"/>
  <c r="Y880" i="1"/>
  <c r="Y885" i="1"/>
  <c r="Y891" i="1"/>
  <c r="Y896" i="1"/>
  <c r="Y901" i="1"/>
  <c r="Y907" i="1"/>
  <c r="Y912" i="1"/>
  <c r="Y917" i="1"/>
  <c r="Y923" i="1"/>
  <c r="Y928" i="1"/>
  <c r="Y933" i="1"/>
  <c r="Y939" i="1"/>
  <c r="Y944" i="1"/>
  <c r="Y949" i="1"/>
  <c r="Y955" i="1"/>
  <c r="Y960" i="1"/>
  <c r="Y965" i="1"/>
  <c r="Y971" i="1"/>
  <c r="Y976" i="1"/>
  <c r="Y981" i="1"/>
  <c r="Y987" i="1"/>
  <c r="Y992" i="1"/>
  <c r="Y997" i="1"/>
  <c r="Y1003" i="1"/>
  <c r="Y1008" i="1"/>
  <c r="Y1013" i="1"/>
  <c r="Y1019" i="1"/>
  <c r="Y1024" i="1"/>
  <c r="Y1029" i="1"/>
  <c r="Y1035" i="1"/>
  <c r="Y1040" i="1"/>
  <c r="Y1045" i="1"/>
  <c r="Y1051" i="1"/>
  <c r="Y1056" i="1"/>
  <c r="Y1061" i="1"/>
  <c r="Y1067" i="1"/>
  <c r="Y1072" i="1"/>
  <c r="Y1077" i="1"/>
  <c r="Y1083" i="1"/>
  <c r="Y1088" i="1"/>
  <c r="Y1093" i="1"/>
  <c r="Y1099" i="1"/>
  <c r="Y1104" i="1"/>
  <c r="Y1109" i="1"/>
  <c r="Y1115" i="1"/>
  <c r="Y1120" i="1"/>
  <c r="Y1125" i="1"/>
  <c r="Y1131" i="1"/>
  <c r="Y1136" i="1"/>
  <c r="Y1141" i="1"/>
  <c r="Y1147" i="1"/>
  <c r="Y1152" i="1"/>
  <c r="Y1157" i="1"/>
  <c r="Y1163" i="1"/>
  <c r="Y1168" i="1"/>
  <c r="Y1173" i="1"/>
  <c r="Y1179" i="1"/>
  <c r="Y1184" i="1"/>
  <c r="Y1189" i="1"/>
  <c r="Y1195" i="1"/>
  <c r="Y1200" i="1"/>
  <c r="Y1205" i="1"/>
  <c r="Y1211" i="1"/>
  <c r="Y1216" i="1"/>
  <c r="Y1221" i="1"/>
  <c r="Y1227" i="1"/>
  <c r="Y1232" i="1"/>
  <c r="Y1237" i="1"/>
  <c r="Y1243" i="1"/>
  <c r="Y1248" i="1"/>
  <c r="Y1253" i="1"/>
  <c r="Y1259" i="1"/>
  <c r="Y1263" i="1"/>
  <c r="Y1267" i="1"/>
  <c r="Y1271" i="1"/>
  <c r="Y1275" i="1"/>
  <c r="Y1279" i="1"/>
  <c r="Y1283" i="1"/>
  <c r="Y1287" i="1"/>
  <c r="Y1291" i="1"/>
  <c r="Y1295" i="1"/>
  <c r="Y1299" i="1"/>
  <c r="Y1303" i="1"/>
  <c r="Y1307" i="1"/>
  <c r="Y1311" i="1"/>
  <c r="Y1315" i="1"/>
  <c r="Y1319" i="1"/>
  <c r="Y1323" i="1"/>
  <c r="Y1327" i="1"/>
  <c r="Y1331" i="1"/>
  <c r="Y1335" i="1"/>
  <c r="Y1339" i="1"/>
  <c r="Y1343" i="1"/>
  <c r="Y1347" i="1"/>
  <c r="Y1351" i="1"/>
  <c r="Y1355" i="1"/>
  <c r="Y1359" i="1"/>
  <c r="Y1363" i="1"/>
  <c r="Y1367" i="1"/>
  <c r="Y1371" i="1"/>
  <c r="Y1375" i="1"/>
  <c r="Y1379" i="1"/>
  <c r="Y1383" i="1"/>
  <c r="Y1387" i="1"/>
  <c r="Y1391" i="1"/>
  <c r="Y1395" i="1"/>
  <c r="Y1399" i="1"/>
  <c r="Y1403" i="1"/>
  <c r="Y1407" i="1"/>
  <c r="Y1411" i="1"/>
  <c r="Y1415" i="1"/>
  <c r="Y1419" i="1"/>
  <c r="Y1423" i="1"/>
  <c r="Y1427" i="1"/>
  <c r="Y1431" i="1"/>
  <c r="Y1435" i="1"/>
  <c r="Y1439" i="1"/>
  <c r="Y1443" i="1"/>
  <c r="Y1447" i="1"/>
  <c r="Y1451" i="1"/>
  <c r="Y1455" i="1"/>
  <c r="Y1459" i="1"/>
  <c r="Y1463" i="1"/>
  <c r="Y1467" i="1"/>
  <c r="Y1471" i="1"/>
  <c r="Y1475" i="1"/>
  <c r="Y1479" i="1"/>
  <c r="Y1483" i="1"/>
  <c r="Y1487" i="1"/>
  <c r="Y1491" i="1"/>
  <c r="Y1495" i="1"/>
  <c r="Y1499" i="1"/>
  <c r="Y1503" i="1"/>
  <c r="Y1507" i="1"/>
  <c r="Y1511" i="1"/>
  <c r="Y1515" i="1"/>
  <c r="Y1519" i="1"/>
  <c r="Y1523" i="1"/>
  <c r="Y1527" i="1"/>
  <c r="Y1531" i="1"/>
  <c r="Y1535" i="1"/>
  <c r="Y1539" i="1"/>
  <c r="Y1543" i="1"/>
  <c r="Y1547" i="1"/>
  <c r="Y1551" i="1"/>
  <c r="Y1555" i="1"/>
  <c r="Y1559" i="1"/>
  <c r="Y1563" i="1"/>
  <c r="Y1567" i="1"/>
  <c r="Y1571" i="1"/>
  <c r="Y1575" i="1"/>
  <c r="Y1579" i="1"/>
  <c r="Y1583" i="1"/>
  <c r="Y1587" i="1"/>
  <c r="Y1591" i="1"/>
  <c r="Y1595" i="1"/>
  <c r="Y1599" i="1"/>
  <c r="Y1603" i="1"/>
  <c r="Y1607" i="1"/>
  <c r="Y1611" i="1"/>
  <c r="Y1615" i="1"/>
  <c r="Y1619" i="1"/>
  <c r="Y1623" i="1"/>
  <c r="Y1627" i="1"/>
  <c r="Y1631" i="1"/>
  <c r="Y1635" i="1"/>
  <c r="Y1639" i="1"/>
  <c r="Y1643" i="1"/>
  <c r="Y1647" i="1"/>
  <c r="Y1651" i="1"/>
  <c r="Y1655" i="1"/>
  <c r="Y1659" i="1"/>
  <c r="Y1663" i="1"/>
  <c r="Y1667" i="1"/>
  <c r="Y1671" i="1"/>
  <c r="Y1675" i="1"/>
  <c r="Y1679" i="1"/>
  <c r="Y1683" i="1"/>
  <c r="Y548" i="1"/>
  <c r="Y676" i="1"/>
  <c r="Y690" i="1"/>
  <c r="Y705" i="1"/>
  <c r="Y718" i="1"/>
  <c r="Y726" i="1"/>
  <c r="Y737" i="1"/>
  <c r="Y743" i="1"/>
  <c r="Y753" i="1"/>
  <c r="Y759" i="1"/>
  <c r="Y769" i="1"/>
  <c r="Y780" i="1"/>
  <c r="Y791" i="1"/>
  <c r="Y796" i="1"/>
  <c r="Y807" i="1"/>
  <c r="Y817" i="1"/>
  <c r="Y823" i="1"/>
  <c r="Y833" i="1"/>
  <c r="Y839" i="1"/>
  <c r="Y849" i="1"/>
  <c r="Y860" i="1"/>
  <c r="Y865" i="1"/>
  <c r="Y876" i="1"/>
  <c r="Y887" i="1"/>
  <c r="Y892" i="1"/>
  <c r="Y903" i="1"/>
  <c r="Y908" i="1"/>
  <c r="Y919" i="1"/>
  <c r="Y929" i="1"/>
  <c r="Y940" i="1"/>
  <c r="Y951" i="1"/>
  <c r="Y961" i="1"/>
  <c r="Y972" i="1"/>
  <c r="Y977" i="1"/>
  <c r="Y988" i="1"/>
  <c r="Y993" i="1"/>
  <c r="Y1004" i="1"/>
  <c r="Y1009" i="1"/>
  <c r="Y1020" i="1"/>
  <c r="Y1031" i="1"/>
  <c r="Y1041" i="1"/>
  <c r="Y1047" i="1"/>
  <c r="Y1057" i="1"/>
  <c r="Y1068" i="1"/>
  <c r="Y1079" i="1"/>
  <c r="Y1084" i="1"/>
  <c r="Y1095" i="1"/>
  <c r="Y1100" i="1"/>
  <c r="Y1111" i="1"/>
  <c r="Y1121" i="1"/>
  <c r="Y1132" i="1"/>
  <c r="Y1137" i="1"/>
  <c r="Y1148" i="1"/>
  <c r="Y1159" i="1"/>
  <c r="Y1164" i="1"/>
  <c r="Y1657" i="1"/>
  <c r="Y1280" i="1"/>
  <c r="Y1322" i="1"/>
  <c r="Y1344" i="1"/>
  <c r="Y1354" i="1"/>
  <c r="Y1370" i="1"/>
  <c r="Y1381" i="1"/>
  <c r="Y1397" i="1"/>
  <c r="Y1418" i="1"/>
  <c r="Y1429" i="1"/>
  <c r="Y1445" i="1"/>
  <c r="Y1456" i="1"/>
  <c r="Y1472" i="1"/>
  <c r="Y1482" i="1"/>
  <c r="Y1498" i="1"/>
  <c r="Y1509" i="1"/>
  <c r="Y1525" i="1"/>
  <c r="Y1536" i="1"/>
  <c r="Y1552" i="1"/>
  <c r="Y1568" i="1"/>
  <c r="Y1578" i="1"/>
  <c r="Y1594" i="1"/>
  <c r="Y1610" i="1"/>
  <c r="Y1616" i="1"/>
  <c r="Y1632" i="1"/>
  <c r="Y1648" i="1"/>
  <c r="Y1664" i="1"/>
  <c r="Y1680" i="1"/>
  <c r="Y1404" i="1"/>
  <c r="Y1425" i="1"/>
  <c r="Y1441" i="1"/>
  <c r="Y1452" i="1"/>
  <c r="Y1468" i="1"/>
  <c r="Y1489" i="1"/>
  <c r="Y1510" i="1"/>
  <c r="Y1521" i="1"/>
  <c r="Y1542" i="1"/>
  <c r="Y1558" i="1"/>
  <c r="Y1574" i="1"/>
  <c r="Y1580" i="1"/>
  <c r="Y1601" i="1"/>
  <c r="Y1617" i="1"/>
  <c r="Y1633" i="1"/>
  <c r="Y1654" i="1"/>
  <c r="Y1670" i="1"/>
  <c r="Y1681" i="1"/>
  <c r="Y893" i="1"/>
  <c r="Y980" i="1"/>
  <c r="Y1033" i="1"/>
  <c r="Y1065" i="1"/>
  <c r="Y1097" i="1"/>
  <c r="Y1140" i="1"/>
  <c r="Y1172" i="1"/>
  <c r="Y1193" i="1"/>
  <c r="Y1208" i="1"/>
  <c r="Y1229" i="1"/>
  <c r="Y1257" i="1"/>
  <c r="Y1274" i="1"/>
  <c r="Y1290" i="1"/>
  <c r="Y1306" i="1"/>
  <c r="Y1328" i="1"/>
  <c r="Y1349" i="1"/>
  <c r="Y1365" i="1"/>
  <c r="Y1392" i="1"/>
  <c r="Y1408" i="1"/>
  <c r="Y1434" i="1"/>
  <c r="Y1466" i="1"/>
  <c r="Y1488" i="1"/>
  <c r="Y1514" i="1"/>
  <c r="Y1541" i="1"/>
  <c r="Y1562" i="1"/>
  <c r="Y1584" i="1"/>
  <c r="Y1600" i="1"/>
  <c r="Y1621" i="1"/>
  <c r="Y1642" i="1"/>
  <c r="Y1658" i="1"/>
  <c r="Y1674" i="1"/>
  <c r="Y1409" i="1"/>
  <c r="Y1446" i="1"/>
  <c r="Y1478" i="1"/>
  <c r="Y1505" i="1"/>
  <c r="Y1532" i="1"/>
  <c r="Y1553" i="1"/>
  <c r="Y1569" i="1"/>
  <c r="Y1590" i="1"/>
  <c r="Y1612" i="1"/>
  <c r="Y1628" i="1"/>
  <c r="Y1644" i="1"/>
  <c r="Y1665" i="1"/>
  <c r="Y899" i="1"/>
  <c r="Y909" i="1"/>
  <c r="Y920" i="1"/>
  <c r="Y931" i="1"/>
  <c r="Y941" i="1"/>
  <c r="Y952" i="1"/>
  <c r="Y963" i="1"/>
  <c r="Y973" i="1"/>
  <c r="Y984" i="1"/>
  <c r="Y995" i="1"/>
  <c r="Y1005" i="1"/>
  <c r="Y1016" i="1"/>
  <c r="Y1027" i="1"/>
  <c r="Y1037" i="1"/>
  <c r="Y1048" i="1"/>
  <c r="Y1059" i="1"/>
  <c r="Y1069" i="1"/>
  <c r="Y1080" i="1"/>
  <c r="Y1091" i="1"/>
  <c r="Y1101" i="1"/>
  <c r="Y1112" i="1"/>
  <c r="Y1123" i="1"/>
  <c r="Y1133" i="1"/>
  <c r="Y1144" i="1"/>
  <c r="Y1155" i="1"/>
  <c r="Y1165" i="1"/>
  <c r="Y1175" i="1"/>
  <c r="Y1181" i="1"/>
  <c r="Y1188" i="1"/>
  <c r="Y1196" i="1"/>
  <c r="Y1203" i="1"/>
  <c r="Y1209" i="1"/>
  <c r="Y1217" i="1"/>
  <c r="Y1224" i="1"/>
  <c r="Y1231" i="1"/>
  <c r="Y1239" i="1"/>
  <c r="Y1245" i="1"/>
  <c r="Y1252" i="1"/>
  <c r="Y1260" i="1"/>
  <c r="Y1265" i="1"/>
  <c r="Y1270" i="1"/>
  <c r="Y1276" i="1"/>
  <c r="Y1281" i="1"/>
  <c r="Y1286" i="1"/>
  <c r="Y1292" i="1"/>
  <c r="Y1297" i="1"/>
  <c r="Y1302" i="1"/>
  <c r="Y1308" i="1"/>
  <c r="Y1313" i="1"/>
  <c r="Y1318" i="1"/>
  <c r="Y1324" i="1"/>
  <c r="Y1329" i="1"/>
  <c r="Y1334" i="1"/>
  <c r="Y1340" i="1"/>
  <c r="Y1345" i="1"/>
  <c r="Y1350" i="1"/>
  <c r="Y1356" i="1"/>
  <c r="Y1361" i="1"/>
  <c r="Y1366" i="1"/>
  <c r="Y1372" i="1"/>
  <c r="Y1377" i="1"/>
  <c r="Y1382" i="1"/>
  <c r="Y1388" i="1"/>
  <c r="Y1398" i="1"/>
  <c r="Y1414" i="1"/>
  <c r="Y1430" i="1"/>
  <c r="Y1462" i="1"/>
  <c r="Y1494" i="1"/>
  <c r="Y1537" i="1"/>
  <c r="Y1596" i="1"/>
  <c r="Y1649" i="1"/>
  <c r="Y900" i="1"/>
  <c r="Y911" i="1"/>
  <c r="Y921" i="1"/>
  <c r="Y932" i="1"/>
  <c r="Y943" i="1"/>
  <c r="Y953" i="1"/>
  <c r="Y964" i="1"/>
  <c r="Y975" i="1"/>
  <c r="Y985" i="1"/>
  <c r="Y996" i="1"/>
  <c r="Y1007" i="1"/>
  <c r="Y1017" i="1"/>
  <c r="Y1028" i="1"/>
  <c r="Y1039" i="1"/>
  <c r="Y1049" i="1"/>
  <c r="Y1060" i="1"/>
  <c r="Y1071" i="1"/>
  <c r="Y1081" i="1"/>
  <c r="Y1092" i="1"/>
  <c r="Y1103" i="1"/>
  <c r="Y1113" i="1"/>
  <c r="Y1124" i="1"/>
  <c r="Y1135" i="1"/>
  <c r="Y1145" i="1"/>
  <c r="Y1156" i="1"/>
  <c r="Y1167" i="1"/>
  <c r="Y1176" i="1"/>
  <c r="Y1183" i="1"/>
  <c r="Y1191" i="1"/>
  <c r="Y1197" i="1"/>
  <c r="Y1204" i="1"/>
  <c r="Y1212" i="1"/>
  <c r="Y1219" i="1"/>
  <c r="Y1225" i="1"/>
  <c r="Y1233" i="1"/>
  <c r="Y1240" i="1"/>
  <c r="Y1247" i="1"/>
  <c r="Y1255" i="1"/>
  <c r="Y1261" i="1"/>
  <c r="Y1266" i="1"/>
  <c r="Y1272" i="1"/>
  <c r="Y1277" i="1"/>
  <c r="Y1282" i="1"/>
  <c r="Y1288" i="1"/>
  <c r="Y1293" i="1"/>
  <c r="Y1298" i="1"/>
  <c r="Y1304" i="1"/>
  <c r="Y1309" i="1"/>
  <c r="Y1314" i="1"/>
  <c r="Y1320" i="1"/>
  <c r="Y1325" i="1"/>
  <c r="Y1330" i="1"/>
  <c r="Y1336" i="1"/>
  <c r="Y1341" i="1"/>
  <c r="Y1346" i="1"/>
  <c r="Y1352" i="1"/>
  <c r="Y1357" i="1"/>
  <c r="Y1362" i="1"/>
  <c r="Y1368" i="1"/>
  <c r="Y1373" i="1"/>
  <c r="Y1378" i="1"/>
  <c r="Y1384" i="1"/>
  <c r="Y1389" i="1"/>
  <c r="Y1394" i="1"/>
  <c r="Y1400" i="1"/>
  <c r="Y1405" i="1"/>
  <c r="Y1410" i="1"/>
  <c r="Y1416" i="1"/>
  <c r="Y1421" i="1"/>
  <c r="Y1426" i="1"/>
  <c r="Y1432" i="1"/>
  <c r="Y1437" i="1"/>
  <c r="Y1442" i="1"/>
  <c r="Y1448" i="1"/>
  <c r="Y1453" i="1"/>
  <c r="Y1458" i="1"/>
  <c r="Y1464" i="1"/>
  <c r="Y1469" i="1"/>
  <c r="Y1474" i="1"/>
  <c r="Y1480" i="1"/>
  <c r="Y1485" i="1"/>
  <c r="Y1490" i="1"/>
  <c r="Y1496" i="1"/>
  <c r="Y1501" i="1"/>
  <c r="Y1506" i="1"/>
  <c r="Y1512" i="1"/>
  <c r="Y1517" i="1"/>
  <c r="Y1522" i="1"/>
  <c r="Y1528" i="1"/>
  <c r="Y1533" i="1"/>
  <c r="Y1538" i="1"/>
  <c r="Y1544" i="1"/>
  <c r="Y1549" i="1"/>
  <c r="Y1554" i="1"/>
  <c r="Y1560" i="1"/>
  <c r="Y1565" i="1"/>
  <c r="Y1570" i="1"/>
  <c r="Y1576" i="1"/>
  <c r="Y1581" i="1"/>
  <c r="Y1586" i="1"/>
  <c r="Y1592" i="1"/>
  <c r="Y1597" i="1"/>
  <c r="Y1602" i="1"/>
  <c r="Y1608" i="1"/>
  <c r="Y1613" i="1"/>
  <c r="Y1618" i="1"/>
  <c r="Y1624" i="1"/>
  <c r="Y1629" i="1"/>
  <c r="Y1634" i="1"/>
  <c r="Y1640" i="1"/>
  <c r="Y1645" i="1"/>
  <c r="Y1650" i="1"/>
  <c r="Y1656" i="1"/>
  <c r="Y1661" i="1"/>
  <c r="Y1666" i="1"/>
  <c r="Y1672" i="1"/>
  <c r="Y1677" i="1"/>
  <c r="Y1682" i="1"/>
  <c r="Y904" i="1"/>
  <c r="Y915" i="1"/>
  <c r="Y925" i="1"/>
  <c r="Y936" i="1"/>
  <c r="Y947" i="1"/>
  <c r="Y957" i="1"/>
  <c r="Y968" i="1"/>
  <c r="Y979" i="1"/>
  <c r="Y989" i="1"/>
  <c r="Y1000" i="1"/>
  <c r="Y1011" i="1"/>
  <c r="Y1021" i="1"/>
  <c r="Y1032" i="1"/>
  <c r="Y1043" i="1"/>
  <c r="Y1053" i="1"/>
  <c r="Y1064" i="1"/>
  <c r="Y1075" i="1"/>
  <c r="Y1085" i="1"/>
  <c r="Y1096" i="1"/>
  <c r="Y1107" i="1"/>
  <c r="Y1117" i="1"/>
  <c r="Y1128" i="1"/>
  <c r="Y1139" i="1"/>
  <c r="Y1149" i="1"/>
  <c r="Y1160" i="1"/>
  <c r="Y1171" i="1"/>
  <c r="Y1177" i="1"/>
  <c r="Y1185" i="1"/>
  <c r="Y1192" i="1"/>
  <c r="Y1199" i="1"/>
  <c r="Y1207" i="1"/>
  <c r="Y1213" i="1"/>
  <c r="Y1220" i="1"/>
  <c r="Y1228" i="1"/>
  <c r="Y1235" i="1"/>
  <c r="Y1241" i="1"/>
  <c r="Y1249" i="1"/>
  <c r="Y1256" i="1"/>
  <c r="Y1262" i="1"/>
  <c r="Y1268" i="1"/>
  <c r="Y1273" i="1"/>
  <c r="Y1278" i="1"/>
  <c r="Y1284" i="1"/>
  <c r="Y1289" i="1"/>
  <c r="Y1294" i="1"/>
  <c r="Y1300" i="1"/>
  <c r="Y1305" i="1"/>
  <c r="Y1310" i="1"/>
  <c r="Y1316" i="1"/>
  <c r="Y1321" i="1"/>
  <c r="Y1326" i="1"/>
  <c r="Y1332" i="1"/>
  <c r="Y1337" i="1"/>
  <c r="Y1342" i="1"/>
  <c r="Y1348" i="1"/>
  <c r="Y1353" i="1"/>
  <c r="Y1358" i="1"/>
  <c r="Y1364" i="1"/>
  <c r="Y1369" i="1"/>
  <c r="Y1374" i="1"/>
  <c r="Y1380" i="1"/>
  <c r="Y1385" i="1"/>
  <c r="Y1390" i="1"/>
  <c r="Y1396" i="1"/>
  <c r="Y1401" i="1"/>
  <c r="Y1406" i="1"/>
  <c r="Y1412" i="1"/>
  <c r="Y1417" i="1"/>
  <c r="Y1422" i="1"/>
  <c r="Y1428" i="1"/>
  <c r="Y1433" i="1"/>
  <c r="Y1438" i="1"/>
  <c r="Y1444" i="1"/>
  <c r="Y1449" i="1"/>
  <c r="Y1454" i="1"/>
  <c r="Y1460" i="1"/>
  <c r="Y1465" i="1"/>
  <c r="Y1470" i="1"/>
  <c r="Y1476" i="1"/>
  <c r="Y1481" i="1"/>
  <c r="Y1486" i="1"/>
  <c r="Y1492" i="1"/>
  <c r="Y1497" i="1"/>
  <c r="Y1502" i="1"/>
  <c r="Y1508" i="1"/>
  <c r="Y1513" i="1"/>
  <c r="Y1518" i="1"/>
  <c r="Y1524" i="1"/>
  <c r="Y1529" i="1"/>
  <c r="Y1534" i="1"/>
  <c r="Y1540" i="1"/>
  <c r="Y1545" i="1"/>
  <c r="Y1550" i="1"/>
  <c r="Y1556" i="1"/>
  <c r="Y1561" i="1"/>
  <c r="Y1566" i="1"/>
  <c r="Y1572" i="1"/>
  <c r="Y1577" i="1"/>
  <c r="Y1582" i="1"/>
  <c r="Y1588" i="1"/>
  <c r="Y1593" i="1"/>
  <c r="Y1598" i="1"/>
  <c r="Y1604" i="1"/>
  <c r="Y1609" i="1"/>
  <c r="Y1614" i="1"/>
  <c r="Y1620" i="1"/>
  <c r="Y1625" i="1"/>
  <c r="Y1630" i="1"/>
  <c r="Y1636" i="1"/>
  <c r="Y1641" i="1"/>
  <c r="Y1646" i="1"/>
  <c r="Y1652" i="1"/>
  <c r="Y1662" i="1"/>
  <c r="Y1668" i="1"/>
  <c r="Y1673" i="1"/>
  <c r="Y1678" i="1"/>
  <c r="Y4" i="1"/>
  <c r="Y905" i="1"/>
  <c r="Y916" i="1"/>
  <c r="Y927" i="1"/>
  <c r="Y937" i="1"/>
  <c r="Y948" i="1"/>
  <c r="Y959" i="1"/>
  <c r="Y969" i="1"/>
  <c r="Y991" i="1"/>
  <c r="Y1001" i="1"/>
  <c r="Y1012" i="1"/>
  <c r="Y1023" i="1"/>
  <c r="Y1044" i="1"/>
  <c r="Y1055" i="1"/>
  <c r="Y1076" i="1"/>
  <c r="Y1087" i="1"/>
  <c r="Y1108" i="1"/>
  <c r="Y1119" i="1"/>
  <c r="Y1129" i="1"/>
  <c r="Y1151" i="1"/>
  <c r="Y1161" i="1"/>
  <c r="Y1180" i="1"/>
  <c r="Y1187" i="1"/>
  <c r="Y1201" i="1"/>
  <c r="Y1215" i="1"/>
  <c r="Y1223" i="1"/>
  <c r="Y1236" i="1"/>
  <c r="Y1244" i="1"/>
  <c r="Y1251" i="1"/>
  <c r="Y1264" i="1"/>
  <c r="Y1269" i="1"/>
  <c r="Y1285" i="1"/>
  <c r="Y1296" i="1"/>
  <c r="Y1301" i="1"/>
  <c r="Y1312" i="1"/>
  <c r="Y1317" i="1"/>
  <c r="Y1333" i="1"/>
  <c r="Y1338" i="1"/>
  <c r="Y1360" i="1"/>
  <c r="Y1376" i="1"/>
  <c r="Y1386" i="1"/>
  <c r="Y1402" i="1"/>
  <c r="Y1413" i="1"/>
  <c r="Y1424" i="1"/>
  <c r="Y1440" i="1"/>
  <c r="Y1450" i="1"/>
  <c r="Y1461" i="1"/>
  <c r="Y1477" i="1"/>
  <c r="Y1493" i="1"/>
  <c r="Y1504" i="1"/>
  <c r="Y1520" i="1"/>
  <c r="Y1530" i="1"/>
  <c r="Y1546" i="1"/>
  <c r="Y1557" i="1"/>
  <c r="Y1573" i="1"/>
  <c r="Y1589" i="1"/>
  <c r="Y1605" i="1"/>
  <c r="Y1626" i="1"/>
  <c r="Y1637" i="1"/>
  <c r="Y1653" i="1"/>
  <c r="Y1669" i="1"/>
  <c r="Y1393" i="1"/>
  <c r="Y1420" i="1"/>
  <c r="Y1436" i="1"/>
  <c r="Y1457" i="1"/>
  <c r="Y1473" i="1"/>
  <c r="Y1484" i="1"/>
  <c r="Y1500" i="1"/>
  <c r="Y1516" i="1"/>
  <c r="Y1526" i="1"/>
  <c r="Y1548" i="1"/>
  <c r="Y1564" i="1"/>
  <c r="Y1585" i="1"/>
  <c r="Y1606" i="1"/>
  <c r="Y1622" i="1"/>
  <c r="Y1638" i="1"/>
  <c r="Y1660" i="1"/>
  <c r="Y1676" i="1"/>
  <c r="AG1678" i="1"/>
  <c r="AG1670" i="1"/>
  <c r="AG1662" i="1"/>
  <c r="AG1654" i="1"/>
  <c r="AG1646" i="1"/>
  <c r="AG1638" i="1"/>
  <c r="AG1630" i="1"/>
  <c r="AG1622" i="1"/>
  <c r="AG1614" i="1"/>
  <c r="AG1606" i="1"/>
  <c r="AG1598" i="1"/>
  <c r="AG1590" i="1"/>
  <c r="AG1582" i="1"/>
  <c r="AG1574" i="1"/>
  <c r="AG1566" i="1"/>
  <c r="AG1558" i="1"/>
  <c r="AG1550" i="1"/>
  <c r="AG1542" i="1"/>
  <c r="AG1534" i="1"/>
  <c r="AG1526" i="1"/>
  <c r="AG1518" i="1"/>
  <c r="AG1510" i="1"/>
  <c r="AG1502" i="1"/>
  <c r="AG1494" i="1"/>
  <c r="AG1486" i="1"/>
  <c r="AG1478" i="1"/>
  <c r="AG1470" i="1"/>
  <c r="AG1462" i="1"/>
  <c r="AG1454" i="1"/>
  <c r="AG1446" i="1"/>
  <c r="AG1438" i="1"/>
  <c r="AG1430" i="1"/>
  <c r="AG1422" i="1"/>
  <c r="AG1414" i="1"/>
  <c r="AG1406" i="1"/>
  <c r="AG1396" i="1"/>
  <c r="AG1385" i="1"/>
  <c r="AG1374" i="1"/>
  <c r="AG1364" i="1"/>
  <c r="AG1353" i="1"/>
  <c r="AG1342" i="1"/>
  <c r="AG1332" i="1"/>
  <c r="AG1321" i="1"/>
  <c r="AG1310" i="1"/>
  <c r="AG1300" i="1"/>
  <c r="AG1289" i="1"/>
  <c r="AG1278" i="1"/>
  <c r="AG1268" i="1"/>
  <c r="AG1252" i="1"/>
  <c r="AG1230" i="1"/>
  <c r="AL1495" i="1"/>
  <c r="AL1406" i="1"/>
  <c r="AL1592" i="1"/>
  <c r="AL1641" i="1"/>
  <c r="AL1667" i="1"/>
  <c r="AL1369" i="1"/>
  <c r="AL1607" i="1"/>
  <c r="AL1642" i="1"/>
  <c r="AL1668" i="1"/>
  <c r="AL1461" i="1"/>
  <c r="AL1613" i="1"/>
  <c r="AL1640" i="1"/>
  <c r="AL1669" i="1"/>
  <c r="AG1676" i="1"/>
  <c r="AG1668" i="1"/>
  <c r="AG1660" i="1"/>
  <c r="AG1652" i="1"/>
  <c r="AG1644" i="1"/>
  <c r="AG1636" i="1"/>
  <c r="AG1628" i="1"/>
  <c r="AG1620" i="1"/>
  <c r="AG1612" i="1"/>
  <c r="AG1604" i="1"/>
  <c r="AG1596" i="1"/>
  <c r="AG1588" i="1"/>
  <c r="AG1580" i="1"/>
  <c r="AG1572" i="1"/>
  <c r="AG1564" i="1"/>
  <c r="AG1556" i="1"/>
  <c r="AG1548" i="1"/>
  <c r="AG1540" i="1"/>
  <c r="AG1532" i="1"/>
  <c r="AG1524" i="1"/>
  <c r="AG1516" i="1"/>
  <c r="AG1508" i="1"/>
  <c r="AG1500" i="1"/>
  <c r="AG1492" i="1"/>
  <c r="AG1484" i="1"/>
  <c r="AG1476" i="1"/>
  <c r="AG1468" i="1"/>
  <c r="AG1460" i="1"/>
  <c r="AG1452" i="1"/>
  <c r="AG1444" i="1"/>
  <c r="AG1436" i="1"/>
  <c r="AG1428" i="1"/>
  <c r="AG1420" i="1"/>
  <c r="AG1412" i="1"/>
  <c r="AG1404" i="1"/>
  <c r="AG1393" i="1"/>
  <c r="AG1382" i="1"/>
  <c r="AG1372" i="1"/>
  <c r="AG1361" i="1"/>
  <c r="AG1350" i="1"/>
  <c r="AG1340" i="1"/>
  <c r="AG1329" i="1"/>
  <c r="AG1318" i="1"/>
  <c r="AG1308" i="1"/>
  <c r="AG1297" i="1"/>
  <c r="AG1286" i="1"/>
  <c r="AG1276" i="1"/>
  <c r="AG1265" i="1"/>
  <c r="AG1246" i="1"/>
  <c r="AG1225" i="1"/>
  <c r="AL1635" i="1"/>
  <c r="AL1474" i="1"/>
  <c r="AL1620" i="1"/>
  <c r="AL1647" i="1"/>
  <c r="AL1671" i="1"/>
  <c r="AL1434" i="1"/>
  <c r="AL1621" i="1"/>
  <c r="AL1651" i="1"/>
  <c r="AL1672" i="1"/>
  <c r="AL1489" i="1"/>
  <c r="AL1618" i="1"/>
  <c r="AL1654" i="1"/>
  <c r="AL1673" i="1"/>
  <c r="AG1369" i="1"/>
  <c r="AG1358" i="1"/>
  <c r="AG1348" i="1"/>
  <c r="AG1337" i="1"/>
  <c r="AG1326" i="1"/>
  <c r="AG1316" i="1"/>
  <c r="AG1305" i="1"/>
  <c r="AG1294" i="1"/>
  <c r="AG1284" i="1"/>
  <c r="AG1273" i="1"/>
  <c r="AG1262" i="1"/>
  <c r="AG1241" i="1"/>
  <c r="AL1653" i="1"/>
  <c r="AL1629" i="1"/>
  <c r="AL1657" i="1"/>
  <c r="AL1659" i="1"/>
  <c r="AL1558" i="1"/>
  <c r="AL1630" i="1"/>
  <c r="AL1660" i="1"/>
  <c r="AL1355" i="1"/>
  <c r="AL1554" i="1"/>
  <c r="AL1631" i="1"/>
  <c r="AL1661" i="1"/>
  <c r="AL1358" i="1"/>
  <c r="AG1648" i="1"/>
  <c r="AG1640" i="1"/>
  <c r="AG1632" i="1"/>
  <c r="AG1624" i="1"/>
  <c r="AG1616" i="1"/>
  <c r="AG1608" i="1"/>
  <c r="AG1600" i="1"/>
  <c r="AG1592" i="1"/>
  <c r="AG1584" i="1"/>
  <c r="AG1576" i="1"/>
  <c r="AG1568" i="1"/>
  <c r="AG1560" i="1"/>
  <c r="AG1552" i="1"/>
  <c r="AG1544" i="1"/>
  <c r="AG1536" i="1"/>
  <c r="AG1528" i="1"/>
  <c r="AG1520" i="1"/>
  <c r="AG1512" i="1"/>
  <c r="AG1504" i="1"/>
  <c r="AG1496" i="1"/>
  <c r="AG1488" i="1"/>
  <c r="AG1480" i="1"/>
  <c r="AG1472" i="1"/>
  <c r="AG1464" i="1"/>
  <c r="AG1456" i="1"/>
  <c r="AG1448" i="1"/>
  <c r="AG1440" i="1"/>
  <c r="AG1432" i="1"/>
  <c r="AG1424" i="1"/>
  <c r="AG1416" i="1"/>
  <c r="AG1408" i="1"/>
  <c r="AG1398" i="1"/>
  <c r="AG1388" i="1"/>
  <c r="AG1377" i="1"/>
  <c r="AG1366" i="1"/>
  <c r="AG1356" i="1"/>
  <c r="AG1345" i="1"/>
  <c r="AG1334" i="1"/>
  <c r="AG1324" i="1"/>
  <c r="AG1313" i="1"/>
  <c r="AG1302" i="1"/>
  <c r="AG1292" i="1"/>
  <c r="AG1281" i="1"/>
  <c r="AG1270" i="1"/>
  <c r="AG1257" i="1"/>
  <c r="AG1236" i="1"/>
  <c r="AL1354" i="1"/>
  <c r="AL1341" i="1"/>
  <c r="AL1575" i="1"/>
  <c r="AL1633" i="1"/>
  <c r="AL1663" i="1"/>
  <c r="AL1329" i="1"/>
  <c r="AL1578" i="1"/>
  <c r="AL1628" i="1"/>
  <c r="AL1664" i="1"/>
  <c r="AL1368" i="1"/>
  <c r="AL1583" i="1"/>
  <c r="AL1636" i="1"/>
  <c r="AL1665" i="1"/>
  <c r="AL1351" i="1"/>
  <c r="AG1683" i="1"/>
  <c r="AG1679" i="1"/>
  <c r="AG1675" i="1"/>
  <c r="AG1671" i="1"/>
  <c r="AG1667" i="1"/>
  <c r="AG1663" i="1"/>
  <c r="AG1659" i="1"/>
  <c r="AG1655" i="1"/>
  <c r="AG1651" i="1"/>
  <c r="AG1647" i="1"/>
  <c r="AG1643" i="1"/>
  <c r="AG1639" i="1"/>
  <c r="AG1635" i="1"/>
  <c r="AG1631" i="1"/>
  <c r="AG1627" i="1"/>
  <c r="AG1623" i="1"/>
  <c r="AG1619" i="1"/>
  <c r="AG1615" i="1"/>
  <c r="AG1611" i="1"/>
  <c r="AG1607" i="1"/>
  <c r="AG1603" i="1"/>
  <c r="AG1599" i="1"/>
  <c r="AG1595" i="1"/>
  <c r="AG1591" i="1"/>
  <c r="AG1587" i="1"/>
  <c r="AG1583" i="1"/>
  <c r="AG1579" i="1"/>
  <c r="AG1575" i="1"/>
  <c r="AG1571" i="1"/>
  <c r="AG1567" i="1"/>
  <c r="AG1563" i="1"/>
  <c r="AG1559" i="1"/>
  <c r="AG1555" i="1"/>
  <c r="AG1551" i="1"/>
  <c r="AG1547" i="1"/>
  <c r="AG1543" i="1"/>
  <c r="AG1539" i="1"/>
  <c r="AG1535" i="1"/>
  <c r="AG1531" i="1"/>
  <c r="AG1527" i="1"/>
  <c r="AG1523" i="1"/>
  <c r="AG1519" i="1"/>
  <c r="AG1515" i="1"/>
  <c r="AG1511" i="1"/>
  <c r="AG1507" i="1"/>
  <c r="AG1503" i="1"/>
  <c r="AG1499" i="1"/>
  <c r="AG1495" i="1"/>
  <c r="AG1491" i="1"/>
  <c r="AG1487" i="1"/>
  <c r="AG1483" i="1"/>
  <c r="AG1479" i="1"/>
  <c r="AG1475" i="1"/>
  <c r="AG1471" i="1"/>
  <c r="AG1467" i="1"/>
  <c r="AG1463" i="1"/>
  <c r="AG1459" i="1"/>
  <c r="AG1455" i="1"/>
  <c r="AG1451" i="1"/>
  <c r="AG1447" i="1"/>
  <c r="AG1443" i="1"/>
  <c r="AG1439" i="1"/>
  <c r="AG1435" i="1"/>
  <c r="AG1431" i="1"/>
  <c r="AG1427" i="1"/>
  <c r="AG1423" i="1"/>
  <c r="AG1419" i="1"/>
  <c r="AG1415" i="1"/>
  <c r="AG1411" i="1"/>
  <c r="AG1407" i="1"/>
  <c r="AG1402" i="1"/>
  <c r="AG1397" i="1"/>
  <c r="AG1392" i="1"/>
  <c r="AG1386" i="1"/>
  <c r="AG1381" i="1"/>
  <c r="AG1376" i="1"/>
  <c r="AG1370" i="1"/>
  <c r="AG1365" i="1"/>
  <c r="AG1360" i="1"/>
  <c r="AG1354" i="1"/>
  <c r="AG1349" i="1"/>
  <c r="AG1344" i="1"/>
  <c r="AG1338" i="1"/>
  <c r="AG1333" i="1"/>
  <c r="AG1328" i="1"/>
  <c r="AG1322" i="1"/>
  <c r="AG1317" i="1"/>
  <c r="AG1312" i="1"/>
  <c r="AG1306" i="1"/>
  <c r="AG1301" i="1"/>
  <c r="AG1296" i="1"/>
  <c r="AG1290" i="1"/>
  <c r="AG1285" i="1"/>
  <c r="AG1280" i="1"/>
  <c r="AG1274" i="1"/>
  <c r="AG1269" i="1"/>
  <c r="AG1264" i="1"/>
  <c r="AG1258" i="1"/>
  <c r="AG1253" i="1"/>
  <c r="AG1248" i="1"/>
  <c r="AG1242" i="1"/>
  <c r="AG1237" i="1"/>
  <c r="AG1232" i="1"/>
  <c r="AG1226" i="1"/>
  <c r="AG1221" i="1"/>
  <c r="AG1216" i="1"/>
  <c r="AG1210" i="1"/>
  <c r="AG1205" i="1"/>
  <c r="AG1200" i="1"/>
  <c r="AG1194" i="1"/>
  <c r="AG1186" i="1"/>
  <c r="AG1178" i="1"/>
  <c r="AG1170" i="1"/>
  <c r="AG1162" i="1"/>
  <c r="AG1154" i="1"/>
  <c r="AG1146" i="1"/>
  <c r="AG1138" i="1"/>
  <c r="AG1130" i="1"/>
  <c r="AG1122" i="1"/>
  <c r="AG1114" i="1"/>
  <c r="AG1106" i="1"/>
  <c r="AG1098" i="1"/>
  <c r="AG1090" i="1"/>
  <c r="AG1082" i="1"/>
  <c r="AG1074" i="1"/>
  <c r="AG1062" i="1"/>
  <c r="AG1046" i="1"/>
  <c r="AG1030" i="1"/>
  <c r="AG1014" i="1"/>
  <c r="AG998" i="1"/>
  <c r="AG982" i="1"/>
  <c r="AG966" i="1"/>
  <c r="AG950" i="1"/>
  <c r="AG934" i="1"/>
  <c r="AG918" i="1"/>
  <c r="AG902" i="1"/>
  <c r="AG886" i="1"/>
  <c r="AG870" i="1"/>
  <c r="AG854" i="1"/>
  <c r="AG838" i="1"/>
  <c r="AG822" i="1"/>
  <c r="AG806" i="1"/>
  <c r="AG790" i="1"/>
  <c r="AG774" i="1"/>
  <c r="AG758" i="1"/>
  <c r="AG742" i="1"/>
  <c r="AG726" i="1"/>
  <c r="AG710" i="1"/>
  <c r="AG694" i="1"/>
  <c r="AG1220" i="1"/>
  <c r="AG1214" i="1"/>
  <c r="AG1209" i="1"/>
  <c r="AG1204" i="1"/>
  <c r="AG1198" i="1"/>
  <c r="AG1192" i="1"/>
  <c r="AG1184" i="1"/>
  <c r="AG1176" i="1"/>
  <c r="AG1168" i="1"/>
  <c r="AG1160" i="1"/>
  <c r="AG1152" i="1"/>
  <c r="AG1144" i="1"/>
  <c r="AG1136" i="1"/>
  <c r="AG1128" i="1"/>
  <c r="AG1120" i="1"/>
  <c r="AG1112" i="1"/>
  <c r="AG1104" i="1"/>
  <c r="AG1096" i="1"/>
  <c r="AG1088" i="1"/>
  <c r="AG1080" i="1"/>
  <c r="AG1072" i="1"/>
  <c r="AG1058" i="1"/>
  <c r="AG1042" i="1"/>
  <c r="AG1026" i="1"/>
  <c r="AG1010" i="1"/>
  <c r="AG994" i="1"/>
  <c r="AG978" i="1"/>
  <c r="AG962" i="1"/>
  <c r="AG946" i="1"/>
  <c r="AG930" i="1"/>
  <c r="AG914" i="1"/>
  <c r="AG898" i="1"/>
  <c r="AG882" i="1"/>
  <c r="AG866" i="1"/>
  <c r="AG850" i="1"/>
  <c r="AG834" i="1"/>
  <c r="AG818" i="1"/>
  <c r="AG802" i="1"/>
  <c r="AG786" i="1"/>
  <c r="AG770" i="1"/>
  <c r="AG754" i="1"/>
  <c r="AG738" i="1"/>
  <c r="AG722" i="1"/>
  <c r="AG706" i="1"/>
  <c r="AR1327" i="1"/>
  <c r="AR1331" i="1"/>
  <c r="AR1335" i="1"/>
  <c r="AR1339" i="1"/>
  <c r="AR1347" i="1"/>
  <c r="AR1359" i="1"/>
  <c r="AR1363" i="1"/>
  <c r="AR1367" i="1"/>
  <c r="AR1371" i="1"/>
  <c r="AR1375" i="1"/>
  <c r="AR1379" i="1"/>
  <c r="AR1383" i="1"/>
  <c r="AR1387" i="1"/>
  <c r="AR1391" i="1"/>
  <c r="AR1395" i="1"/>
  <c r="AR1399" i="1"/>
  <c r="AR1403" i="1"/>
  <c r="AR1407" i="1"/>
  <c r="AR1411" i="1"/>
  <c r="AR1415" i="1"/>
  <c r="AR1419" i="1"/>
  <c r="AR1423" i="1"/>
  <c r="AR1427" i="1"/>
  <c r="AR1431" i="1"/>
  <c r="AR1435" i="1"/>
  <c r="AR1439" i="1"/>
  <c r="AR1443" i="1"/>
  <c r="AR1447" i="1"/>
  <c r="AR1451" i="1"/>
  <c r="AR1455" i="1"/>
  <c r="AR1459" i="1"/>
  <c r="AR1463" i="1"/>
  <c r="AR1467" i="1"/>
  <c r="AR1471" i="1"/>
  <c r="AR1479" i="1"/>
  <c r="AR1483" i="1"/>
  <c r="AR1487" i="1"/>
  <c r="AR1491" i="1"/>
  <c r="AR1499" i="1"/>
  <c r="AR1503" i="1"/>
  <c r="AR1507" i="1"/>
  <c r="AR1511" i="1"/>
  <c r="AR1515" i="1"/>
  <c r="AR1519" i="1"/>
  <c r="AR1523" i="1"/>
  <c r="AR1527" i="1"/>
  <c r="AR1531" i="1"/>
  <c r="AR1535" i="1"/>
  <c r="AR1539" i="1"/>
  <c r="AR1543" i="1"/>
  <c r="AR1547" i="1"/>
  <c r="AR1551" i="1"/>
  <c r="AR1555" i="1"/>
  <c r="AR1559" i="1"/>
  <c r="AR1563" i="1"/>
  <c r="AR1567" i="1"/>
  <c r="AR1571" i="1"/>
  <c r="AR1579" i="1"/>
  <c r="AR1587" i="1"/>
  <c r="AR1591" i="1"/>
  <c r="AR1595" i="1"/>
  <c r="AR1599" i="1"/>
  <c r="AR1603" i="1"/>
  <c r="AR1611" i="1"/>
  <c r="AR1615" i="1"/>
  <c r="AR1333" i="1"/>
  <c r="AR1337" i="1"/>
  <c r="AR1345" i="1"/>
  <c r="AR1349" i="1"/>
  <c r="AR1353" i="1"/>
  <c r="AR1357" i="1"/>
  <c r="AR1361" i="1"/>
  <c r="AR1365" i="1"/>
  <c r="AR1373" i="1"/>
  <c r="AR1377" i="1"/>
  <c r="AR1381" i="1"/>
  <c r="AR1385" i="1"/>
  <c r="AR1389" i="1"/>
  <c r="AR1393" i="1"/>
  <c r="AR1397" i="1"/>
  <c r="AR1401" i="1"/>
  <c r="AR1405" i="1"/>
  <c r="AR1409" i="1"/>
  <c r="AR1413" i="1"/>
  <c r="AR1417" i="1"/>
  <c r="AR1421" i="1"/>
  <c r="AR1425" i="1"/>
  <c r="AR1429" i="1"/>
  <c r="AR1433" i="1"/>
  <c r="AR1437" i="1"/>
  <c r="AR1441" i="1"/>
  <c r="AR1445" i="1"/>
  <c r="AR1449" i="1"/>
  <c r="AR1453" i="1"/>
  <c r="AR1457" i="1"/>
  <c r="AR1465" i="1"/>
  <c r="AR1469" i="1"/>
  <c r="AR1473" i="1"/>
  <c r="AR1481" i="1"/>
  <c r="AR1485" i="1"/>
  <c r="AR1493" i="1"/>
  <c r="AR1497" i="1"/>
  <c r="AR1501" i="1"/>
  <c r="AR1505" i="1"/>
  <c r="AR1509" i="1"/>
  <c r="AR1513" i="1"/>
  <c r="AR1517" i="1"/>
  <c r="AR1521" i="1"/>
  <c r="AR1525" i="1"/>
  <c r="AR1529" i="1"/>
  <c r="AR1533" i="1"/>
  <c r="AR1537" i="1"/>
  <c r="AR1541" i="1"/>
  <c r="AR1545" i="1"/>
  <c r="AR1549" i="1"/>
  <c r="AR1553" i="1"/>
  <c r="AR1557" i="1"/>
  <c r="AR1561" i="1"/>
  <c r="AR1565" i="1"/>
  <c r="AR1569" i="1"/>
  <c r="AR1573" i="1"/>
  <c r="AR1577" i="1"/>
  <c r="AR1581" i="1"/>
  <c r="AR1585" i="1"/>
  <c r="AR1589" i="1"/>
  <c r="AR1593" i="1"/>
  <c r="AR1597" i="1"/>
  <c r="AR1601" i="1"/>
  <c r="AR1605" i="1"/>
  <c r="AR1609" i="1"/>
  <c r="AR1617" i="1"/>
  <c r="AR1625" i="1"/>
  <c r="AR1637" i="1"/>
  <c r="AR1645" i="1"/>
  <c r="AR1649" i="1"/>
  <c r="AR1326" i="1"/>
  <c r="AR1334" i="1"/>
  <c r="AR1342" i="1"/>
  <c r="AR1350" i="1"/>
  <c r="AR1366" i="1"/>
  <c r="AR1374" i="1"/>
  <c r="AR1382" i="1"/>
  <c r="AR1390" i="1"/>
  <c r="AR1398" i="1"/>
  <c r="AR1414" i="1"/>
  <c r="AR1422" i="1"/>
  <c r="AR1430" i="1"/>
  <c r="AR1438" i="1"/>
  <c r="AR1446" i="1"/>
  <c r="AR1454" i="1"/>
  <c r="AR1462" i="1"/>
  <c r="AR1470" i="1"/>
  <c r="AR1328" i="1"/>
  <c r="AR1336" i="1"/>
  <c r="AR1344" i="1"/>
  <c r="AR1352" i="1"/>
  <c r="AR1360" i="1"/>
  <c r="AR1376" i="1"/>
  <c r="AR1384" i="1"/>
  <c r="AR1392" i="1"/>
  <c r="AR1400" i="1"/>
  <c r="AR1408" i="1"/>
  <c r="AR1416" i="1"/>
  <c r="AR1424" i="1"/>
  <c r="AR1432" i="1"/>
  <c r="AR1440" i="1"/>
  <c r="AR1448" i="1"/>
  <c r="AR1456" i="1"/>
  <c r="AR1464" i="1"/>
  <c r="AR1472" i="1"/>
  <c r="AR1480" i="1"/>
  <c r="AR1488" i="1"/>
  <c r="AR1330" i="1"/>
  <c r="AR1338" i="1"/>
  <c r="AR1346" i="1"/>
  <c r="AR1362" i="1"/>
  <c r="AR1370" i="1"/>
  <c r="AR1378" i="1"/>
  <c r="AR1386" i="1"/>
  <c r="AR1394" i="1"/>
  <c r="AR1402" i="1"/>
  <c r="AR1410" i="1"/>
  <c r="AR1418" i="1"/>
  <c r="AR1426" i="1"/>
  <c r="AR1442" i="1"/>
  <c r="AR1450" i="1"/>
  <c r="AR1458" i="1"/>
  <c r="AR1466" i="1"/>
  <c r="AR1482" i="1"/>
  <c r="AR1490" i="1"/>
  <c r="AR1498" i="1"/>
  <c r="AR1506" i="1"/>
  <c r="AR1514" i="1"/>
  <c r="AR1522" i="1"/>
  <c r="AR1530" i="1"/>
  <c r="AR1538" i="1"/>
  <c r="AR1546" i="1"/>
  <c r="AR1562" i="1"/>
  <c r="AR1570" i="1"/>
  <c r="AR1594" i="1"/>
  <c r="AR1602" i="1"/>
  <c r="AR1610" i="1"/>
  <c r="AR1634" i="1"/>
  <c r="AR1639" i="1"/>
  <c r="AR1644" i="1"/>
  <c r="AR1650" i="1"/>
  <c r="AR1655" i="1"/>
  <c r="AR1324" i="1"/>
  <c r="AR8" i="1"/>
  <c r="AR12" i="1"/>
  <c r="AR16" i="1"/>
  <c r="AR20" i="1"/>
  <c r="AR24" i="1"/>
  <c r="AR28" i="1"/>
  <c r="AR32" i="1"/>
  <c r="AR36" i="1"/>
  <c r="AR40" i="1"/>
  <c r="AR44" i="1"/>
  <c r="AR48" i="1"/>
  <c r="AR52" i="1"/>
  <c r="AR56" i="1"/>
  <c r="AR60" i="1"/>
  <c r="AR64" i="1"/>
  <c r="AR68" i="1"/>
  <c r="AR72" i="1"/>
  <c r="AR76" i="1"/>
  <c r="AR80" i="1"/>
  <c r="AR84" i="1"/>
  <c r="AR88" i="1"/>
  <c r="AR92" i="1"/>
  <c r="AR96" i="1"/>
  <c r="AR100" i="1"/>
  <c r="AR104" i="1"/>
  <c r="AR108" i="1"/>
  <c r="AR112" i="1"/>
  <c r="AR116" i="1"/>
  <c r="AR120" i="1"/>
  <c r="AR124" i="1"/>
  <c r="AR128" i="1"/>
  <c r="AR132" i="1"/>
  <c r="AR136" i="1"/>
  <c r="AR140" i="1"/>
  <c r="AR144" i="1"/>
  <c r="AR148" i="1"/>
  <c r="AR152" i="1"/>
  <c r="AR156" i="1"/>
  <c r="AR160" i="1"/>
  <c r="AR164" i="1"/>
  <c r="AR168" i="1"/>
  <c r="AR172" i="1"/>
  <c r="AR176" i="1"/>
  <c r="AR180" i="1"/>
  <c r="AR184" i="1"/>
  <c r="AR188" i="1"/>
  <c r="AR192" i="1"/>
  <c r="AR196" i="1"/>
  <c r="AR200" i="1"/>
  <c r="AR204" i="1"/>
  <c r="AR208" i="1"/>
  <c r="AR212" i="1"/>
  <c r="AR216" i="1"/>
  <c r="AR220" i="1"/>
  <c r="AR224" i="1"/>
  <c r="AR228" i="1"/>
  <c r="AR232" i="1"/>
  <c r="AR236" i="1"/>
  <c r="AR240" i="1"/>
  <c r="AR244" i="1"/>
  <c r="AR248" i="1"/>
  <c r="AR252" i="1"/>
  <c r="AR256" i="1"/>
  <c r="AR260" i="1"/>
  <c r="AR264" i="1"/>
  <c r="AR268" i="1"/>
  <c r="AR272" i="1"/>
  <c r="AR276" i="1"/>
  <c r="AR280" i="1"/>
  <c r="AR284" i="1"/>
  <c r="AR288" i="1"/>
  <c r="AR292" i="1"/>
  <c r="AR296" i="1"/>
  <c r="AR300" i="1"/>
  <c r="AR304" i="1"/>
  <c r="AR308" i="1"/>
  <c r="AR312" i="1"/>
  <c r="AR316" i="1"/>
  <c r="AR320" i="1"/>
  <c r="AR324" i="1"/>
  <c r="AR328" i="1"/>
  <c r="AR332" i="1"/>
  <c r="AR336" i="1"/>
  <c r="AR340" i="1"/>
  <c r="AR344" i="1"/>
  <c r="AR348" i="1"/>
  <c r="AR352" i="1"/>
  <c r="AR356" i="1"/>
  <c r="AR360" i="1"/>
  <c r="AR364" i="1"/>
  <c r="AR368" i="1"/>
  <c r="AR372" i="1"/>
  <c r="AR376" i="1"/>
  <c r="AR380" i="1"/>
  <c r="AR384" i="1"/>
  <c r="AR388" i="1"/>
  <c r="AR392" i="1"/>
  <c r="AR396" i="1"/>
  <c r="AR400" i="1"/>
  <c r="AR404" i="1"/>
  <c r="AR408" i="1"/>
  <c r="AR412" i="1"/>
  <c r="AR416" i="1"/>
  <c r="AR420" i="1"/>
  <c r="AR424" i="1"/>
  <c r="AR428" i="1"/>
  <c r="AR432" i="1"/>
  <c r="AR436" i="1"/>
  <c r="AR440" i="1"/>
  <c r="AR444" i="1"/>
  <c r="AR448" i="1"/>
  <c r="AR452" i="1"/>
  <c r="AR456" i="1"/>
  <c r="AR460" i="1"/>
  <c r="AR464" i="1"/>
  <c r="AR468" i="1"/>
  <c r="AR472" i="1"/>
  <c r="AR476" i="1"/>
  <c r="AR480" i="1"/>
  <c r="AR484" i="1"/>
  <c r="AR488" i="1"/>
  <c r="AR1356" i="1"/>
  <c r="AR1388" i="1"/>
  <c r="AR1420" i="1"/>
  <c r="AR1452" i="1"/>
  <c r="AR1484" i="1"/>
  <c r="AR1496" i="1"/>
  <c r="AR1508" i="1"/>
  <c r="AR1518" i="1"/>
  <c r="AR1528" i="1"/>
  <c r="AR1540" i="1"/>
  <c r="AR1550" i="1"/>
  <c r="AR1560" i="1"/>
  <c r="AR1572" i="1"/>
  <c r="AR1582" i="1"/>
  <c r="AR1604" i="1"/>
  <c r="AR1614" i="1"/>
  <c r="AR1622" i="1"/>
  <c r="AR1643" i="1"/>
  <c r="AR7" i="1"/>
  <c r="AR13" i="1"/>
  <c r="AR18" i="1"/>
  <c r="AR23" i="1"/>
  <c r="AR29" i="1"/>
  <c r="AR34" i="1"/>
  <c r="AR39" i="1"/>
  <c r="AR45" i="1"/>
  <c r="AR50" i="1"/>
  <c r="AR55" i="1"/>
  <c r="AR61" i="1"/>
  <c r="AR66" i="1"/>
  <c r="AR71" i="1"/>
  <c r="AR77" i="1"/>
  <c r="AR82" i="1"/>
  <c r="AR87" i="1"/>
  <c r="AR93" i="1"/>
  <c r="AR98" i="1"/>
  <c r="AR103" i="1"/>
  <c r="AR109" i="1"/>
  <c r="AR114" i="1"/>
  <c r="AR119" i="1"/>
  <c r="AR125" i="1"/>
  <c r="AR130" i="1"/>
  <c r="AR135" i="1"/>
  <c r="AR141" i="1"/>
  <c r="AR146" i="1"/>
  <c r="AR151" i="1"/>
  <c r="AR157" i="1"/>
  <c r="AR162" i="1"/>
  <c r="AR167" i="1"/>
  <c r="AR173" i="1"/>
  <c r="AR178" i="1"/>
  <c r="AR183" i="1"/>
  <c r="AR189" i="1"/>
  <c r="AR194" i="1"/>
  <c r="AR199" i="1"/>
  <c r="AR205" i="1"/>
  <c r="AR210" i="1"/>
  <c r="AR215" i="1"/>
  <c r="AR221" i="1"/>
  <c r="AR226" i="1"/>
  <c r="AR231" i="1"/>
  <c r="AR237" i="1"/>
  <c r="AR242" i="1"/>
  <c r="AR247" i="1"/>
  <c r="AR253" i="1"/>
  <c r="AR258" i="1"/>
  <c r="AR263" i="1"/>
  <c r="AR269" i="1"/>
  <c r="AR274" i="1"/>
  <c r="AR279" i="1"/>
  <c r="AR285" i="1"/>
  <c r="AR290" i="1"/>
  <c r="AR295" i="1"/>
  <c r="AR301" i="1"/>
  <c r="AR306" i="1"/>
  <c r="AR311" i="1"/>
  <c r="AR317" i="1"/>
  <c r="AR1332" i="1"/>
  <c r="AR1364" i="1"/>
  <c r="AR1396" i="1"/>
  <c r="AR1428" i="1"/>
  <c r="AR1460" i="1"/>
  <c r="AR1486" i="1"/>
  <c r="AR1510" i="1"/>
  <c r="AR1520" i="1"/>
  <c r="AR1532" i="1"/>
  <c r="AR1542" i="1"/>
  <c r="AR1552" i="1"/>
  <c r="AR1564" i="1"/>
  <c r="AR1574" i="1"/>
  <c r="AR1584" i="1"/>
  <c r="AR1596" i="1"/>
  <c r="AR1606" i="1"/>
  <c r="AR1616" i="1"/>
  <c r="AR1624" i="1"/>
  <c r="AR1638" i="1"/>
  <c r="AR1646" i="1"/>
  <c r="AR1652" i="1"/>
  <c r="AR1658" i="1"/>
  <c r="AR9" i="1"/>
  <c r="AR14" i="1"/>
  <c r="AR19" i="1"/>
  <c r="AR25" i="1"/>
  <c r="AR30" i="1"/>
  <c r="AR35" i="1"/>
  <c r="AR41" i="1"/>
  <c r="AR46" i="1"/>
  <c r="AR51" i="1"/>
  <c r="AR57" i="1"/>
  <c r="AR62" i="1"/>
  <c r="AR67" i="1"/>
  <c r="AR73" i="1"/>
  <c r="AR78" i="1"/>
  <c r="AR83" i="1"/>
  <c r="AR89" i="1"/>
  <c r="AR94" i="1"/>
  <c r="AR99" i="1"/>
  <c r="AR105" i="1"/>
  <c r="AR110" i="1"/>
  <c r="AR115" i="1"/>
  <c r="AR121" i="1"/>
  <c r="AR126" i="1"/>
  <c r="AR131" i="1"/>
  <c r="AR137" i="1"/>
  <c r="AR142" i="1"/>
  <c r="AR147" i="1"/>
  <c r="AR153" i="1"/>
  <c r="AR158" i="1"/>
  <c r="AR163" i="1"/>
  <c r="AR169" i="1"/>
  <c r="AR174" i="1"/>
  <c r="AR179" i="1"/>
  <c r="AR185" i="1"/>
  <c r="AR190" i="1"/>
  <c r="AR195" i="1"/>
  <c r="AR201" i="1"/>
  <c r="AR206" i="1"/>
  <c r="AR211" i="1"/>
  <c r="AR217" i="1"/>
  <c r="AR222" i="1"/>
  <c r="AR1340" i="1"/>
  <c r="AR1404" i="1"/>
  <c r="AR1436" i="1"/>
  <c r="AR1468" i="1"/>
  <c r="AR1492" i="1"/>
  <c r="AR1502" i="1"/>
  <c r="AR1512" i="1"/>
  <c r="AR1524" i="1"/>
  <c r="AR1534" i="1"/>
  <c r="AR1544" i="1"/>
  <c r="AR1556" i="1"/>
  <c r="AR1566" i="1"/>
  <c r="AR1576" i="1"/>
  <c r="AR1588" i="1"/>
  <c r="AR1598" i="1"/>
  <c r="AR1608" i="1"/>
  <c r="AR1626" i="1"/>
  <c r="AR5" i="1"/>
  <c r="AR10" i="1"/>
  <c r="AR15" i="1"/>
  <c r="AR21" i="1"/>
  <c r="AR26" i="1"/>
  <c r="AR31" i="1"/>
  <c r="AR37" i="1"/>
  <c r="AR42" i="1"/>
  <c r="AR47" i="1"/>
  <c r="AR53" i="1"/>
  <c r="AR58" i="1"/>
  <c r="AR63" i="1"/>
  <c r="AR69" i="1"/>
  <c r="AR74" i="1"/>
  <c r="AR79" i="1"/>
  <c r="AR85" i="1"/>
  <c r="AR90" i="1"/>
  <c r="AR95" i="1"/>
  <c r="AR101" i="1"/>
  <c r="AR106" i="1"/>
  <c r="AR111" i="1"/>
  <c r="AR117" i="1"/>
  <c r="AR122" i="1"/>
  <c r="AR127" i="1"/>
  <c r="AR133" i="1"/>
  <c r="AR138" i="1"/>
  <c r="AR143" i="1"/>
  <c r="AR149" i="1"/>
  <c r="AR154" i="1"/>
  <c r="AR159" i="1"/>
  <c r="AR165" i="1"/>
  <c r="AR170" i="1"/>
  <c r="AR175" i="1"/>
  <c r="AR181" i="1"/>
  <c r="AR186" i="1"/>
  <c r="AR191" i="1"/>
  <c r="AR197" i="1"/>
  <c r="AR202" i="1"/>
  <c r="AR207" i="1"/>
  <c r="AR213" i="1"/>
  <c r="AR218" i="1"/>
  <c r="AR223" i="1"/>
  <c r="AR1348" i="1"/>
  <c r="AR1380" i="1"/>
  <c r="AR1412" i="1"/>
  <c r="AR1444" i="1"/>
  <c r="AR1476" i="1"/>
  <c r="AR1494" i="1"/>
  <c r="AR1504" i="1"/>
  <c r="AR1516" i="1"/>
  <c r="AR1526" i="1"/>
  <c r="AR1536" i="1"/>
  <c r="AR1548" i="1"/>
  <c r="AR1580" i="1"/>
  <c r="AR1590" i="1"/>
  <c r="AR1600" i="1"/>
  <c r="AR1612" i="1"/>
  <c r="AR1627" i="1"/>
  <c r="AR1656" i="1"/>
  <c r="AR6" i="1"/>
  <c r="AR11" i="1"/>
  <c r="AR17" i="1"/>
  <c r="AR22" i="1"/>
  <c r="AR27" i="1"/>
  <c r="AR33" i="1"/>
  <c r="AR38" i="1"/>
  <c r="AR43" i="1"/>
  <c r="AR49" i="1"/>
  <c r="AR54" i="1"/>
  <c r="AR59" i="1"/>
  <c r="AR65" i="1"/>
  <c r="AR70" i="1"/>
  <c r="AR75" i="1"/>
  <c r="AR81" i="1"/>
  <c r="AR86" i="1"/>
  <c r="AR91" i="1"/>
  <c r="AR97" i="1"/>
  <c r="AR102" i="1"/>
  <c r="AR107" i="1"/>
  <c r="AR113" i="1"/>
  <c r="AR118" i="1"/>
  <c r="AR123" i="1"/>
  <c r="AR129" i="1"/>
  <c r="AR134" i="1"/>
  <c r="AR139" i="1"/>
  <c r="AR145" i="1"/>
  <c r="AR150" i="1"/>
  <c r="AR155" i="1"/>
  <c r="AR161" i="1"/>
  <c r="AR166" i="1"/>
  <c r="AR171" i="1"/>
  <c r="AR177" i="1"/>
  <c r="AR182" i="1"/>
  <c r="AR187" i="1"/>
  <c r="AR193" i="1"/>
  <c r="AR198" i="1"/>
  <c r="AR203" i="1"/>
  <c r="AR209" i="1"/>
  <c r="AR214" i="1"/>
  <c r="AR219" i="1"/>
  <c r="AR225" i="1"/>
  <c r="AR230" i="1"/>
  <c r="AR235" i="1"/>
  <c r="AR241" i="1"/>
  <c r="AR246" i="1"/>
  <c r="AR251" i="1"/>
  <c r="AR257" i="1"/>
  <c r="AR262" i="1"/>
  <c r="AR267" i="1"/>
  <c r="AR273" i="1"/>
  <c r="AR278" i="1"/>
  <c r="AR283" i="1"/>
  <c r="AR289" i="1"/>
  <c r="AR294" i="1"/>
  <c r="AR299" i="1"/>
  <c r="AR305" i="1"/>
  <c r="AR310" i="1"/>
  <c r="AR315" i="1"/>
  <c r="AR321" i="1"/>
  <c r="AR326" i="1"/>
  <c r="AR331" i="1"/>
  <c r="AR337" i="1"/>
  <c r="AR342" i="1"/>
  <c r="AR347" i="1"/>
  <c r="AR353" i="1"/>
  <c r="AR358" i="1"/>
  <c r="AR363" i="1"/>
  <c r="AR369" i="1"/>
  <c r="AR374" i="1"/>
  <c r="AR379" i="1"/>
  <c r="AR385" i="1"/>
  <c r="AR390" i="1"/>
  <c r="AR395" i="1"/>
  <c r="AR401" i="1"/>
  <c r="AR406" i="1"/>
  <c r="AR411" i="1"/>
  <c r="AR417" i="1"/>
  <c r="AR422" i="1"/>
  <c r="AR427" i="1"/>
  <c r="AR433" i="1"/>
  <c r="AR438" i="1"/>
  <c r="AR443" i="1"/>
  <c r="AR449" i="1"/>
  <c r="AR454" i="1"/>
  <c r="AR459" i="1"/>
  <c r="AR465" i="1"/>
  <c r="AR470" i="1"/>
  <c r="AR475" i="1"/>
  <c r="AR481" i="1"/>
  <c r="AR486" i="1"/>
  <c r="AR491" i="1"/>
  <c r="AR495" i="1"/>
  <c r="AR499" i="1"/>
  <c r="AR503" i="1"/>
  <c r="AR507" i="1"/>
  <c r="AR511" i="1"/>
  <c r="AR515" i="1"/>
  <c r="AR519" i="1"/>
  <c r="AR523" i="1"/>
  <c r="AR527" i="1"/>
  <c r="AR531" i="1"/>
  <c r="AR535" i="1"/>
  <c r="AR539" i="1"/>
  <c r="AR543" i="1"/>
  <c r="AR547" i="1"/>
  <c r="AR551" i="1"/>
  <c r="AR555" i="1"/>
  <c r="AR559" i="1"/>
  <c r="AR563" i="1"/>
  <c r="AR567" i="1"/>
  <c r="AR571" i="1"/>
  <c r="AR575" i="1"/>
  <c r="AR579" i="1"/>
  <c r="AR583" i="1"/>
  <c r="AR587" i="1"/>
  <c r="AR591" i="1"/>
  <c r="AR595" i="1"/>
  <c r="AR599" i="1"/>
  <c r="AR603" i="1"/>
  <c r="AR607" i="1"/>
  <c r="AR611" i="1"/>
  <c r="AR615" i="1"/>
  <c r="AR619" i="1"/>
  <c r="AR623" i="1"/>
  <c r="AR627" i="1"/>
  <c r="AR631" i="1"/>
  <c r="AR635" i="1"/>
  <c r="AR639" i="1"/>
  <c r="AR643" i="1"/>
  <c r="AR647" i="1"/>
  <c r="AR651" i="1"/>
  <c r="AR655" i="1"/>
  <c r="AR659" i="1"/>
  <c r="AR663" i="1"/>
  <c r="AR667" i="1"/>
  <c r="AR671" i="1"/>
  <c r="AR675" i="1"/>
  <c r="AR679" i="1"/>
  <c r="AR683" i="1"/>
  <c r="AR687" i="1"/>
  <c r="AR691" i="1"/>
  <c r="AR695" i="1"/>
  <c r="AR699" i="1"/>
  <c r="AR703" i="1"/>
  <c r="AR707" i="1"/>
  <c r="AR711" i="1"/>
  <c r="AR715" i="1"/>
  <c r="AR719" i="1"/>
  <c r="AR723" i="1"/>
  <c r="AR727" i="1"/>
  <c r="AR731" i="1"/>
  <c r="AR735" i="1"/>
  <c r="AR739" i="1"/>
  <c r="AR743" i="1"/>
  <c r="AR747" i="1"/>
  <c r="AR751" i="1"/>
  <c r="AR755" i="1"/>
  <c r="AR759" i="1"/>
  <c r="AR763" i="1"/>
  <c r="AR767" i="1"/>
  <c r="AR771" i="1"/>
  <c r="AR775" i="1"/>
  <c r="AR779" i="1"/>
  <c r="AR783" i="1"/>
  <c r="AR787" i="1"/>
  <c r="AR791" i="1"/>
  <c r="AR795" i="1"/>
  <c r="AR799" i="1"/>
  <c r="AR803" i="1"/>
  <c r="AR807" i="1"/>
  <c r="AR811" i="1"/>
  <c r="AR815" i="1"/>
  <c r="AR819" i="1"/>
  <c r="AR823" i="1"/>
  <c r="AR827" i="1"/>
  <c r="AR831" i="1"/>
  <c r="AR234" i="1"/>
  <c r="AR245" i="1"/>
  <c r="AR255" i="1"/>
  <c r="AR266" i="1"/>
  <c r="AR277" i="1"/>
  <c r="AR287" i="1"/>
  <c r="AR298" i="1"/>
  <c r="AR309" i="1"/>
  <c r="AR319" i="1"/>
  <c r="AR327" i="1"/>
  <c r="AR334" i="1"/>
  <c r="AR341" i="1"/>
  <c r="AR349" i="1"/>
  <c r="AR355" i="1"/>
  <c r="AR362" i="1"/>
  <c r="AR370" i="1"/>
  <c r="AR377" i="1"/>
  <c r="AR383" i="1"/>
  <c r="AR391" i="1"/>
  <c r="AR398" i="1"/>
  <c r="AR405" i="1"/>
  <c r="AR413" i="1"/>
  <c r="AR419" i="1"/>
  <c r="AR426" i="1"/>
  <c r="AR434" i="1"/>
  <c r="AR441" i="1"/>
  <c r="AR447" i="1"/>
  <c r="AR455" i="1"/>
  <c r="AR462" i="1"/>
  <c r="AR469" i="1"/>
  <c r="AR477" i="1"/>
  <c r="AR483" i="1"/>
  <c r="AR490" i="1"/>
  <c r="AR496" i="1"/>
  <c r="AR501" i="1"/>
  <c r="AR506" i="1"/>
  <c r="AR512" i="1"/>
  <c r="AR517" i="1"/>
  <c r="AR522" i="1"/>
  <c r="AR528" i="1"/>
  <c r="AR533" i="1"/>
  <c r="AR538" i="1"/>
  <c r="AR544" i="1"/>
  <c r="AR549" i="1"/>
  <c r="AR554" i="1"/>
  <c r="AR560" i="1"/>
  <c r="AR565" i="1"/>
  <c r="AR570" i="1"/>
  <c r="AR576" i="1"/>
  <c r="AR581" i="1"/>
  <c r="AR586" i="1"/>
  <c r="AR592" i="1"/>
  <c r="AR597" i="1"/>
  <c r="AR602" i="1"/>
  <c r="AR608" i="1"/>
  <c r="AR613" i="1"/>
  <c r="AR618" i="1"/>
  <c r="AR624" i="1"/>
  <c r="AR629" i="1"/>
  <c r="AR634" i="1"/>
  <c r="AR640" i="1"/>
  <c r="AR645" i="1"/>
  <c r="AR650" i="1"/>
  <c r="AR656" i="1"/>
  <c r="AR661" i="1"/>
  <c r="AR666" i="1"/>
  <c r="AR672" i="1"/>
  <c r="AR677" i="1"/>
  <c r="AR682" i="1"/>
  <c r="AR688" i="1"/>
  <c r="AR693" i="1"/>
  <c r="AR698" i="1"/>
  <c r="AR704" i="1"/>
  <c r="AR709" i="1"/>
  <c r="AR714" i="1"/>
  <c r="AR720" i="1"/>
  <c r="AR725" i="1"/>
  <c r="AR730" i="1"/>
  <c r="AR736" i="1"/>
  <c r="AR741" i="1"/>
  <c r="AR746" i="1"/>
  <c r="AR752" i="1"/>
  <c r="AR757" i="1"/>
  <c r="AR762" i="1"/>
  <c r="AR768" i="1"/>
  <c r="AR773" i="1"/>
  <c r="AR778" i="1"/>
  <c r="AR784" i="1"/>
  <c r="AR789" i="1"/>
  <c r="AR794" i="1"/>
  <c r="AR800" i="1"/>
  <c r="AR805" i="1"/>
  <c r="AR810" i="1"/>
  <c r="AR816" i="1"/>
  <c r="AR821" i="1"/>
  <c r="AR826" i="1"/>
  <c r="AR832" i="1"/>
  <c r="AR836" i="1"/>
  <c r="AR840" i="1"/>
  <c r="AR844" i="1"/>
  <c r="AR848" i="1"/>
  <c r="AR852" i="1"/>
  <c r="AR856" i="1"/>
  <c r="AR860" i="1"/>
  <c r="AR227" i="1"/>
  <c r="AR238" i="1"/>
  <c r="AR249" i="1"/>
  <c r="AR259" i="1"/>
  <c r="AR270" i="1"/>
  <c r="AR281" i="1"/>
  <c r="AR291" i="1"/>
  <c r="AR302" i="1"/>
  <c r="AR313" i="1"/>
  <c r="AR322" i="1"/>
  <c r="AR329" i="1"/>
  <c r="AR335" i="1"/>
  <c r="AR343" i="1"/>
  <c r="AR350" i="1"/>
  <c r="AR357" i="1"/>
  <c r="AR365" i="1"/>
  <c r="AR371" i="1"/>
  <c r="AR378" i="1"/>
  <c r="AR386" i="1"/>
  <c r="AR393" i="1"/>
  <c r="AR399" i="1"/>
  <c r="AR407" i="1"/>
  <c r="AR414" i="1"/>
  <c r="AR421" i="1"/>
  <c r="AR429" i="1"/>
  <c r="AR435" i="1"/>
  <c r="AR442" i="1"/>
  <c r="AR450" i="1"/>
  <c r="AR457" i="1"/>
  <c r="AR463" i="1"/>
  <c r="AR471" i="1"/>
  <c r="AR478" i="1"/>
  <c r="AR485" i="1"/>
  <c r="AR492" i="1"/>
  <c r="AR497" i="1"/>
  <c r="AR502" i="1"/>
  <c r="AR508" i="1"/>
  <c r="AR513" i="1"/>
  <c r="AR518" i="1"/>
  <c r="AR524" i="1"/>
  <c r="AR529" i="1"/>
  <c r="AR534" i="1"/>
  <c r="AR540" i="1"/>
  <c r="AR545" i="1"/>
  <c r="AR550" i="1"/>
  <c r="AR556" i="1"/>
  <c r="AR561" i="1"/>
  <c r="AR566" i="1"/>
  <c r="AR572" i="1"/>
  <c r="AR577" i="1"/>
  <c r="AR582" i="1"/>
  <c r="AR588" i="1"/>
  <c r="AR593" i="1"/>
  <c r="AR598" i="1"/>
  <c r="AR604" i="1"/>
  <c r="AR609" i="1"/>
  <c r="AR614" i="1"/>
  <c r="AR620" i="1"/>
  <c r="AR625" i="1"/>
  <c r="AR630" i="1"/>
  <c r="AR636" i="1"/>
  <c r="AR641" i="1"/>
  <c r="AR646" i="1"/>
  <c r="AR652" i="1"/>
  <c r="AR657" i="1"/>
  <c r="AR662" i="1"/>
  <c r="AR668" i="1"/>
  <c r="AR673" i="1"/>
  <c r="AR678" i="1"/>
  <c r="AR684" i="1"/>
  <c r="AR689" i="1"/>
  <c r="AR694" i="1"/>
  <c r="AR700" i="1"/>
  <c r="AR705" i="1"/>
  <c r="AR710" i="1"/>
  <c r="AR716" i="1"/>
  <c r="AR721" i="1"/>
  <c r="AR726" i="1"/>
  <c r="AR732" i="1"/>
  <c r="AR737" i="1"/>
  <c r="AR742" i="1"/>
  <c r="AR748" i="1"/>
  <c r="AR753" i="1"/>
  <c r="AR758" i="1"/>
  <c r="AR764" i="1"/>
  <c r="AR229" i="1"/>
  <c r="AR239" i="1"/>
  <c r="AR250" i="1"/>
  <c r="AR261" i="1"/>
  <c r="AR271" i="1"/>
  <c r="AR282" i="1"/>
  <c r="AR293" i="1"/>
  <c r="AR303" i="1"/>
  <c r="AR314" i="1"/>
  <c r="AR323" i="1"/>
  <c r="AR330" i="1"/>
  <c r="AR338" i="1"/>
  <c r="AR345" i="1"/>
  <c r="AR351" i="1"/>
  <c r="AR359" i="1"/>
  <c r="AR366" i="1"/>
  <c r="AR373" i="1"/>
  <c r="AR381" i="1"/>
  <c r="AR387" i="1"/>
  <c r="AR394" i="1"/>
  <c r="AR402" i="1"/>
  <c r="AR409" i="1"/>
  <c r="AR415" i="1"/>
  <c r="AR423" i="1"/>
  <c r="AR430" i="1"/>
  <c r="AR437" i="1"/>
  <c r="AR445" i="1"/>
  <c r="AR451" i="1"/>
  <c r="AR458" i="1"/>
  <c r="AR466" i="1"/>
  <c r="AR473" i="1"/>
  <c r="AR479" i="1"/>
  <c r="AR487" i="1"/>
  <c r="AR493" i="1"/>
  <c r="AR498" i="1"/>
  <c r="AR504" i="1"/>
  <c r="AR509" i="1"/>
  <c r="AR514" i="1"/>
  <c r="AR520" i="1"/>
  <c r="AR525" i="1"/>
  <c r="AR530" i="1"/>
  <c r="AR536" i="1"/>
  <c r="AR541" i="1"/>
  <c r="AR546" i="1"/>
  <c r="AR552" i="1"/>
  <c r="AR557" i="1"/>
  <c r="AR562" i="1"/>
  <c r="AR568" i="1"/>
  <c r="AR573" i="1"/>
  <c r="AR578" i="1"/>
  <c r="AR584" i="1"/>
  <c r="AR589" i="1"/>
  <c r="AR594" i="1"/>
  <c r="AR600" i="1"/>
  <c r="AR605" i="1"/>
  <c r="AR610" i="1"/>
  <c r="AR616" i="1"/>
  <c r="AR621" i="1"/>
  <c r="AR626" i="1"/>
  <c r="AR632" i="1"/>
  <c r="AR637" i="1"/>
  <c r="AR642" i="1"/>
  <c r="AR648" i="1"/>
  <c r="AR653" i="1"/>
  <c r="AR658" i="1"/>
  <c r="AR664" i="1"/>
  <c r="AR669" i="1"/>
  <c r="AR674" i="1"/>
  <c r="AR680" i="1"/>
  <c r="AR685" i="1"/>
  <c r="AR690" i="1"/>
  <c r="AR696" i="1"/>
  <c r="AR701" i="1"/>
  <c r="AR706" i="1"/>
  <c r="AR712" i="1"/>
  <c r="AR717" i="1"/>
  <c r="AR722" i="1"/>
  <c r="AR728" i="1"/>
  <c r="AR733" i="1"/>
  <c r="AR738" i="1"/>
  <c r="AR744" i="1"/>
  <c r="AR749" i="1"/>
  <c r="AR754" i="1"/>
  <c r="AR760" i="1"/>
  <c r="AR233" i="1"/>
  <c r="AR243" i="1"/>
  <c r="AR254" i="1"/>
  <c r="AR265" i="1"/>
  <c r="AR275" i="1"/>
  <c r="AR286" i="1"/>
  <c r="AR297" i="1"/>
  <c r="AR307" i="1"/>
  <c r="AR318" i="1"/>
  <c r="AR325" i="1"/>
  <c r="AR333" i="1"/>
  <c r="AR339" i="1"/>
  <c r="AR346" i="1"/>
  <c r="AR354" i="1"/>
  <c r="AR361" i="1"/>
  <c r="AR367" i="1"/>
  <c r="AR375" i="1"/>
  <c r="AR382" i="1"/>
  <c r="AR389" i="1"/>
  <c r="AR397" i="1"/>
  <c r="AR403" i="1"/>
  <c r="AR410" i="1"/>
  <c r="AR418" i="1"/>
  <c r="AR425" i="1"/>
  <c r="AR431" i="1"/>
  <c r="AR439" i="1"/>
  <c r="AR446" i="1"/>
  <c r="AR453" i="1"/>
  <c r="AR461" i="1"/>
  <c r="AR467" i="1"/>
  <c r="AR474" i="1"/>
  <c r="AR482" i="1"/>
  <c r="AR489" i="1"/>
  <c r="AR494" i="1"/>
  <c r="AR500" i="1"/>
  <c r="AR505" i="1"/>
  <c r="AR510" i="1"/>
  <c r="AR516" i="1"/>
  <c r="AR521" i="1"/>
  <c r="AR526" i="1"/>
  <c r="AR532" i="1"/>
  <c r="AR537" i="1"/>
  <c r="AR542" i="1"/>
  <c r="AR548" i="1"/>
  <c r="AR553" i="1"/>
  <c r="AR558" i="1"/>
  <c r="AR564" i="1"/>
  <c r="AR569" i="1"/>
  <c r="AR574" i="1"/>
  <c r="AR580" i="1"/>
  <c r="AR585" i="1"/>
  <c r="AR590" i="1"/>
  <c r="AR596" i="1"/>
  <c r="AR601" i="1"/>
  <c r="AR606" i="1"/>
  <c r="AR612" i="1"/>
  <c r="AR617" i="1"/>
  <c r="AR622" i="1"/>
  <c r="AR628" i="1"/>
  <c r="AR633" i="1"/>
  <c r="AR638" i="1"/>
  <c r="AR644" i="1"/>
  <c r="AR649" i="1"/>
  <c r="AR654" i="1"/>
  <c r="AR660" i="1"/>
  <c r="AR665" i="1"/>
  <c r="AR670" i="1"/>
  <c r="AR676" i="1"/>
  <c r="AR681" i="1"/>
  <c r="AR686" i="1"/>
  <c r="AR692" i="1"/>
  <c r="AR697" i="1"/>
  <c r="AR702" i="1"/>
  <c r="AR708" i="1"/>
  <c r="AR713" i="1"/>
  <c r="AR718" i="1"/>
  <c r="AR724" i="1"/>
  <c r="AR729" i="1"/>
  <c r="AR734" i="1"/>
  <c r="AR740" i="1"/>
  <c r="AR745" i="1"/>
  <c r="AR750" i="1"/>
  <c r="AR756" i="1"/>
  <c r="AR761" i="1"/>
  <c r="AR766" i="1"/>
  <c r="AR772" i="1"/>
  <c r="AR777" i="1"/>
  <c r="AR782" i="1"/>
  <c r="AR788" i="1"/>
  <c r="AR793" i="1"/>
  <c r="AR798" i="1"/>
  <c r="AR804" i="1"/>
  <c r="AR809" i="1"/>
  <c r="AR814" i="1"/>
  <c r="AR820" i="1"/>
  <c r="AR825" i="1"/>
  <c r="AR830" i="1"/>
  <c r="AR835" i="1"/>
  <c r="AR839" i="1"/>
  <c r="AR843" i="1"/>
  <c r="AR847" i="1"/>
  <c r="AR851" i="1"/>
  <c r="AR855" i="1"/>
  <c r="AR859" i="1"/>
  <c r="AR863" i="1"/>
  <c r="AR867" i="1"/>
  <c r="AR871" i="1"/>
  <c r="AR875" i="1"/>
  <c r="AR879" i="1"/>
  <c r="AR883" i="1"/>
  <c r="AR887" i="1"/>
  <c r="AR891" i="1"/>
  <c r="AR895" i="1"/>
  <c r="AR899" i="1"/>
  <c r="AR903" i="1"/>
  <c r="AR907" i="1"/>
  <c r="AR911" i="1"/>
  <c r="AR915" i="1"/>
  <c r="AR919" i="1"/>
  <c r="AR923" i="1"/>
  <c r="AR927" i="1"/>
  <c r="AR931" i="1"/>
  <c r="AR935" i="1"/>
  <c r="AR939" i="1"/>
  <c r="AR943" i="1"/>
  <c r="AR947" i="1"/>
  <c r="AR951" i="1"/>
  <c r="AR955" i="1"/>
  <c r="AR959" i="1"/>
  <c r="AR963" i="1"/>
  <c r="AR967" i="1"/>
  <c r="AR971" i="1"/>
  <c r="AR975" i="1"/>
  <c r="AR979" i="1"/>
  <c r="AR983" i="1"/>
  <c r="AR987" i="1"/>
  <c r="AR991" i="1"/>
  <c r="AR995" i="1"/>
  <c r="AR999" i="1"/>
  <c r="AR1003" i="1"/>
  <c r="AR1007" i="1"/>
  <c r="AR1011" i="1"/>
  <c r="AR1015" i="1"/>
  <c r="AR1019" i="1"/>
  <c r="AR1023" i="1"/>
  <c r="AR1027" i="1"/>
  <c r="AR1031" i="1"/>
  <c r="AR1035" i="1"/>
  <c r="AR1039" i="1"/>
  <c r="AR1043" i="1"/>
  <c r="AR1047" i="1"/>
  <c r="AR1051" i="1"/>
  <c r="AR1055" i="1"/>
  <c r="AR1059" i="1"/>
  <c r="AR1063" i="1"/>
  <c r="AR1067" i="1"/>
  <c r="AR1071" i="1"/>
  <c r="AR1075" i="1"/>
  <c r="AR1079" i="1"/>
  <c r="AR1083" i="1"/>
  <c r="AR1087" i="1"/>
  <c r="AR1091" i="1"/>
  <c r="AR1095" i="1"/>
  <c r="AR1099" i="1"/>
  <c r="AR1103" i="1"/>
  <c r="AR1107" i="1"/>
  <c r="AR1111" i="1"/>
  <c r="AR1115" i="1"/>
  <c r="AR1119" i="1"/>
  <c r="AR1123" i="1"/>
  <c r="AR1127" i="1"/>
  <c r="AR1131" i="1"/>
  <c r="AR1135" i="1"/>
  <c r="AR1139" i="1"/>
  <c r="AR1143" i="1"/>
  <c r="AR1147" i="1"/>
  <c r="AR1151" i="1"/>
  <c r="AR1155" i="1"/>
  <c r="AR1159" i="1"/>
  <c r="AR1163" i="1"/>
  <c r="AR1167" i="1"/>
  <c r="AR1171" i="1"/>
  <c r="AR1175" i="1"/>
  <c r="AR1179" i="1"/>
  <c r="AR1183" i="1"/>
  <c r="AR1187" i="1"/>
  <c r="AR1191" i="1"/>
  <c r="AR1195" i="1"/>
  <c r="AR1199" i="1"/>
  <c r="AR1203" i="1"/>
  <c r="AR1207" i="1"/>
  <c r="AR1211" i="1"/>
  <c r="AR1215" i="1"/>
  <c r="AR1219" i="1"/>
  <c r="AR1223" i="1"/>
  <c r="AR1227" i="1"/>
  <c r="AR1231" i="1"/>
  <c r="AR1235" i="1"/>
  <c r="AR1239" i="1"/>
  <c r="AR1243" i="1"/>
  <c r="AR1247" i="1"/>
  <c r="AR1251" i="1"/>
  <c r="AR1255" i="1"/>
  <c r="AR1259" i="1"/>
  <c r="AR1263" i="1"/>
  <c r="AR1267" i="1"/>
  <c r="AR1271" i="1"/>
  <c r="AR1275" i="1"/>
  <c r="AR1279" i="1"/>
  <c r="AR1283" i="1"/>
  <c r="AR1287" i="1"/>
  <c r="AR1291" i="1"/>
  <c r="AR1295" i="1"/>
  <c r="AR1299" i="1"/>
  <c r="AR1303" i="1"/>
  <c r="AR1307" i="1"/>
  <c r="AR1311" i="1"/>
  <c r="AR1315" i="1"/>
  <c r="AR1319" i="1"/>
  <c r="AR1323" i="1"/>
  <c r="AP1326" i="1"/>
  <c r="AP1330" i="1"/>
  <c r="AP1334" i="1"/>
  <c r="AP1338" i="1"/>
  <c r="AP1342" i="1"/>
  <c r="AP1346" i="1"/>
  <c r="AR774" i="1"/>
  <c r="AR785" i="1"/>
  <c r="AR796" i="1"/>
  <c r="AR806" i="1"/>
  <c r="AR817" i="1"/>
  <c r="AR828" i="1"/>
  <c r="AR837" i="1"/>
  <c r="AR845" i="1"/>
  <c r="AR853" i="1"/>
  <c r="AR861" i="1"/>
  <c r="AR866" i="1"/>
  <c r="AR872" i="1"/>
  <c r="AR877" i="1"/>
  <c r="AR882" i="1"/>
  <c r="AR888" i="1"/>
  <c r="AR893" i="1"/>
  <c r="AR898" i="1"/>
  <c r="AR904" i="1"/>
  <c r="AR909" i="1"/>
  <c r="AR914" i="1"/>
  <c r="AR920" i="1"/>
  <c r="AR925" i="1"/>
  <c r="AR930" i="1"/>
  <c r="AR936" i="1"/>
  <c r="AR941" i="1"/>
  <c r="AR946" i="1"/>
  <c r="AR952" i="1"/>
  <c r="AR957" i="1"/>
  <c r="AR962" i="1"/>
  <c r="AR968" i="1"/>
  <c r="AR973" i="1"/>
  <c r="AR978" i="1"/>
  <c r="AR984" i="1"/>
  <c r="AR989" i="1"/>
  <c r="AR994" i="1"/>
  <c r="AR1000" i="1"/>
  <c r="AR1005" i="1"/>
  <c r="AR1010" i="1"/>
  <c r="AR1016" i="1"/>
  <c r="AR1021" i="1"/>
  <c r="AR1026" i="1"/>
  <c r="AR1032" i="1"/>
  <c r="AR1037" i="1"/>
  <c r="AR1042" i="1"/>
  <c r="AR1048" i="1"/>
  <c r="AR1053" i="1"/>
  <c r="AR1058" i="1"/>
  <c r="AR1064" i="1"/>
  <c r="AR1069" i="1"/>
  <c r="AR1074" i="1"/>
  <c r="AR1080" i="1"/>
  <c r="AR1085" i="1"/>
  <c r="AR1090" i="1"/>
  <c r="AR1096" i="1"/>
  <c r="AR1101" i="1"/>
  <c r="AR1106" i="1"/>
  <c r="AR1112" i="1"/>
  <c r="AR1117" i="1"/>
  <c r="AR1122" i="1"/>
  <c r="AR1128" i="1"/>
  <c r="AR1133" i="1"/>
  <c r="AR1138" i="1"/>
  <c r="AR1144" i="1"/>
  <c r="AR1149" i="1"/>
  <c r="AR1154" i="1"/>
  <c r="AR1160" i="1"/>
  <c r="AR1165" i="1"/>
  <c r="AR1170" i="1"/>
  <c r="AR1176" i="1"/>
  <c r="AR1181" i="1"/>
  <c r="AR1186" i="1"/>
  <c r="AR1192" i="1"/>
  <c r="AR1197" i="1"/>
  <c r="AR1202" i="1"/>
  <c r="AR1208" i="1"/>
  <c r="AR1213" i="1"/>
  <c r="AR1218" i="1"/>
  <c r="AR1224" i="1"/>
  <c r="AR1229" i="1"/>
  <c r="AR1234" i="1"/>
  <c r="AR1240" i="1"/>
  <c r="AR1245" i="1"/>
  <c r="AR1250" i="1"/>
  <c r="AR1256" i="1"/>
  <c r="AR1261" i="1"/>
  <c r="AR1266" i="1"/>
  <c r="AR1272" i="1"/>
  <c r="AR1277" i="1"/>
  <c r="AR1282" i="1"/>
  <c r="AR1288" i="1"/>
  <c r="AR1293" i="1"/>
  <c r="AR1298" i="1"/>
  <c r="AR1304" i="1"/>
  <c r="AR1309" i="1"/>
  <c r="AR1314" i="1"/>
  <c r="AR1320" i="1"/>
  <c r="AP1327" i="1"/>
  <c r="AP1332" i="1"/>
  <c r="AP1337" i="1"/>
  <c r="AP1348" i="1"/>
  <c r="AP1352" i="1"/>
  <c r="AP1356" i="1"/>
  <c r="AP1360" i="1"/>
  <c r="AP1364" i="1"/>
  <c r="AP1376" i="1"/>
  <c r="AP1380" i="1"/>
  <c r="AP1384" i="1"/>
  <c r="AP1388" i="1"/>
  <c r="AP1392" i="1"/>
  <c r="AP1396" i="1"/>
  <c r="AP1400" i="1"/>
  <c r="AP1404" i="1"/>
  <c r="AP1408" i="1"/>
  <c r="AP1412" i="1"/>
  <c r="AP1416" i="1"/>
  <c r="AR765" i="1"/>
  <c r="AR776" i="1"/>
  <c r="AR786" i="1"/>
  <c r="AR797" i="1"/>
  <c r="AR808" i="1"/>
  <c r="AR818" i="1"/>
  <c r="AR829" i="1"/>
  <c r="AR838" i="1"/>
  <c r="AR846" i="1"/>
  <c r="AR854" i="1"/>
  <c r="AR862" i="1"/>
  <c r="AR868" i="1"/>
  <c r="AR873" i="1"/>
  <c r="AR878" i="1"/>
  <c r="AR884" i="1"/>
  <c r="AR889" i="1"/>
  <c r="AR894" i="1"/>
  <c r="AR900" i="1"/>
  <c r="AR905" i="1"/>
  <c r="AR910" i="1"/>
  <c r="AR916" i="1"/>
  <c r="AR921" i="1"/>
  <c r="AR926" i="1"/>
  <c r="AR932" i="1"/>
  <c r="AR937" i="1"/>
  <c r="AR942" i="1"/>
  <c r="AR948" i="1"/>
  <c r="AR953" i="1"/>
  <c r="AR958" i="1"/>
  <c r="AR964" i="1"/>
  <c r="AR969" i="1"/>
  <c r="AR974" i="1"/>
  <c r="AR980" i="1"/>
  <c r="AR985" i="1"/>
  <c r="AR990" i="1"/>
  <c r="AR996" i="1"/>
  <c r="AR1001" i="1"/>
  <c r="AR1006" i="1"/>
  <c r="AR1012" i="1"/>
  <c r="AR1017" i="1"/>
  <c r="AR1022" i="1"/>
  <c r="AR1028" i="1"/>
  <c r="AR1033" i="1"/>
  <c r="AR1038" i="1"/>
  <c r="AR1044" i="1"/>
  <c r="AR1049" i="1"/>
  <c r="AR1054" i="1"/>
  <c r="AR1060" i="1"/>
  <c r="AR1065" i="1"/>
  <c r="AR1070" i="1"/>
  <c r="AR1076" i="1"/>
  <c r="AR1081" i="1"/>
  <c r="AR1086" i="1"/>
  <c r="AR1092" i="1"/>
  <c r="AR1097" i="1"/>
  <c r="AR1102" i="1"/>
  <c r="AR1108" i="1"/>
  <c r="AR1113" i="1"/>
  <c r="AR1118" i="1"/>
  <c r="AR1124" i="1"/>
  <c r="AR1129" i="1"/>
  <c r="AR1134" i="1"/>
  <c r="AR1140" i="1"/>
  <c r="AR1145" i="1"/>
  <c r="AR1150" i="1"/>
  <c r="AR1156" i="1"/>
  <c r="AR1161" i="1"/>
  <c r="AR1166" i="1"/>
  <c r="AR1172" i="1"/>
  <c r="AR1177" i="1"/>
  <c r="AR1182" i="1"/>
  <c r="AR1188" i="1"/>
  <c r="AR1193" i="1"/>
  <c r="AR1198" i="1"/>
  <c r="AR1204" i="1"/>
  <c r="AR1209" i="1"/>
  <c r="AR1214" i="1"/>
  <c r="AR1220" i="1"/>
  <c r="AR1225" i="1"/>
  <c r="AR1230" i="1"/>
  <c r="AR1236" i="1"/>
  <c r="AR1241" i="1"/>
  <c r="AR1246" i="1"/>
  <c r="AR1252" i="1"/>
  <c r="AR1257" i="1"/>
  <c r="AR1262" i="1"/>
  <c r="AR1268" i="1"/>
  <c r="AR1273" i="1"/>
  <c r="AR1278" i="1"/>
  <c r="AR1284" i="1"/>
  <c r="AR1289" i="1"/>
  <c r="AR1294" i="1"/>
  <c r="AR1300" i="1"/>
  <c r="AR1305" i="1"/>
  <c r="AR1310" i="1"/>
  <c r="AR1316" i="1"/>
  <c r="AR1321" i="1"/>
  <c r="AP1328" i="1"/>
  <c r="AP1333" i="1"/>
  <c r="AP1339" i="1"/>
  <c r="AP1344" i="1"/>
  <c r="AP1349" i="1"/>
  <c r="AP1353" i="1"/>
  <c r="AP1357" i="1"/>
  <c r="AP1361" i="1"/>
  <c r="AP1365" i="1"/>
  <c r="AP1373" i="1"/>
  <c r="AP1377" i="1"/>
  <c r="AP1381" i="1"/>
  <c r="AP1385" i="1"/>
  <c r="AP1389" i="1"/>
  <c r="AP1393" i="1"/>
  <c r="AP1397" i="1"/>
  <c r="AP1401" i="1"/>
  <c r="AP1405" i="1"/>
  <c r="AP1409" i="1"/>
  <c r="AP1413" i="1"/>
  <c r="AR769" i="1"/>
  <c r="AR780" i="1"/>
  <c r="AR790" i="1"/>
  <c r="AR801" i="1"/>
  <c r="AR812" i="1"/>
  <c r="AR822" i="1"/>
  <c r="AR833" i="1"/>
  <c r="AR841" i="1"/>
  <c r="AR849" i="1"/>
  <c r="AR857" i="1"/>
  <c r="AR864" i="1"/>
  <c r="AR869" i="1"/>
  <c r="AR874" i="1"/>
  <c r="AR880" i="1"/>
  <c r="AR885" i="1"/>
  <c r="AR890" i="1"/>
  <c r="AR896" i="1"/>
  <c r="AR901" i="1"/>
  <c r="AR906" i="1"/>
  <c r="AR912" i="1"/>
  <c r="AR917" i="1"/>
  <c r="AR922" i="1"/>
  <c r="AR928" i="1"/>
  <c r="AR933" i="1"/>
  <c r="AR938" i="1"/>
  <c r="AR944" i="1"/>
  <c r="AR949" i="1"/>
  <c r="AR954" i="1"/>
  <c r="AR960" i="1"/>
  <c r="AR965" i="1"/>
  <c r="AR970" i="1"/>
  <c r="AR976" i="1"/>
  <c r="AR981" i="1"/>
  <c r="AR986" i="1"/>
  <c r="AR992" i="1"/>
  <c r="AR997" i="1"/>
  <c r="AR1002" i="1"/>
  <c r="AR1008" i="1"/>
  <c r="AR1013" i="1"/>
  <c r="AR1018" i="1"/>
  <c r="AR1024" i="1"/>
  <c r="AR1029" i="1"/>
  <c r="AR1034" i="1"/>
  <c r="AR1040" i="1"/>
  <c r="AR1045" i="1"/>
  <c r="AR1050" i="1"/>
  <c r="AR1056" i="1"/>
  <c r="AR1061" i="1"/>
  <c r="AR1066" i="1"/>
  <c r="AR1072" i="1"/>
  <c r="AR1077" i="1"/>
  <c r="AR1082" i="1"/>
  <c r="AR1088" i="1"/>
  <c r="AR1093" i="1"/>
  <c r="AR1098" i="1"/>
  <c r="AR1104" i="1"/>
  <c r="AR1109" i="1"/>
  <c r="AR1114" i="1"/>
  <c r="AR1120" i="1"/>
  <c r="AR1125" i="1"/>
  <c r="AR1130" i="1"/>
  <c r="AR1136" i="1"/>
  <c r="AR1141" i="1"/>
  <c r="AR1146" i="1"/>
  <c r="AR1152" i="1"/>
  <c r="AR1157" i="1"/>
  <c r="AR1162" i="1"/>
  <c r="AR1168" i="1"/>
  <c r="AR1173" i="1"/>
  <c r="AR1178" i="1"/>
  <c r="AR1184" i="1"/>
  <c r="AR1189" i="1"/>
  <c r="AR1194" i="1"/>
  <c r="AR1200" i="1"/>
  <c r="AR1205" i="1"/>
  <c r="AR1210" i="1"/>
  <c r="AR1216" i="1"/>
  <c r="AR1221" i="1"/>
  <c r="AR1226" i="1"/>
  <c r="AR1232" i="1"/>
  <c r="AR1237" i="1"/>
  <c r="AR1242" i="1"/>
  <c r="AR1248" i="1"/>
  <c r="AR1253" i="1"/>
  <c r="AR1258" i="1"/>
  <c r="AR770" i="1"/>
  <c r="AR781" i="1"/>
  <c r="AR792" i="1"/>
  <c r="AR802" i="1"/>
  <c r="AR813" i="1"/>
  <c r="AR824" i="1"/>
  <c r="AR834" i="1"/>
  <c r="AR842" i="1"/>
  <c r="AR850" i="1"/>
  <c r="AR858" i="1"/>
  <c r="AR865" i="1"/>
  <c r="AR870" i="1"/>
  <c r="AR876" i="1"/>
  <c r="AR881" i="1"/>
  <c r="AR886" i="1"/>
  <c r="AR892" i="1"/>
  <c r="AR897" i="1"/>
  <c r="AR902" i="1"/>
  <c r="AR908" i="1"/>
  <c r="AR913" i="1"/>
  <c r="AR918" i="1"/>
  <c r="AR924" i="1"/>
  <c r="AR929" i="1"/>
  <c r="AR934" i="1"/>
  <c r="AR940" i="1"/>
  <c r="AR945" i="1"/>
  <c r="AR950" i="1"/>
  <c r="AR956" i="1"/>
  <c r="AR961" i="1"/>
  <c r="AR966" i="1"/>
  <c r="AR972" i="1"/>
  <c r="AR977" i="1"/>
  <c r="AR982" i="1"/>
  <c r="AR988" i="1"/>
  <c r="AR993" i="1"/>
  <c r="AR998" i="1"/>
  <c r="AR1004" i="1"/>
  <c r="AR1009" i="1"/>
  <c r="AR1014" i="1"/>
  <c r="AR1020" i="1"/>
  <c r="AR1025" i="1"/>
  <c r="AR1030" i="1"/>
  <c r="AR1036" i="1"/>
  <c r="AR1041" i="1"/>
  <c r="AR1046" i="1"/>
  <c r="AR1052" i="1"/>
  <c r="AR1057" i="1"/>
  <c r="AR1062" i="1"/>
  <c r="AR1068" i="1"/>
  <c r="AR1073" i="1"/>
  <c r="AR1078" i="1"/>
  <c r="AR1084" i="1"/>
  <c r="AR1089" i="1"/>
  <c r="AR1094" i="1"/>
  <c r="AR1100" i="1"/>
  <c r="AR1105" i="1"/>
  <c r="AR1110" i="1"/>
  <c r="AR1116" i="1"/>
  <c r="AR1121" i="1"/>
  <c r="AR1126" i="1"/>
  <c r="AR1132" i="1"/>
  <c r="AR1137" i="1"/>
  <c r="AR1142" i="1"/>
  <c r="AR1148" i="1"/>
  <c r="AR1153" i="1"/>
  <c r="AR1158" i="1"/>
  <c r="AR1164" i="1"/>
  <c r="AR1169" i="1"/>
  <c r="AR1174" i="1"/>
  <c r="AR1180" i="1"/>
  <c r="AR1185" i="1"/>
  <c r="AR1190" i="1"/>
  <c r="AR1196" i="1"/>
  <c r="AR1201" i="1"/>
  <c r="AR1206" i="1"/>
  <c r="AR1212" i="1"/>
  <c r="AR1217" i="1"/>
  <c r="AR1222" i="1"/>
  <c r="AR1228" i="1"/>
  <c r="AR1233" i="1"/>
  <c r="AR1238" i="1"/>
  <c r="AR1244" i="1"/>
  <c r="AR1249" i="1"/>
  <c r="AR1254" i="1"/>
  <c r="AR1260" i="1"/>
  <c r="AR1265" i="1"/>
  <c r="AR1270" i="1"/>
  <c r="AR1276" i="1"/>
  <c r="AR1281" i="1"/>
  <c r="AR1286" i="1"/>
  <c r="AR1292" i="1"/>
  <c r="AR1297" i="1"/>
  <c r="AR1302" i="1"/>
  <c r="AR1308" i="1"/>
  <c r="AR1313" i="1"/>
  <c r="AR1318" i="1"/>
  <c r="AP1331" i="1"/>
  <c r="AP1336" i="1"/>
  <c r="AP1347" i="1"/>
  <c r="AP1359" i="1"/>
  <c r="AP1363" i="1"/>
  <c r="AP1367" i="1"/>
  <c r="AP1371" i="1"/>
  <c r="AP1375" i="1"/>
  <c r="AP1379" i="1"/>
  <c r="AP1383" i="1"/>
  <c r="AP1387" i="1"/>
  <c r="AP1391" i="1"/>
  <c r="AP1395" i="1"/>
  <c r="AP1399" i="1"/>
  <c r="AP1403" i="1"/>
  <c r="AP1407" i="1"/>
  <c r="AP1411" i="1"/>
  <c r="AP1415" i="1"/>
  <c r="AP1419" i="1"/>
  <c r="AP1423" i="1"/>
  <c r="AP1427" i="1"/>
  <c r="AP1431" i="1"/>
  <c r="AP1435" i="1"/>
  <c r="AP1439" i="1"/>
  <c r="AP1443" i="1"/>
  <c r="AP1447" i="1"/>
  <c r="AP1451" i="1"/>
  <c r="AP1455" i="1"/>
  <c r="AP1459" i="1"/>
  <c r="AP1463" i="1"/>
  <c r="AP1467" i="1"/>
  <c r="AP1471" i="1"/>
  <c r="AP1479" i="1"/>
  <c r="AP1483" i="1"/>
  <c r="AP1487" i="1"/>
  <c r="AP1491" i="1"/>
  <c r="AP1499" i="1"/>
  <c r="AP1503" i="1"/>
  <c r="AP1507" i="1"/>
  <c r="AP1511" i="1"/>
  <c r="AP1515" i="1"/>
  <c r="AP1519" i="1"/>
  <c r="AP1523" i="1"/>
  <c r="AP1527" i="1"/>
  <c r="AP1531" i="1"/>
  <c r="AP1535" i="1"/>
  <c r="AP1539" i="1"/>
  <c r="AP1543" i="1"/>
  <c r="AP1547" i="1"/>
  <c r="AP1551" i="1"/>
  <c r="AP1555" i="1"/>
  <c r="AP1559" i="1"/>
  <c r="AP1563" i="1"/>
  <c r="AP1567" i="1"/>
  <c r="AP1571" i="1"/>
  <c r="AP1579" i="1"/>
  <c r="AP1587" i="1"/>
  <c r="AP1591" i="1"/>
  <c r="AP1595" i="1"/>
  <c r="AP1599" i="1"/>
  <c r="AP1603" i="1"/>
  <c r="AP1611" i="1"/>
  <c r="AP1615" i="1"/>
  <c r="AP1627" i="1"/>
  <c r="AP1639" i="1"/>
  <c r="AP1643" i="1"/>
  <c r="AP1655" i="1"/>
  <c r="AP1324" i="1"/>
  <c r="AP8" i="1"/>
  <c r="AP12" i="1"/>
  <c r="AP16" i="1"/>
  <c r="AP20" i="1"/>
  <c r="AP24" i="1"/>
  <c r="AP28" i="1"/>
  <c r="AP32" i="1"/>
  <c r="AP36" i="1"/>
  <c r="AP40" i="1"/>
  <c r="AP44" i="1"/>
  <c r="AP48" i="1"/>
  <c r="AP52" i="1"/>
  <c r="AP56" i="1"/>
  <c r="AP60" i="1"/>
  <c r="AP64" i="1"/>
  <c r="AP68" i="1"/>
  <c r="AP72" i="1"/>
  <c r="AP76" i="1"/>
  <c r="AP80" i="1"/>
  <c r="AP84" i="1"/>
  <c r="AP88" i="1"/>
  <c r="AP92" i="1"/>
  <c r="AP96" i="1"/>
  <c r="AP100" i="1"/>
  <c r="AP104" i="1"/>
  <c r="AP108" i="1"/>
  <c r="AP112" i="1"/>
  <c r="AP116" i="1"/>
  <c r="AP120" i="1"/>
  <c r="AP124" i="1"/>
  <c r="AP128" i="1"/>
  <c r="AP132" i="1"/>
  <c r="AP136" i="1"/>
  <c r="AP140" i="1"/>
  <c r="AP144" i="1"/>
  <c r="AP148" i="1"/>
  <c r="AP152" i="1"/>
  <c r="AP156" i="1"/>
  <c r="AP160" i="1"/>
  <c r="AP164" i="1"/>
  <c r="AP168" i="1"/>
  <c r="AP172" i="1"/>
  <c r="AP176" i="1"/>
  <c r="AP180" i="1"/>
  <c r="AP184" i="1"/>
  <c r="AP188" i="1"/>
  <c r="AP192" i="1"/>
  <c r="AP196" i="1"/>
  <c r="AP200" i="1"/>
  <c r="AP204" i="1"/>
  <c r="AP208" i="1"/>
  <c r="AP212" i="1"/>
  <c r="AP216" i="1"/>
  <c r="AP220" i="1"/>
  <c r="AP224" i="1"/>
  <c r="AP228" i="1"/>
  <c r="AP232" i="1"/>
  <c r="AP236" i="1"/>
  <c r="AP240" i="1"/>
  <c r="AP244" i="1"/>
  <c r="AP248" i="1"/>
  <c r="AP252" i="1"/>
  <c r="AP256" i="1"/>
  <c r="AP260" i="1"/>
  <c r="AP264" i="1"/>
  <c r="AP268" i="1"/>
  <c r="AP272" i="1"/>
  <c r="AP276" i="1"/>
  <c r="AP280" i="1"/>
  <c r="AP284" i="1"/>
  <c r="AP288" i="1"/>
  <c r="AP292" i="1"/>
  <c r="AP296" i="1"/>
  <c r="AP300" i="1"/>
  <c r="AP304" i="1"/>
  <c r="AP308" i="1"/>
  <c r="AP312" i="1"/>
  <c r="AP316" i="1"/>
  <c r="AP320" i="1"/>
  <c r="AP324" i="1"/>
  <c r="AP328" i="1"/>
  <c r="AR1280" i="1"/>
  <c r="AR1301" i="1"/>
  <c r="AR1322" i="1"/>
  <c r="AP1335" i="1"/>
  <c r="AP1370" i="1"/>
  <c r="AP1386" i="1"/>
  <c r="AP1402" i="1"/>
  <c r="AP1417" i="1"/>
  <c r="AP1422" i="1"/>
  <c r="AP1428" i="1"/>
  <c r="AP1433" i="1"/>
  <c r="AP1438" i="1"/>
  <c r="AP1444" i="1"/>
  <c r="AP1449" i="1"/>
  <c r="AP1454" i="1"/>
  <c r="AP1460" i="1"/>
  <c r="AP1465" i="1"/>
  <c r="AP1470" i="1"/>
  <c r="AP1476" i="1"/>
  <c r="AP1481" i="1"/>
  <c r="AP1486" i="1"/>
  <c r="AP1492" i="1"/>
  <c r="AP1497" i="1"/>
  <c r="AP1502" i="1"/>
  <c r="AP1508" i="1"/>
  <c r="AP1513" i="1"/>
  <c r="AP1518" i="1"/>
  <c r="AP1524" i="1"/>
  <c r="AP1529" i="1"/>
  <c r="AP1534" i="1"/>
  <c r="AP1540" i="1"/>
  <c r="AP1545" i="1"/>
  <c r="AP1550" i="1"/>
  <c r="AP1556" i="1"/>
  <c r="AP1561" i="1"/>
  <c r="AP1566" i="1"/>
  <c r="AP1572" i="1"/>
  <c r="AP1577" i="1"/>
  <c r="AP1582" i="1"/>
  <c r="AP1588" i="1"/>
  <c r="AP1593" i="1"/>
  <c r="AP1598" i="1"/>
  <c r="AP1604" i="1"/>
  <c r="AP1609" i="1"/>
  <c r="AP1614" i="1"/>
  <c r="AP1625" i="1"/>
  <c r="AP1646" i="1"/>
  <c r="AP1652" i="1"/>
  <c r="AP7" i="1"/>
  <c r="AP13" i="1"/>
  <c r="AP18" i="1"/>
  <c r="AP23" i="1"/>
  <c r="AP29" i="1"/>
  <c r="AP34" i="1"/>
  <c r="AP39" i="1"/>
  <c r="AP45" i="1"/>
  <c r="AP50" i="1"/>
  <c r="AP55" i="1"/>
  <c r="AP61" i="1"/>
  <c r="AP66" i="1"/>
  <c r="AP71" i="1"/>
  <c r="AP77" i="1"/>
  <c r="AP82" i="1"/>
  <c r="AP87" i="1"/>
  <c r="AP93" i="1"/>
  <c r="AP98" i="1"/>
  <c r="AP103" i="1"/>
  <c r="AP109" i="1"/>
  <c r="AP114" i="1"/>
  <c r="AP119" i="1"/>
  <c r="AP125" i="1"/>
  <c r="AP130" i="1"/>
  <c r="AP135" i="1"/>
  <c r="AP141" i="1"/>
  <c r="AP146" i="1"/>
  <c r="AP151" i="1"/>
  <c r="AP157" i="1"/>
  <c r="AP162" i="1"/>
  <c r="AP167" i="1"/>
  <c r="AP173" i="1"/>
  <c r="AP178" i="1"/>
  <c r="AP183" i="1"/>
  <c r="AP189" i="1"/>
  <c r="AP194" i="1"/>
  <c r="AP199" i="1"/>
  <c r="AP205" i="1"/>
  <c r="AP210" i="1"/>
  <c r="AP215" i="1"/>
  <c r="AP221" i="1"/>
  <c r="AP226" i="1"/>
  <c r="AP231" i="1"/>
  <c r="AP237" i="1"/>
  <c r="AP242" i="1"/>
  <c r="AP247" i="1"/>
  <c r="AP253" i="1"/>
  <c r="AP258" i="1"/>
  <c r="AP263" i="1"/>
  <c r="AP269" i="1"/>
  <c r="AP274" i="1"/>
  <c r="AP279" i="1"/>
  <c r="AP285" i="1"/>
  <c r="AP290" i="1"/>
  <c r="AP295" i="1"/>
  <c r="AP301" i="1"/>
  <c r="AP306" i="1"/>
  <c r="AP311" i="1"/>
  <c r="AP317" i="1"/>
  <c r="AP322" i="1"/>
  <c r="AP327" i="1"/>
  <c r="AP332" i="1"/>
  <c r="AP336" i="1"/>
  <c r="AP340" i="1"/>
  <c r="AP344" i="1"/>
  <c r="AP348" i="1"/>
  <c r="AP352" i="1"/>
  <c r="AP356" i="1"/>
  <c r="AP360" i="1"/>
  <c r="AP364" i="1"/>
  <c r="AP368" i="1"/>
  <c r="AP372" i="1"/>
  <c r="AP376" i="1"/>
  <c r="AP380" i="1"/>
  <c r="AP384" i="1"/>
  <c r="AP388" i="1"/>
  <c r="AP392" i="1"/>
  <c r="AP396" i="1"/>
  <c r="AP400" i="1"/>
  <c r="AP404" i="1"/>
  <c r="AP408" i="1"/>
  <c r="AP412" i="1"/>
  <c r="AP416" i="1"/>
  <c r="AP420" i="1"/>
  <c r="AP424" i="1"/>
  <c r="AP428" i="1"/>
  <c r="AP432" i="1"/>
  <c r="AP436" i="1"/>
  <c r="AP440" i="1"/>
  <c r="AP444" i="1"/>
  <c r="AP448" i="1"/>
  <c r="AP452" i="1"/>
  <c r="AP456" i="1"/>
  <c r="AP460" i="1"/>
  <c r="AP464" i="1"/>
  <c r="AP468" i="1"/>
  <c r="AP472" i="1"/>
  <c r="AP476" i="1"/>
  <c r="AP480" i="1"/>
  <c r="AP484" i="1"/>
  <c r="AP488" i="1"/>
  <c r="AR1264" i="1"/>
  <c r="AR1285" i="1"/>
  <c r="AR1306" i="1"/>
  <c r="AP1340" i="1"/>
  <c r="AP1374" i="1"/>
  <c r="AP1390" i="1"/>
  <c r="AP1418" i="1"/>
  <c r="AP1424" i="1"/>
  <c r="AP1429" i="1"/>
  <c r="AP1440" i="1"/>
  <c r="AP1445" i="1"/>
  <c r="AP1450" i="1"/>
  <c r="AP1456" i="1"/>
  <c r="AP1466" i="1"/>
  <c r="AP1472" i="1"/>
  <c r="AP1477" i="1"/>
  <c r="AP1482" i="1"/>
  <c r="AP1488" i="1"/>
  <c r="AP1493" i="1"/>
  <c r="AP1498" i="1"/>
  <c r="AP1504" i="1"/>
  <c r="AP1509" i="1"/>
  <c r="AP1514" i="1"/>
  <c r="AP1520" i="1"/>
  <c r="AP1525" i="1"/>
  <c r="AP1530" i="1"/>
  <c r="AP1536" i="1"/>
  <c r="AP1541" i="1"/>
  <c r="AP1546" i="1"/>
  <c r="AP1552" i="1"/>
  <c r="AP1557" i="1"/>
  <c r="AP1562" i="1"/>
  <c r="AP1573" i="1"/>
  <c r="AP1584" i="1"/>
  <c r="AP1589" i="1"/>
  <c r="AP1594" i="1"/>
  <c r="AP1600" i="1"/>
  <c r="AP1605" i="1"/>
  <c r="AP1610" i="1"/>
  <c r="AP1616" i="1"/>
  <c r="AP1626" i="1"/>
  <c r="AP1637" i="1"/>
  <c r="AP1658" i="1"/>
  <c r="AP9" i="1"/>
  <c r="AP14" i="1"/>
  <c r="AP19" i="1"/>
  <c r="AP25" i="1"/>
  <c r="AP30" i="1"/>
  <c r="AP35" i="1"/>
  <c r="AP41" i="1"/>
  <c r="AP46" i="1"/>
  <c r="AP51" i="1"/>
  <c r="AP57" i="1"/>
  <c r="AP62" i="1"/>
  <c r="AP67" i="1"/>
  <c r="AP73" i="1"/>
  <c r="AP78" i="1"/>
  <c r="AP83" i="1"/>
  <c r="AP89" i="1"/>
  <c r="AP94" i="1"/>
  <c r="AP99" i="1"/>
  <c r="AP105" i="1"/>
  <c r="AP110" i="1"/>
  <c r="AP115" i="1"/>
  <c r="AP121" i="1"/>
  <c r="AP126" i="1"/>
  <c r="AP131" i="1"/>
  <c r="AP137" i="1"/>
  <c r="AP142" i="1"/>
  <c r="AP147" i="1"/>
  <c r="AP153" i="1"/>
  <c r="AP158" i="1"/>
  <c r="AP163" i="1"/>
  <c r="AP169" i="1"/>
  <c r="AP174" i="1"/>
  <c r="AP179" i="1"/>
  <c r="AP185" i="1"/>
  <c r="AP190" i="1"/>
  <c r="AP195" i="1"/>
  <c r="AP201" i="1"/>
  <c r="AP206" i="1"/>
  <c r="AP211" i="1"/>
  <c r="AP217" i="1"/>
  <c r="AP222" i="1"/>
  <c r="AP227" i="1"/>
  <c r="AP233" i="1"/>
  <c r="AP238" i="1"/>
  <c r="AP243" i="1"/>
  <c r="AP249" i="1"/>
  <c r="AP254" i="1"/>
  <c r="AP259" i="1"/>
  <c r="AP265" i="1"/>
  <c r="AP270" i="1"/>
  <c r="AP275" i="1"/>
  <c r="AP281" i="1"/>
  <c r="AP286" i="1"/>
  <c r="AP291" i="1"/>
  <c r="AP297" i="1"/>
  <c r="AP302" i="1"/>
  <c r="AP307" i="1"/>
  <c r="AP313" i="1"/>
  <c r="AP318" i="1"/>
  <c r="AP323" i="1"/>
  <c r="AP329" i="1"/>
  <c r="AP333" i="1"/>
  <c r="AP337" i="1"/>
  <c r="AP341" i="1"/>
  <c r="AP345" i="1"/>
  <c r="AP349" i="1"/>
  <c r="AP353" i="1"/>
  <c r="AP357" i="1"/>
  <c r="AP361" i="1"/>
  <c r="AP365" i="1"/>
  <c r="AP369" i="1"/>
  <c r="AP373" i="1"/>
  <c r="AP377" i="1"/>
  <c r="AP381" i="1"/>
  <c r="AP385" i="1"/>
  <c r="AP389" i="1"/>
  <c r="AP393" i="1"/>
  <c r="AP397" i="1"/>
  <c r="AP401" i="1"/>
  <c r="AP405" i="1"/>
  <c r="AP409" i="1"/>
  <c r="AP413" i="1"/>
  <c r="AP417" i="1"/>
  <c r="AP421" i="1"/>
  <c r="AP425" i="1"/>
  <c r="AP429" i="1"/>
  <c r="AP433" i="1"/>
  <c r="AP437" i="1"/>
  <c r="AP441" i="1"/>
  <c r="AP445" i="1"/>
  <c r="AP449" i="1"/>
  <c r="AP453" i="1"/>
  <c r="AP457" i="1"/>
  <c r="AP461" i="1"/>
  <c r="AP465" i="1"/>
  <c r="AP469" i="1"/>
  <c r="AP473" i="1"/>
  <c r="AP477" i="1"/>
  <c r="AP481" i="1"/>
  <c r="AR1269" i="1"/>
  <c r="AR1290" i="1"/>
  <c r="AR1312" i="1"/>
  <c r="AP1345" i="1"/>
  <c r="AP1362" i="1"/>
  <c r="AP1378" i="1"/>
  <c r="AP1394" i="1"/>
  <c r="AP1410" i="1"/>
  <c r="AP1420" i="1"/>
  <c r="AP1425" i="1"/>
  <c r="AP1430" i="1"/>
  <c r="AP1436" i="1"/>
  <c r="AP1441" i="1"/>
  <c r="AP1446" i="1"/>
  <c r="AP1452" i="1"/>
  <c r="AP1457" i="1"/>
  <c r="AP1462" i="1"/>
  <c r="AP1468" i="1"/>
  <c r="AP1473" i="1"/>
  <c r="AP1484" i="1"/>
  <c r="AP1494" i="1"/>
  <c r="AP1505" i="1"/>
  <c r="AP1510" i="1"/>
  <c r="AP1516" i="1"/>
  <c r="AP1521" i="1"/>
  <c r="AP1526" i="1"/>
  <c r="AP1532" i="1"/>
  <c r="AP1537" i="1"/>
  <c r="AP1542" i="1"/>
  <c r="AP1548" i="1"/>
  <c r="AP1553" i="1"/>
  <c r="AP1564" i="1"/>
  <c r="AP1569" i="1"/>
  <c r="AP1574" i="1"/>
  <c r="AP1580" i="1"/>
  <c r="AP1585" i="1"/>
  <c r="AP1590" i="1"/>
  <c r="AP1596" i="1"/>
  <c r="AP1601" i="1"/>
  <c r="AP1606" i="1"/>
  <c r="AP1612" i="1"/>
  <c r="AP1617" i="1"/>
  <c r="AP1622" i="1"/>
  <c r="AP1638" i="1"/>
  <c r="AP1644" i="1"/>
  <c r="AP1649" i="1"/>
  <c r="AP5" i="1"/>
  <c r="AP10" i="1"/>
  <c r="AP15" i="1"/>
  <c r="AP21" i="1"/>
  <c r="AP26" i="1"/>
  <c r="AP31" i="1"/>
  <c r="AP37" i="1"/>
  <c r="AP42" i="1"/>
  <c r="AP47" i="1"/>
  <c r="AP53" i="1"/>
  <c r="AP58" i="1"/>
  <c r="AP63" i="1"/>
  <c r="AP69" i="1"/>
  <c r="AP74" i="1"/>
  <c r="AP79" i="1"/>
  <c r="AP85" i="1"/>
  <c r="AP90" i="1"/>
  <c r="AP95" i="1"/>
  <c r="AP101" i="1"/>
  <c r="AP106" i="1"/>
  <c r="AP111" i="1"/>
  <c r="AP117" i="1"/>
  <c r="AP122" i="1"/>
  <c r="AP127" i="1"/>
  <c r="AP133" i="1"/>
  <c r="AP138" i="1"/>
  <c r="AP143" i="1"/>
  <c r="AP149" i="1"/>
  <c r="AP154" i="1"/>
  <c r="AP159" i="1"/>
  <c r="AP165" i="1"/>
  <c r="AP170" i="1"/>
  <c r="AP175" i="1"/>
  <c r="AP181" i="1"/>
  <c r="AP186" i="1"/>
  <c r="AP191" i="1"/>
  <c r="AP197" i="1"/>
  <c r="AP202" i="1"/>
  <c r="AP207" i="1"/>
  <c r="AP213" i="1"/>
  <c r="AP218" i="1"/>
  <c r="AP223" i="1"/>
  <c r="AP229" i="1"/>
  <c r="AP234" i="1"/>
  <c r="AP239" i="1"/>
  <c r="AP245" i="1"/>
  <c r="AP250" i="1"/>
  <c r="AP255" i="1"/>
  <c r="AP261" i="1"/>
  <c r="AP266" i="1"/>
  <c r="AP271" i="1"/>
  <c r="AP277" i="1"/>
  <c r="AP282" i="1"/>
  <c r="AP287" i="1"/>
  <c r="AP293" i="1"/>
  <c r="AP298" i="1"/>
  <c r="AP303" i="1"/>
  <c r="AP309" i="1"/>
  <c r="AP314" i="1"/>
  <c r="AP319" i="1"/>
  <c r="AP325" i="1"/>
  <c r="AP330" i="1"/>
  <c r="AP334" i="1"/>
  <c r="AP338" i="1"/>
  <c r="AP342" i="1"/>
  <c r="AP346" i="1"/>
  <c r="AP350" i="1"/>
  <c r="AR1274" i="1"/>
  <c r="AR1296" i="1"/>
  <c r="AR1317" i="1"/>
  <c r="AP1350" i="1"/>
  <c r="AP1366" i="1"/>
  <c r="AP1382" i="1"/>
  <c r="AP1398" i="1"/>
  <c r="AP1414" i="1"/>
  <c r="AP1421" i="1"/>
  <c r="AP1426" i="1"/>
  <c r="AP1432" i="1"/>
  <c r="AP1437" i="1"/>
  <c r="AP1442" i="1"/>
  <c r="AP1448" i="1"/>
  <c r="AP1453" i="1"/>
  <c r="AP1458" i="1"/>
  <c r="AP1464" i="1"/>
  <c r="AP1469" i="1"/>
  <c r="AP1480" i="1"/>
  <c r="AP1485" i="1"/>
  <c r="AP1490" i="1"/>
  <c r="AP1496" i="1"/>
  <c r="AP1501" i="1"/>
  <c r="AP1506" i="1"/>
  <c r="AP1512" i="1"/>
  <c r="AP1517" i="1"/>
  <c r="AP1522" i="1"/>
  <c r="AP1528" i="1"/>
  <c r="AP1533" i="1"/>
  <c r="AP1538" i="1"/>
  <c r="AP1544" i="1"/>
  <c r="AP1549" i="1"/>
  <c r="AP1560" i="1"/>
  <c r="AP1565" i="1"/>
  <c r="AP1570" i="1"/>
  <c r="AP1576" i="1"/>
  <c r="AP1581" i="1"/>
  <c r="AP1597" i="1"/>
  <c r="AP1602" i="1"/>
  <c r="AP1608" i="1"/>
  <c r="AP1624" i="1"/>
  <c r="AP1634" i="1"/>
  <c r="AP1645" i="1"/>
  <c r="AP1650" i="1"/>
  <c r="AP1656" i="1"/>
  <c r="AP6" i="1"/>
  <c r="AP11" i="1"/>
  <c r="AP17" i="1"/>
  <c r="AP22" i="1"/>
  <c r="AP27" i="1"/>
  <c r="AP33" i="1"/>
  <c r="AP38" i="1"/>
  <c r="AP43" i="1"/>
  <c r="AP49" i="1"/>
  <c r="AP54" i="1"/>
  <c r="AP59" i="1"/>
  <c r="AP65" i="1"/>
  <c r="AP70" i="1"/>
  <c r="AP75" i="1"/>
  <c r="AP81" i="1"/>
  <c r="AP86" i="1"/>
  <c r="AP91" i="1"/>
  <c r="AP97" i="1"/>
  <c r="AP102" i="1"/>
  <c r="AP107" i="1"/>
  <c r="AP113" i="1"/>
  <c r="AP118" i="1"/>
  <c r="AP123" i="1"/>
  <c r="AP129" i="1"/>
  <c r="AP134" i="1"/>
  <c r="AP139" i="1"/>
  <c r="AP145" i="1"/>
  <c r="AP150" i="1"/>
  <c r="AP155" i="1"/>
  <c r="AP161" i="1"/>
  <c r="AP166" i="1"/>
  <c r="AP171" i="1"/>
  <c r="AP177" i="1"/>
  <c r="AP182" i="1"/>
  <c r="AP187" i="1"/>
  <c r="AP193" i="1"/>
  <c r="AP198" i="1"/>
  <c r="AP203" i="1"/>
  <c r="AP209" i="1"/>
  <c r="AP214" i="1"/>
  <c r="AP219" i="1"/>
  <c r="AP225" i="1"/>
  <c r="AP230" i="1"/>
  <c r="AP235" i="1"/>
  <c r="AP241" i="1"/>
  <c r="AP246" i="1"/>
  <c r="AP251" i="1"/>
  <c r="AP257" i="1"/>
  <c r="AP262" i="1"/>
  <c r="AP267" i="1"/>
  <c r="AP273" i="1"/>
  <c r="AP278" i="1"/>
  <c r="AP283" i="1"/>
  <c r="AP289" i="1"/>
  <c r="AP294" i="1"/>
  <c r="AP299" i="1"/>
  <c r="AP305" i="1"/>
  <c r="AP310" i="1"/>
  <c r="AP315" i="1"/>
  <c r="AP321" i="1"/>
  <c r="AP326" i="1"/>
  <c r="AP331" i="1"/>
  <c r="AP335" i="1"/>
  <c r="AP339" i="1"/>
  <c r="AP343" i="1"/>
  <c r="AP347" i="1"/>
  <c r="AP351" i="1"/>
  <c r="AP355" i="1"/>
  <c r="AP359" i="1"/>
  <c r="AP363" i="1"/>
  <c r="AP367" i="1"/>
  <c r="AP371" i="1"/>
  <c r="AP375" i="1"/>
  <c r="AP379" i="1"/>
  <c r="AP383" i="1"/>
  <c r="AP387" i="1"/>
  <c r="AP391" i="1"/>
  <c r="AP395" i="1"/>
  <c r="AP399" i="1"/>
  <c r="AP403" i="1"/>
  <c r="AP407" i="1"/>
  <c r="AP411" i="1"/>
  <c r="AP415" i="1"/>
  <c r="AP419" i="1"/>
  <c r="AP423" i="1"/>
  <c r="AP427" i="1"/>
  <c r="AP431" i="1"/>
  <c r="AP435" i="1"/>
  <c r="AP439" i="1"/>
  <c r="AP443" i="1"/>
  <c r="AP447" i="1"/>
  <c r="AP451" i="1"/>
  <c r="AP455" i="1"/>
  <c r="AP459" i="1"/>
  <c r="AP463" i="1"/>
  <c r="AP467" i="1"/>
  <c r="AP471" i="1"/>
  <c r="AP475" i="1"/>
  <c r="AP479" i="1"/>
  <c r="AP483" i="1"/>
  <c r="AP487" i="1"/>
  <c r="AP491" i="1"/>
  <c r="AP495" i="1"/>
  <c r="AP499" i="1"/>
  <c r="AP503" i="1"/>
  <c r="AP507" i="1"/>
  <c r="AP511" i="1"/>
  <c r="AP515" i="1"/>
  <c r="AP519" i="1"/>
  <c r="AP523" i="1"/>
  <c r="AP527" i="1"/>
  <c r="AP531" i="1"/>
  <c r="AP535" i="1"/>
  <c r="AP539" i="1"/>
  <c r="AP543" i="1"/>
  <c r="AP547" i="1"/>
  <c r="AP551" i="1"/>
  <c r="AP555" i="1"/>
  <c r="AP559" i="1"/>
  <c r="AP563" i="1"/>
  <c r="AP567" i="1"/>
  <c r="AP571" i="1"/>
  <c r="AP575" i="1"/>
  <c r="AP579" i="1"/>
  <c r="AP583" i="1"/>
  <c r="AP587" i="1"/>
  <c r="AP591" i="1"/>
  <c r="AP595" i="1"/>
  <c r="AP599" i="1"/>
  <c r="AP603" i="1"/>
  <c r="AP607" i="1"/>
  <c r="AP611" i="1"/>
  <c r="AP615" i="1"/>
  <c r="AP619" i="1"/>
  <c r="AP623" i="1"/>
  <c r="AP627" i="1"/>
  <c r="AP631" i="1"/>
  <c r="AP635" i="1"/>
  <c r="AP639" i="1"/>
  <c r="AP643" i="1"/>
  <c r="AP647" i="1"/>
  <c r="AP651" i="1"/>
  <c r="AP655" i="1"/>
  <c r="AP659" i="1"/>
  <c r="AP663" i="1"/>
  <c r="AP667" i="1"/>
  <c r="AP671" i="1"/>
  <c r="AP675" i="1"/>
  <c r="AP679" i="1"/>
  <c r="AP683" i="1"/>
  <c r="AP687" i="1"/>
  <c r="AP691" i="1"/>
  <c r="AP695" i="1"/>
  <c r="AP699" i="1"/>
  <c r="AP703" i="1"/>
  <c r="AP707" i="1"/>
  <c r="AP711" i="1"/>
  <c r="AP715" i="1"/>
  <c r="AP719" i="1"/>
  <c r="AP723" i="1"/>
  <c r="AP727" i="1"/>
  <c r="AP731" i="1"/>
  <c r="AP735" i="1"/>
  <c r="AP739" i="1"/>
  <c r="AP743" i="1"/>
  <c r="AP747" i="1"/>
  <c r="AP751" i="1"/>
  <c r="AP755" i="1"/>
  <c r="AP759" i="1"/>
  <c r="AP763" i="1"/>
  <c r="AP767" i="1"/>
  <c r="AP771" i="1"/>
  <c r="AP775" i="1"/>
  <c r="AP779" i="1"/>
  <c r="AP783" i="1"/>
  <c r="AP787" i="1"/>
  <c r="AP791" i="1"/>
  <c r="AP795" i="1"/>
  <c r="AP799" i="1"/>
  <c r="AP803" i="1"/>
  <c r="AP807" i="1"/>
  <c r="AP811" i="1"/>
  <c r="AP815" i="1"/>
  <c r="AP819" i="1"/>
  <c r="AP823" i="1"/>
  <c r="AP827" i="1"/>
  <c r="AP831" i="1"/>
  <c r="AP835" i="1"/>
  <c r="AP839" i="1"/>
  <c r="AP843" i="1"/>
  <c r="AP847" i="1"/>
  <c r="AP851" i="1"/>
  <c r="AP855" i="1"/>
  <c r="AP859" i="1"/>
  <c r="AP863" i="1"/>
  <c r="AP867" i="1"/>
  <c r="AP871" i="1"/>
  <c r="AP875" i="1"/>
  <c r="AP879" i="1"/>
  <c r="AP883" i="1"/>
  <c r="AP887" i="1"/>
  <c r="AP891" i="1"/>
  <c r="AP895" i="1"/>
  <c r="AP899" i="1"/>
  <c r="AP903" i="1"/>
  <c r="AP907" i="1"/>
  <c r="AP911" i="1"/>
  <c r="AP915" i="1"/>
  <c r="AP919" i="1"/>
  <c r="AP923" i="1"/>
  <c r="AP927" i="1"/>
  <c r="AP931" i="1"/>
  <c r="AP935" i="1"/>
  <c r="AP939" i="1"/>
  <c r="AP943" i="1"/>
  <c r="AP947" i="1"/>
  <c r="AP951" i="1"/>
  <c r="AP955" i="1"/>
  <c r="AP959" i="1"/>
  <c r="AP963" i="1"/>
  <c r="AP967" i="1"/>
  <c r="AP971" i="1"/>
  <c r="AP975" i="1"/>
  <c r="AP979" i="1"/>
  <c r="AP983" i="1"/>
  <c r="AP987" i="1"/>
  <c r="AP991" i="1"/>
  <c r="AP995" i="1"/>
  <c r="AP999" i="1"/>
  <c r="AP1003" i="1"/>
  <c r="AP1007" i="1"/>
  <c r="AP1011" i="1"/>
  <c r="AP1015" i="1"/>
  <c r="AP1019" i="1"/>
  <c r="AP1023" i="1"/>
  <c r="AP1027" i="1"/>
  <c r="AP1031" i="1"/>
  <c r="AP1035" i="1"/>
  <c r="AP1039" i="1"/>
  <c r="AP1043" i="1"/>
  <c r="AP1047" i="1"/>
  <c r="AP1051" i="1"/>
  <c r="AP1055" i="1"/>
  <c r="AP1059" i="1"/>
  <c r="AP1063" i="1"/>
  <c r="AP1067" i="1"/>
  <c r="AP1071" i="1"/>
  <c r="AP1075" i="1"/>
  <c r="AP1079" i="1"/>
  <c r="AP1083" i="1"/>
  <c r="AP1087" i="1"/>
  <c r="AP1091" i="1"/>
  <c r="AP1095" i="1"/>
  <c r="AP1099" i="1"/>
  <c r="AP1103" i="1"/>
  <c r="AP1107" i="1"/>
  <c r="AP1111" i="1"/>
  <c r="AP1115" i="1"/>
  <c r="AP1119" i="1"/>
  <c r="AP1123" i="1"/>
  <c r="AP1127" i="1"/>
  <c r="AP1131" i="1"/>
  <c r="AP1135" i="1"/>
  <c r="AP1139" i="1"/>
  <c r="AP1143" i="1"/>
  <c r="AP1147" i="1"/>
  <c r="AP1151" i="1"/>
  <c r="AP1155" i="1"/>
  <c r="AP1159" i="1"/>
  <c r="AP1163" i="1"/>
  <c r="AP1167" i="1"/>
  <c r="AP1171" i="1"/>
  <c r="AP1175" i="1"/>
  <c r="AP1179" i="1"/>
  <c r="AP1183" i="1"/>
  <c r="AP1187" i="1"/>
  <c r="AP1191" i="1"/>
  <c r="AP1195" i="1"/>
  <c r="AP1199" i="1"/>
  <c r="AP1203" i="1"/>
  <c r="AP1207" i="1"/>
  <c r="AP1211" i="1"/>
  <c r="AP1215" i="1"/>
  <c r="AP1219" i="1"/>
  <c r="AP366" i="1"/>
  <c r="AP382" i="1"/>
  <c r="AP398" i="1"/>
  <c r="AP414" i="1"/>
  <c r="AP430" i="1"/>
  <c r="AP446" i="1"/>
  <c r="AP462" i="1"/>
  <c r="AP478" i="1"/>
  <c r="AP489" i="1"/>
  <c r="AP494" i="1"/>
  <c r="AP500" i="1"/>
  <c r="AP505" i="1"/>
  <c r="AP510" i="1"/>
  <c r="AP516" i="1"/>
  <c r="AP521" i="1"/>
  <c r="AP526" i="1"/>
  <c r="AP532" i="1"/>
  <c r="AP537" i="1"/>
  <c r="AP542" i="1"/>
  <c r="AP548" i="1"/>
  <c r="AP553" i="1"/>
  <c r="AP558" i="1"/>
  <c r="AP564" i="1"/>
  <c r="AP569" i="1"/>
  <c r="AP574" i="1"/>
  <c r="AP580" i="1"/>
  <c r="AP585" i="1"/>
  <c r="AP590" i="1"/>
  <c r="AP596" i="1"/>
  <c r="AP601" i="1"/>
  <c r="AP606" i="1"/>
  <c r="AP612" i="1"/>
  <c r="AP617" i="1"/>
  <c r="AP622" i="1"/>
  <c r="AP628" i="1"/>
  <c r="AP633" i="1"/>
  <c r="AP638" i="1"/>
  <c r="AP644" i="1"/>
  <c r="AP649" i="1"/>
  <c r="AP654" i="1"/>
  <c r="AP660" i="1"/>
  <c r="AP665" i="1"/>
  <c r="AP670" i="1"/>
  <c r="AP676" i="1"/>
  <c r="AP681" i="1"/>
  <c r="AP686" i="1"/>
  <c r="AP692" i="1"/>
  <c r="AP697" i="1"/>
  <c r="AP702" i="1"/>
  <c r="AP708" i="1"/>
  <c r="AP713" i="1"/>
  <c r="AP718" i="1"/>
  <c r="AP724" i="1"/>
  <c r="AP729" i="1"/>
  <c r="AP734" i="1"/>
  <c r="AP740" i="1"/>
  <c r="AP745" i="1"/>
  <c r="AP750" i="1"/>
  <c r="AP756" i="1"/>
  <c r="AP761" i="1"/>
  <c r="AP766" i="1"/>
  <c r="AP772" i="1"/>
  <c r="AP777" i="1"/>
  <c r="AP782" i="1"/>
  <c r="AP788" i="1"/>
  <c r="AP793" i="1"/>
  <c r="AP798" i="1"/>
  <c r="AP804" i="1"/>
  <c r="AP809" i="1"/>
  <c r="AP814" i="1"/>
  <c r="AP820" i="1"/>
  <c r="AP825" i="1"/>
  <c r="AP830" i="1"/>
  <c r="AP836" i="1"/>
  <c r="AP841" i="1"/>
  <c r="AP846" i="1"/>
  <c r="AP852" i="1"/>
  <c r="AP857" i="1"/>
  <c r="AP862" i="1"/>
  <c r="AP868" i="1"/>
  <c r="AP873" i="1"/>
  <c r="AP878" i="1"/>
  <c r="AP884" i="1"/>
  <c r="AP889" i="1"/>
  <c r="AP894" i="1"/>
  <c r="AP900" i="1"/>
  <c r="AP905" i="1"/>
  <c r="AP910" i="1"/>
  <c r="AP916" i="1"/>
  <c r="AP921" i="1"/>
  <c r="AP926" i="1"/>
  <c r="AP932" i="1"/>
  <c r="AP937" i="1"/>
  <c r="AP942" i="1"/>
  <c r="AP948" i="1"/>
  <c r="AP953" i="1"/>
  <c r="AP958" i="1"/>
  <c r="AP964" i="1"/>
  <c r="AP969" i="1"/>
  <c r="AP974" i="1"/>
  <c r="AP980" i="1"/>
  <c r="AP985" i="1"/>
  <c r="AP990" i="1"/>
  <c r="AP996" i="1"/>
  <c r="AP1001" i="1"/>
  <c r="AP1006" i="1"/>
  <c r="AP1012" i="1"/>
  <c r="AP1017" i="1"/>
  <c r="AP1022" i="1"/>
  <c r="AP1028" i="1"/>
  <c r="AP1033" i="1"/>
  <c r="AP1038" i="1"/>
  <c r="AP1044" i="1"/>
  <c r="AP1049" i="1"/>
  <c r="AP1054" i="1"/>
  <c r="AP1060" i="1"/>
  <c r="AP1065" i="1"/>
  <c r="AP1070" i="1"/>
  <c r="AP1076" i="1"/>
  <c r="AP1081" i="1"/>
  <c r="AP1086" i="1"/>
  <c r="AP1092" i="1"/>
  <c r="AP1097" i="1"/>
  <c r="AP1102" i="1"/>
  <c r="AP1108" i="1"/>
  <c r="AP1113" i="1"/>
  <c r="AP1118" i="1"/>
  <c r="AP1124" i="1"/>
  <c r="AP1129" i="1"/>
  <c r="AP1134" i="1"/>
  <c r="AP1140" i="1"/>
  <c r="AP1145" i="1"/>
  <c r="AP1150" i="1"/>
  <c r="AP1156" i="1"/>
  <c r="AP1161" i="1"/>
  <c r="AP1166" i="1"/>
  <c r="AP1172" i="1"/>
  <c r="AP1177" i="1"/>
  <c r="AP1182" i="1"/>
  <c r="AP1188" i="1"/>
  <c r="AP1193" i="1"/>
  <c r="AP1198" i="1"/>
  <c r="AP1204" i="1"/>
  <c r="AP1209" i="1"/>
  <c r="AP1214" i="1"/>
  <c r="AP1220" i="1"/>
  <c r="AP1224" i="1"/>
  <c r="AP1228" i="1"/>
  <c r="AP1232" i="1"/>
  <c r="AP1236" i="1"/>
  <c r="AP1240" i="1"/>
  <c r="AP1244" i="1"/>
  <c r="AP1248" i="1"/>
  <c r="AP1252" i="1"/>
  <c r="AP1256" i="1"/>
  <c r="AP1260" i="1"/>
  <c r="AP1264" i="1"/>
  <c r="AP1268" i="1"/>
  <c r="AP1272" i="1"/>
  <c r="AP1276" i="1"/>
  <c r="AP1280" i="1"/>
  <c r="AP1284" i="1"/>
  <c r="AP1288" i="1"/>
  <c r="AP1292" i="1"/>
  <c r="AP1296" i="1"/>
  <c r="AP1300" i="1"/>
  <c r="AP1304" i="1"/>
  <c r="AP1308" i="1"/>
  <c r="AP1312" i="1"/>
  <c r="AP1316" i="1"/>
  <c r="AP354" i="1"/>
  <c r="AP370" i="1"/>
  <c r="AP386" i="1"/>
  <c r="AP402" i="1"/>
  <c r="AP418" i="1"/>
  <c r="AP434" i="1"/>
  <c r="AP450" i="1"/>
  <c r="AP466" i="1"/>
  <c r="AP482" i="1"/>
  <c r="AP490" i="1"/>
  <c r="AP496" i="1"/>
  <c r="AP501" i="1"/>
  <c r="AP506" i="1"/>
  <c r="AP512" i="1"/>
  <c r="AP517" i="1"/>
  <c r="AP522" i="1"/>
  <c r="AP528" i="1"/>
  <c r="AP533" i="1"/>
  <c r="AP538" i="1"/>
  <c r="AP544" i="1"/>
  <c r="AP549" i="1"/>
  <c r="AP554" i="1"/>
  <c r="AP560" i="1"/>
  <c r="AP565" i="1"/>
  <c r="AP570" i="1"/>
  <c r="AP576" i="1"/>
  <c r="AP581" i="1"/>
  <c r="AP586" i="1"/>
  <c r="AP592" i="1"/>
  <c r="AP597" i="1"/>
  <c r="AP602" i="1"/>
  <c r="AP608" i="1"/>
  <c r="AP613" i="1"/>
  <c r="AP618" i="1"/>
  <c r="AP624" i="1"/>
  <c r="AP629" i="1"/>
  <c r="AP634" i="1"/>
  <c r="AP640" i="1"/>
  <c r="AP645" i="1"/>
  <c r="AP650" i="1"/>
  <c r="AP656" i="1"/>
  <c r="AP661" i="1"/>
  <c r="AP666" i="1"/>
  <c r="AP672" i="1"/>
  <c r="AP677" i="1"/>
  <c r="AP682" i="1"/>
  <c r="AP688" i="1"/>
  <c r="AP693" i="1"/>
  <c r="AP698" i="1"/>
  <c r="AP704" i="1"/>
  <c r="AP709" i="1"/>
  <c r="AP714" i="1"/>
  <c r="AP720" i="1"/>
  <c r="AP725" i="1"/>
  <c r="AP730" i="1"/>
  <c r="AP736" i="1"/>
  <c r="AP741" i="1"/>
  <c r="AP746" i="1"/>
  <c r="AP752" i="1"/>
  <c r="AP757" i="1"/>
  <c r="AP762" i="1"/>
  <c r="AP768" i="1"/>
  <c r="AP773" i="1"/>
  <c r="AP778" i="1"/>
  <c r="AP784" i="1"/>
  <c r="AP789" i="1"/>
  <c r="AP794" i="1"/>
  <c r="AP800" i="1"/>
  <c r="AP805" i="1"/>
  <c r="AP810" i="1"/>
  <c r="AP816" i="1"/>
  <c r="AP821" i="1"/>
  <c r="AP826" i="1"/>
  <c r="AP832" i="1"/>
  <c r="AP837" i="1"/>
  <c r="AP842" i="1"/>
  <c r="AP848" i="1"/>
  <c r="AP853" i="1"/>
  <c r="AP858" i="1"/>
  <c r="AP864" i="1"/>
  <c r="AP869" i="1"/>
  <c r="AP874" i="1"/>
  <c r="AP880" i="1"/>
  <c r="AP885" i="1"/>
  <c r="AP890" i="1"/>
  <c r="AP896" i="1"/>
  <c r="AP901" i="1"/>
  <c r="AP906" i="1"/>
  <c r="AP912" i="1"/>
  <c r="AP917" i="1"/>
  <c r="AP922" i="1"/>
  <c r="AP928" i="1"/>
  <c r="AP933" i="1"/>
  <c r="AP938" i="1"/>
  <c r="AP944" i="1"/>
  <c r="AP949" i="1"/>
  <c r="AP954" i="1"/>
  <c r="AP960" i="1"/>
  <c r="AP965" i="1"/>
  <c r="AP970" i="1"/>
  <c r="AP976" i="1"/>
  <c r="AP981" i="1"/>
  <c r="AP986" i="1"/>
  <c r="AP992" i="1"/>
  <c r="AP997" i="1"/>
  <c r="AP1002" i="1"/>
  <c r="AP1008" i="1"/>
  <c r="AP1013" i="1"/>
  <c r="AP1018" i="1"/>
  <c r="AP1024" i="1"/>
  <c r="AP1029" i="1"/>
  <c r="AP1034" i="1"/>
  <c r="AP1040" i="1"/>
  <c r="AP1045" i="1"/>
  <c r="AP1050" i="1"/>
  <c r="AP1056" i="1"/>
  <c r="AP1061" i="1"/>
  <c r="AP1066" i="1"/>
  <c r="AP1072" i="1"/>
  <c r="AP1077" i="1"/>
  <c r="AP1082" i="1"/>
  <c r="AP1088" i="1"/>
  <c r="AP1093" i="1"/>
  <c r="AP1098" i="1"/>
  <c r="AP1104" i="1"/>
  <c r="AP1109" i="1"/>
  <c r="AP1114" i="1"/>
  <c r="AP1120" i="1"/>
  <c r="AP1125" i="1"/>
  <c r="AP1130" i="1"/>
  <c r="AP1136" i="1"/>
  <c r="AP1141" i="1"/>
  <c r="AP1146" i="1"/>
  <c r="AP1152" i="1"/>
  <c r="AP1157" i="1"/>
  <c r="AP1162" i="1"/>
  <c r="AP1168" i="1"/>
  <c r="AP1173" i="1"/>
  <c r="AP1178" i="1"/>
  <c r="AP1184" i="1"/>
  <c r="AP1189" i="1"/>
  <c r="AP1194" i="1"/>
  <c r="AP1200" i="1"/>
  <c r="AP1205" i="1"/>
  <c r="AP1210" i="1"/>
  <c r="AP1216" i="1"/>
  <c r="AP1221" i="1"/>
  <c r="AP1225" i="1"/>
  <c r="AP1229" i="1"/>
  <c r="AP1233" i="1"/>
  <c r="AP1237" i="1"/>
  <c r="AP1241" i="1"/>
  <c r="AP1245" i="1"/>
  <c r="AP1249" i="1"/>
  <c r="AP1253" i="1"/>
  <c r="AP1257" i="1"/>
  <c r="AP1261" i="1"/>
  <c r="AP1265" i="1"/>
  <c r="AP1269" i="1"/>
  <c r="AP1273" i="1"/>
  <c r="AP1277" i="1"/>
  <c r="AP1281" i="1"/>
  <c r="AP1285" i="1"/>
  <c r="AP1289" i="1"/>
  <c r="AP1293" i="1"/>
  <c r="AP1297" i="1"/>
  <c r="AP1301" i="1"/>
  <c r="AP1305" i="1"/>
  <c r="AP1309" i="1"/>
  <c r="AP358" i="1"/>
  <c r="AP374" i="1"/>
  <c r="AP390" i="1"/>
  <c r="AP406" i="1"/>
  <c r="AP422" i="1"/>
  <c r="AP438" i="1"/>
  <c r="AP454" i="1"/>
  <c r="AP470" i="1"/>
  <c r="AP485" i="1"/>
  <c r="AP492" i="1"/>
  <c r="AP497" i="1"/>
  <c r="AP502" i="1"/>
  <c r="AP508" i="1"/>
  <c r="AP513" i="1"/>
  <c r="AP518" i="1"/>
  <c r="AP524" i="1"/>
  <c r="AP529" i="1"/>
  <c r="AP534" i="1"/>
  <c r="AP540" i="1"/>
  <c r="AP545" i="1"/>
  <c r="AP550" i="1"/>
  <c r="AP556" i="1"/>
  <c r="AP561" i="1"/>
  <c r="AP566" i="1"/>
  <c r="AP572" i="1"/>
  <c r="AP577" i="1"/>
  <c r="AP582" i="1"/>
  <c r="AP588" i="1"/>
  <c r="AP593" i="1"/>
  <c r="AP598" i="1"/>
  <c r="AP604" i="1"/>
  <c r="AP609" i="1"/>
  <c r="AP614" i="1"/>
  <c r="AP620" i="1"/>
  <c r="AP625" i="1"/>
  <c r="AP630" i="1"/>
  <c r="AP636" i="1"/>
  <c r="AP641" i="1"/>
  <c r="AP646" i="1"/>
  <c r="AP652" i="1"/>
  <c r="AP657" i="1"/>
  <c r="AP662" i="1"/>
  <c r="AP668" i="1"/>
  <c r="AP673" i="1"/>
  <c r="AP678" i="1"/>
  <c r="AP684" i="1"/>
  <c r="AP689" i="1"/>
  <c r="AP694" i="1"/>
  <c r="AP700" i="1"/>
  <c r="AP705" i="1"/>
  <c r="AP710" i="1"/>
  <c r="AP716" i="1"/>
  <c r="AP721" i="1"/>
  <c r="AP726" i="1"/>
  <c r="AP732" i="1"/>
  <c r="AP737" i="1"/>
  <c r="AP742" i="1"/>
  <c r="AP748" i="1"/>
  <c r="AP753" i="1"/>
  <c r="AP758" i="1"/>
  <c r="AP764" i="1"/>
  <c r="AP769" i="1"/>
  <c r="AP774" i="1"/>
  <c r="AP780" i="1"/>
  <c r="AP785" i="1"/>
  <c r="AP790" i="1"/>
  <c r="AP796" i="1"/>
  <c r="AP801" i="1"/>
  <c r="AP806" i="1"/>
  <c r="AP812" i="1"/>
  <c r="AP817" i="1"/>
  <c r="AP822" i="1"/>
  <c r="AP828" i="1"/>
  <c r="AP833" i="1"/>
  <c r="AP838" i="1"/>
  <c r="AP844" i="1"/>
  <c r="AP849" i="1"/>
  <c r="AP854" i="1"/>
  <c r="AP860" i="1"/>
  <c r="AP865" i="1"/>
  <c r="AP870" i="1"/>
  <c r="AP876" i="1"/>
  <c r="AP881" i="1"/>
  <c r="AP886" i="1"/>
  <c r="AP892" i="1"/>
  <c r="AP897" i="1"/>
  <c r="AP902" i="1"/>
  <c r="AP908" i="1"/>
  <c r="AP913" i="1"/>
  <c r="AP918" i="1"/>
  <c r="AP924" i="1"/>
  <c r="AP929" i="1"/>
  <c r="AP934" i="1"/>
  <c r="AP940" i="1"/>
  <c r="AP945" i="1"/>
  <c r="AP950" i="1"/>
  <c r="AP956" i="1"/>
  <c r="AP961" i="1"/>
  <c r="AP966" i="1"/>
  <c r="AP972" i="1"/>
  <c r="AP977" i="1"/>
  <c r="AP982" i="1"/>
  <c r="AP988" i="1"/>
  <c r="AP993" i="1"/>
  <c r="AP998" i="1"/>
  <c r="AP1004" i="1"/>
  <c r="AP1009" i="1"/>
  <c r="AP1014" i="1"/>
  <c r="AP1020" i="1"/>
  <c r="AP1025" i="1"/>
  <c r="AP1030" i="1"/>
  <c r="AP1036" i="1"/>
  <c r="AP1041" i="1"/>
  <c r="AP1046" i="1"/>
  <c r="AP1052" i="1"/>
  <c r="AP1057" i="1"/>
  <c r="AP1062" i="1"/>
  <c r="AP1068" i="1"/>
  <c r="AP1073" i="1"/>
  <c r="AP1078" i="1"/>
  <c r="AP1084" i="1"/>
  <c r="AP1089" i="1"/>
  <c r="AP1094" i="1"/>
  <c r="AP1100" i="1"/>
  <c r="AP1105" i="1"/>
  <c r="AP1110" i="1"/>
  <c r="AP1116" i="1"/>
  <c r="AP1121" i="1"/>
  <c r="AP1126" i="1"/>
  <c r="AP1132" i="1"/>
  <c r="AP362" i="1"/>
  <c r="AP378" i="1"/>
  <c r="AP394" i="1"/>
  <c r="AP410" i="1"/>
  <c r="AP426" i="1"/>
  <c r="AP442" i="1"/>
  <c r="AP458" i="1"/>
  <c r="AP474" i="1"/>
  <c r="AP486" i="1"/>
  <c r="AP493" i="1"/>
  <c r="AP498" i="1"/>
  <c r="AP504" i="1"/>
  <c r="AP509" i="1"/>
  <c r="AP514" i="1"/>
  <c r="AP520" i="1"/>
  <c r="AP525" i="1"/>
  <c r="AP530" i="1"/>
  <c r="AP536" i="1"/>
  <c r="AP541" i="1"/>
  <c r="AP546" i="1"/>
  <c r="AP552" i="1"/>
  <c r="AP557" i="1"/>
  <c r="AP562" i="1"/>
  <c r="AP568" i="1"/>
  <c r="AP573" i="1"/>
  <c r="AP578" i="1"/>
  <c r="AP584" i="1"/>
  <c r="AP589" i="1"/>
  <c r="AP594" i="1"/>
  <c r="AP600" i="1"/>
  <c r="AP605" i="1"/>
  <c r="AP610" i="1"/>
  <c r="AP616" i="1"/>
  <c r="AP621" i="1"/>
  <c r="AP626" i="1"/>
  <c r="AP632" i="1"/>
  <c r="AP637" i="1"/>
  <c r="AP642" i="1"/>
  <c r="AP648" i="1"/>
  <c r="AP653" i="1"/>
  <c r="AP658" i="1"/>
  <c r="AP664" i="1"/>
  <c r="AP669" i="1"/>
  <c r="AP674" i="1"/>
  <c r="AP680" i="1"/>
  <c r="AP685" i="1"/>
  <c r="AP690" i="1"/>
  <c r="AP696" i="1"/>
  <c r="AP701" i="1"/>
  <c r="AP706" i="1"/>
  <c r="AP712" i="1"/>
  <c r="AP717" i="1"/>
  <c r="AP722" i="1"/>
  <c r="AP728" i="1"/>
  <c r="AP733" i="1"/>
  <c r="AP738" i="1"/>
  <c r="AP744" i="1"/>
  <c r="AP749" i="1"/>
  <c r="AP754" i="1"/>
  <c r="AP760" i="1"/>
  <c r="AP765" i="1"/>
  <c r="AP770" i="1"/>
  <c r="AP776" i="1"/>
  <c r="AP781" i="1"/>
  <c r="AP786" i="1"/>
  <c r="AP792" i="1"/>
  <c r="AP797" i="1"/>
  <c r="AP802" i="1"/>
  <c r="AP808" i="1"/>
  <c r="AP813" i="1"/>
  <c r="AP818" i="1"/>
  <c r="AP824" i="1"/>
  <c r="AP829" i="1"/>
  <c r="AP834" i="1"/>
  <c r="AP840" i="1"/>
  <c r="AP845" i="1"/>
  <c r="AP850" i="1"/>
  <c r="AP856" i="1"/>
  <c r="AP861" i="1"/>
  <c r="AP866" i="1"/>
  <c r="AP872" i="1"/>
  <c r="AP877" i="1"/>
  <c r="AP882" i="1"/>
  <c r="AP888" i="1"/>
  <c r="AP893" i="1"/>
  <c r="AP898" i="1"/>
  <c r="AP904" i="1"/>
  <c r="AP909" i="1"/>
  <c r="AP914" i="1"/>
  <c r="AP920" i="1"/>
  <c r="AP925" i="1"/>
  <c r="AP930" i="1"/>
  <c r="AP936" i="1"/>
  <c r="AP941" i="1"/>
  <c r="AP946" i="1"/>
  <c r="AP952" i="1"/>
  <c r="AP957" i="1"/>
  <c r="AP962" i="1"/>
  <c r="AP968" i="1"/>
  <c r="AP973" i="1"/>
  <c r="AP978" i="1"/>
  <c r="AP984" i="1"/>
  <c r="AP989" i="1"/>
  <c r="AP994" i="1"/>
  <c r="AP1000" i="1"/>
  <c r="AP1005" i="1"/>
  <c r="AP1010" i="1"/>
  <c r="AP1016" i="1"/>
  <c r="AP1021" i="1"/>
  <c r="AP1026" i="1"/>
  <c r="AP1032" i="1"/>
  <c r="AP1037" i="1"/>
  <c r="AP1042" i="1"/>
  <c r="AP1048" i="1"/>
  <c r="AP1053" i="1"/>
  <c r="AP1058" i="1"/>
  <c r="AP1064" i="1"/>
  <c r="AP1069" i="1"/>
  <c r="AP1074" i="1"/>
  <c r="AP1080" i="1"/>
  <c r="AP1085" i="1"/>
  <c r="AP1090" i="1"/>
  <c r="AP1096" i="1"/>
  <c r="AP1101" i="1"/>
  <c r="AP1106" i="1"/>
  <c r="AP1112" i="1"/>
  <c r="AP1117" i="1"/>
  <c r="AP1122" i="1"/>
  <c r="AP1128" i="1"/>
  <c r="AP1133" i="1"/>
  <c r="AP1138" i="1"/>
  <c r="AP1144" i="1"/>
  <c r="AP1149" i="1"/>
  <c r="AP1154" i="1"/>
  <c r="AP1160" i="1"/>
  <c r="AP1165" i="1"/>
  <c r="AP1170" i="1"/>
  <c r="AP1176" i="1"/>
  <c r="AP1181" i="1"/>
  <c r="AP1186" i="1"/>
  <c r="AP1192" i="1"/>
  <c r="AP1197" i="1"/>
  <c r="AP1202" i="1"/>
  <c r="AP1208" i="1"/>
  <c r="AP1213" i="1"/>
  <c r="AP1218" i="1"/>
  <c r="AP1223" i="1"/>
  <c r="AP1227" i="1"/>
  <c r="AP1231" i="1"/>
  <c r="AP1235" i="1"/>
  <c r="AP1239" i="1"/>
  <c r="AP1243" i="1"/>
  <c r="AP1247" i="1"/>
  <c r="AP1251" i="1"/>
  <c r="AP1255" i="1"/>
  <c r="AP1259" i="1"/>
  <c r="AP1263" i="1"/>
  <c r="AP1267" i="1"/>
  <c r="AP1271" i="1"/>
  <c r="AP1275" i="1"/>
  <c r="AP1279" i="1"/>
  <c r="AP1283" i="1"/>
  <c r="AP1287" i="1"/>
  <c r="AP1291" i="1"/>
  <c r="AP1295" i="1"/>
  <c r="AP1299" i="1"/>
  <c r="AP1303" i="1"/>
  <c r="AP1307" i="1"/>
  <c r="AP1311" i="1"/>
  <c r="AP1315" i="1"/>
  <c r="AP1319" i="1"/>
  <c r="AP1323" i="1"/>
  <c r="AN1326" i="1"/>
  <c r="AN1330" i="1"/>
  <c r="AN1334" i="1"/>
  <c r="AN1338" i="1"/>
  <c r="AN1342" i="1"/>
  <c r="AN1346" i="1"/>
  <c r="AN1350" i="1"/>
  <c r="AN1362" i="1"/>
  <c r="AN1366" i="1"/>
  <c r="AN1370" i="1"/>
  <c r="AN1374" i="1"/>
  <c r="AN1378" i="1"/>
  <c r="AN1382" i="1"/>
  <c r="AN1386" i="1"/>
  <c r="AN1390" i="1"/>
  <c r="AN1394" i="1"/>
  <c r="AN1398" i="1"/>
  <c r="AN1402" i="1"/>
  <c r="AN1410" i="1"/>
  <c r="AN1414" i="1"/>
  <c r="AN1418" i="1"/>
  <c r="AN1422" i="1"/>
  <c r="AN1426" i="1"/>
  <c r="AN1430" i="1"/>
  <c r="AN1438" i="1"/>
  <c r="AN1442" i="1"/>
  <c r="AN1446" i="1"/>
  <c r="AN1450" i="1"/>
  <c r="AN1454" i="1"/>
  <c r="AN1458" i="1"/>
  <c r="AN1462" i="1"/>
  <c r="AN1466" i="1"/>
  <c r="AN1470" i="1"/>
  <c r="AN1482" i="1"/>
  <c r="AN1486" i="1"/>
  <c r="AN1490" i="1"/>
  <c r="AN1494" i="1"/>
  <c r="AN1498" i="1"/>
  <c r="AN1502" i="1"/>
  <c r="AN1506" i="1"/>
  <c r="AN1510" i="1"/>
  <c r="AN1514" i="1"/>
  <c r="AN1518" i="1"/>
  <c r="AN1522" i="1"/>
  <c r="AN1526" i="1"/>
  <c r="AN1530" i="1"/>
  <c r="AN1534" i="1"/>
  <c r="AN1538" i="1"/>
  <c r="AN1542" i="1"/>
  <c r="AN1546" i="1"/>
  <c r="AN1550" i="1"/>
  <c r="AN1562" i="1"/>
  <c r="AN1566" i="1"/>
  <c r="AN1570" i="1"/>
  <c r="AN1574" i="1"/>
  <c r="AN1582" i="1"/>
  <c r="AN1590" i="1"/>
  <c r="AN1594" i="1"/>
  <c r="AN1598" i="1"/>
  <c r="AN1602" i="1"/>
  <c r="AN1606" i="1"/>
  <c r="AN1610" i="1"/>
  <c r="AN1614" i="1"/>
  <c r="AN1622" i="1"/>
  <c r="AN1626" i="1"/>
  <c r="AN1634" i="1"/>
  <c r="AN1638" i="1"/>
  <c r="AN1646" i="1"/>
  <c r="AN1650" i="1"/>
  <c r="AN1658" i="1"/>
  <c r="AN6" i="1"/>
  <c r="AN10" i="1"/>
  <c r="AN14" i="1"/>
  <c r="AN18" i="1"/>
  <c r="AN22" i="1"/>
  <c r="AN26" i="1"/>
  <c r="AN30" i="1"/>
  <c r="AN34" i="1"/>
  <c r="AN38" i="1"/>
  <c r="AN42" i="1"/>
  <c r="AN46" i="1"/>
  <c r="AN50" i="1"/>
  <c r="AN54" i="1"/>
  <c r="AN58" i="1"/>
  <c r="AN62" i="1"/>
  <c r="AN66" i="1"/>
  <c r="AN70" i="1"/>
  <c r="AN74" i="1"/>
  <c r="AN78" i="1"/>
  <c r="AN82" i="1"/>
  <c r="AN86" i="1"/>
  <c r="AN90" i="1"/>
  <c r="AN94" i="1"/>
  <c r="AN98" i="1"/>
  <c r="AN102" i="1"/>
  <c r="AN106" i="1"/>
  <c r="AN110" i="1"/>
  <c r="AN114" i="1"/>
  <c r="AN118" i="1"/>
  <c r="AN122" i="1"/>
  <c r="AN126" i="1"/>
  <c r="AN130" i="1"/>
  <c r="AN134" i="1"/>
  <c r="AN138" i="1"/>
  <c r="AN142" i="1"/>
  <c r="AN146" i="1"/>
  <c r="AN150" i="1"/>
  <c r="AN154" i="1"/>
  <c r="AN158" i="1"/>
  <c r="AN162" i="1"/>
  <c r="AN166" i="1"/>
  <c r="AN170" i="1"/>
  <c r="AN174" i="1"/>
  <c r="AN178" i="1"/>
  <c r="AN182" i="1"/>
  <c r="AN186" i="1"/>
  <c r="AN190" i="1"/>
  <c r="AN194" i="1"/>
  <c r="AN198" i="1"/>
  <c r="AN202" i="1"/>
  <c r="AN206" i="1"/>
  <c r="AP1153" i="1"/>
  <c r="AP1174" i="1"/>
  <c r="AP1196" i="1"/>
  <c r="AP1217" i="1"/>
  <c r="AP1234" i="1"/>
  <c r="AP1250" i="1"/>
  <c r="AP1266" i="1"/>
  <c r="AP1282" i="1"/>
  <c r="AP1298" i="1"/>
  <c r="AP1313" i="1"/>
  <c r="AP1320" i="1"/>
  <c r="AN1327" i="1"/>
  <c r="AN1332" i="1"/>
  <c r="AN1337" i="1"/>
  <c r="AN1348" i="1"/>
  <c r="AN1353" i="1"/>
  <c r="AN1359" i="1"/>
  <c r="AN1364" i="1"/>
  <c r="AN1375" i="1"/>
  <c r="AN1380" i="1"/>
  <c r="AN1385" i="1"/>
  <c r="AN1391" i="1"/>
  <c r="AN1396" i="1"/>
  <c r="AN1401" i="1"/>
  <c r="AN1407" i="1"/>
  <c r="AN1412" i="1"/>
  <c r="AN1417" i="1"/>
  <c r="AN1423" i="1"/>
  <c r="AN1428" i="1"/>
  <c r="AN1433" i="1"/>
  <c r="AN1439" i="1"/>
  <c r="AN1444" i="1"/>
  <c r="AN1449" i="1"/>
  <c r="AN1455" i="1"/>
  <c r="AN1460" i="1"/>
  <c r="AN1465" i="1"/>
  <c r="AN1471" i="1"/>
  <c r="AN1476" i="1"/>
  <c r="AN1481" i="1"/>
  <c r="AN1487" i="1"/>
  <c r="AN1492" i="1"/>
  <c r="AN1497" i="1"/>
  <c r="AN1503" i="1"/>
  <c r="AN1508" i="1"/>
  <c r="AN1513" i="1"/>
  <c r="AN1519" i="1"/>
  <c r="AN1524" i="1"/>
  <c r="AN1529" i="1"/>
  <c r="AN1535" i="1"/>
  <c r="AN1540" i="1"/>
  <c r="AN1545" i="1"/>
  <c r="AN1551" i="1"/>
  <c r="AN1556" i="1"/>
  <c r="AN1561" i="1"/>
  <c r="AN1567" i="1"/>
  <c r="AN1572" i="1"/>
  <c r="AN1577" i="1"/>
  <c r="AN1588" i="1"/>
  <c r="AN1593" i="1"/>
  <c r="AN1599" i="1"/>
  <c r="AN1604" i="1"/>
  <c r="AN1609" i="1"/>
  <c r="AN1615" i="1"/>
  <c r="AN1625" i="1"/>
  <c r="AN1652" i="1"/>
  <c r="AN9" i="1"/>
  <c r="AN15" i="1"/>
  <c r="AN20" i="1"/>
  <c r="AN25" i="1"/>
  <c r="AN31" i="1"/>
  <c r="AN36" i="1"/>
  <c r="AN41" i="1"/>
  <c r="AN47" i="1"/>
  <c r="AN52" i="1"/>
  <c r="AN57" i="1"/>
  <c r="AN63" i="1"/>
  <c r="AN68" i="1"/>
  <c r="AN73" i="1"/>
  <c r="AN79" i="1"/>
  <c r="AN84" i="1"/>
  <c r="AN89" i="1"/>
  <c r="AN95" i="1"/>
  <c r="AN100" i="1"/>
  <c r="AN105" i="1"/>
  <c r="AN111" i="1"/>
  <c r="AN116" i="1"/>
  <c r="AN121" i="1"/>
  <c r="AN127" i="1"/>
  <c r="AN132" i="1"/>
  <c r="AN137" i="1"/>
  <c r="AN143" i="1"/>
  <c r="AN148" i="1"/>
  <c r="AN153" i="1"/>
  <c r="AN159" i="1"/>
  <c r="AN164" i="1"/>
  <c r="AN169" i="1"/>
  <c r="AN175" i="1"/>
  <c r="AN180" i="1"/>
  <c r="AN185" i="1"/>
  <c r="AN191" i="1"/>
  <c r="AN196" i="1"/>
  <c r="AN201" i="1"/>
  <c r="AN207" i="1"/>
  <c r="AN211" i="1"/>
  <c r="AN215" i="1"/>
  <c r="AN219" i="1"/>
  <c r="AN223" i="1"/>
  <c r="AN227" i="1"/>
  <c r="AN231" i="1"/>
  <c r="AN235" i="1"/>
  <c r="AN239" i="1"/>
  <c r="AN243" i="1"/>
  <c r="AN247" i="1"/>
  <c r="AN251" i="1"/>
  <c r="AN255" i="1"/>
  <c r="AN259" i="1"/>
  <c r="AN263" i="1"/>
  <c r="AN267" i="1"/>
  <c r="AN271" i="1"/>
  <c r="AN275" i="1"/>
  <c r="AN279" i="1"/>
  <c r="AN283" i="1"/>
  <c r="AN287" i="1"/>
  <c r="AN291" i="1"/>
  <c r="AN295" i="1"/>
  <c r="AN299" i="1"/>
  <c r="AN303" i="1"/>
  <c r="AN307" i="1"/>
  <c r="AN311" i="1"/>
  <c r="AN315" i="1"/>
  <c r="AN319" i="1"/>
  <c r="AN323" i="1"/>
  <c r="AN327" i="1"/>
  <c r="AN331" i="1"/>
  <c r="AN335" i="1"/>
  <c r="AN339" i="1"/>
  <c r="AN343" i="1"/>
  <c r="AN347" i="1"/>
  <c r="AN351" i="1"/>
  <c r="AN355" i="1"/>
  <c r="AN359" i="1"/>
  <c r="AN363" i="1"/>
  <c r="AN367" i="1"/>
  <c r="AN371" i="1"/>
  <c r="AN375" i="1"/>
  <c r="AN379" i="1"/>
  <c r="AN383" i="1"/>
  <c r="AN387" i="1"/>
  <c r="AN391" i="1"/>
  <c r="AN395" i="1"/>
  <c r="AN399" i="1"/>
  <c r="AN403" i="1"/>
  <c r="AN407" i="1"/>
  <c r="AN411" i="1"/>
  <c r="AN415" i="1"/>
  <c r="AN419" i="1"/>
  <c r="AN423" i="1"/>
  <c r="AN427" i="1"/>
  <c r="AP1137" i="1"/>
  <c r="AP1158" i="1"/>
  <c r="AP1180" i="1"/>
  <c r="AP1201" i="1"/>
  <c r="AP1222" i="1"/>
  <c r="AP1238" i="1"/>
  <c r="AP1254" i="1"/>
  <c r="AP1270" i="1"/>
  <c r="AP1286" i="1"/>
  <c r="AP1302" i="1"/>
  <c r="AP1314" i="1"/>
  <c r="AP1321" i="1"/>
  <c r="AN1328" i="1"/>
  <c r="AN1333" i="1"/>
  <c r="AN1339" i="1"/>
  <c r="AN1344" i="1"/>
  <c r="AN1349" i="1"/>
  <c r="AN1360" i="1"/>
  <c r="AN1365" i="1"/>
  <c r="AN1371" i="1"/>
  <c r="AN1376" i="1"/>
  <c r="AN1381" i="1"/>
  <c r="AN1387" i="1"/>
  <c r="AN1392" i="1"/>
  <c r="AN1397" i="1"/>
  <c r="AN1403" i="1"/>
  <c r="AN1408" i="1"/>
  <c r="AN1413" i="1"/>
  <c r="AN1419" i="1"/>
  <c r="AN1424" i="1"/>
  <c r="AN1429" i="1"/>
  <c r="AN1435" i="1"/>
  <c r="AN1440" i="1"/>
  <c r="AN1445" i="1"/>
  <c r="AN1451" i="1"/>
  <c r="AN1456" i="1"/>
  <c r="AN1467" i="1"/>
  <c r="AN1472" i="1"/>
  <c r="AN1477" i="1"/>
  <c r="AN1483" i="1"/>
  <c r="AN1488" i="1"/>
  <c r="AN1493" i="1"/>
  <c r="AN1499" i="1"/>
  <c r="AN1504" i="1"/>
  <c r="AN1509" i="1"/>
  <c r="AN1515" i="1"/>
  <c r="AN1520" i="1"/>
  <c r="AN1525" i="1"/>
  <c r="AN1531" i="1"/>
  <c r="AN1536" i="1"/>
  <c r="AN1541" i="1"/>
  <c r="AN1547" i="1"/>
  <c r="AN1552" i="1"/>
  <c r="AN1557" i="1"/>
  <c r="AN1563" i="1"/>
  <c r="AN1573" i="1"/>
  <c r="AN1579" i="1"/>
  <c r="AN1584" i="1"/>
  <c r="AN1589" i="1"/>
  <c r="AN1595" i="1"/>
  <c r="AN1600" i="1"/>
  <c r="AN1605" i="1"/>
  <c r="AN1611" i="1"/>
  <c r="AN1616" i="1"/>
  <c r="AN1627" i="1"/>
  <c r="AN1637" i="1"/>
  <c r="AN1643" i="1"/>
  <c r="AN1324" i="1"/>
  <c r="AN5" i="1"/>
  <c r="AN11" i="1"/>
  <c r="AN16" i="1"/>
  <c r="AN21" i="1"/>
  <c r="AN27" i="1"/>
  <c r="AN32" i="1"/>
  <c r="AN37" i="1"/>
  <c r="AN43" i="1"/>
  <c r="AN48" i="1"/>
  <c r="AN53" i="1"/>
  <c r="AN59" i="1"/>
  <c r="AN64" i="1"/>
  <c r="AN69" i="1"/>
  <c r="AN75" i="1"/>
  <c r="AN80" i="1"/>
  <c r="AN85" i="1"/>
  <c r="AN91" i="1"/>
  <c r="AN96" i="1"/>
  <c r="AN101" i="1"/>
  <c r="AN107" i="1"/>
  <c r="AN112" i="1"/>
  <c r="AN117" i="1"/>
  <c r="AN123" i="1"/>
  <c r="AN128" i="1"/>
  <c r="AN133" i="1"/>
  <c r="AN139" i="1"/>
  <c r="AN144" i="1"/>
  <c r="AN149" i="1"/>
  <c r="AN155" i="1"/>
  <c r="AN160" i="1"/>
  <c r="AN165" i="1"/>
  <c r="AN171" i="1"/>
  <c r="AN176" i="1"/>
  <c r="AN181" i="1"/>
  <c r="AN187" i="1"/>
  <c r="AN192" i="1"/>
  <c r="AN197" i="1"/>
  <c r="AN203" i="1"/>
  <c r="AN208" i="1"/>
  <c r="AN212" i="1"/>
  <c r="AN216" i="1"/>
  <c r="AN220" i="1"/>
  <c r="AN224" i="1"/>
  <c r="AN228" i="1"/>
  <c r="AN232" i="1"/>
  <c r="AN236" i="1"/>
  <c r="AN240" i="1"/>
  <c r="AN244" i="1"/>
  <c r="AN248" i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32" i="1"/>
  <c r="AN336" i="1"/>
  <c r="AN340" i="1"/>
  <c r="AN344" i="1"/>
  <c r="AN348" i="1"/>
  <c r="AN352" i="1"/>
  <c r="AN356" i="1"/>
  <c r="AN360" i="1"/>
  <c r="AN364" i="1"/>
  <c r="AN368" i="1"/>
  <c r="AN372" i="1"/>
  <c r="AN376" i="1"/>
  <c r="AN380" i="1"/>
  <c r="AN384" i="1"/>
  <c r="AN388" i="1"/>
  <c r="AN392" i="1"/>
  <c r="AN396" i="1"/>
  <c r="AN400" i="1"/>
  <c r="AN404" i="1"/>
  <c r="AN408" i="1"/>
  <c r="AP1142" i="1"/>
  <c r="AP1164" i="1"/>
  <c r="AP1185" i="1"/>
  <c r="AP1206" i="1"/>
  <c r="AP1226" i="1"/>
  <c r="AP1242" i="1"/>
  <c r="AP1258" i="1"/>
  <c r="AP1274" i="1"/>
  <c r="AP1290" i="1"/>
  <c r="AP1306" i="1"/>
  <c r="AP1317" i="1"/>
  <c r="AP1322" i="1"/>
  <c r="AP4" i="1"/>
  <c r="AN1335" i="1"/>
  <c r="AN1340" i="1"/>
  <c r="AN1345" i="1"/>
  <c r="AN1356" i="1"/>
  <c r="AN1361" i="1"/>
  <c r="AN1367" i="1"/>
  <c r="AN1377" i="1"/>
  <c r="AN1383" i="1"/>
  <c r="AN1388" i="1"/>
  <c r="AN1393" i="1"/>
  <c r="AN1399" i="1"/>
  <c r="AN1404" i="1"/>
  <c r="AN1409" i="1"/>
  <c r="AN1415" i="1"/>
  <c r="AN1420" i="1"/>
  <c r="AN1425" i="1"/>
  <c r="AN1431" i="1"/>
  <c r="AN1436" i="1"/>
  <c r="AN1441" i="1"/>
  <c r="AN1447" i="1"/>
  <c r="AN1452" i="1"/>
  <c r="AN1457" i="1"/>
  <c r="AN1463" i="1"/>
  <c r="AN1468" i="1"/>
  <c r="AN1473" i="1"/>
  <c r="AN1479" i="1"/>
  <c r="AN1484" i="1"/>
  <c r="AN1505" i="1"/>
  <c r="AN1511" i="1"/>
  <c r="AN1516" i="1"/>
  <c r="AN1521" i="1"/>
  <c r="AN1527" i="1"/>
  <c r="AN1532" i="1"/>
  <c r="AN1537" i="1"/>
  <c r="AN1543" i="1"/>
  <c r="AN1548" i="1"/>
  <c r="AN1553" i="1"/>
  <c r="AN1559" i="1"/>
  <c r="AN1564" i="1"/>
  <c r="AN1569" i="1"/>
  <c r="AN1580" i="1"/>
  <c r="AN1585" i="1"/>
  <c r="AN1591" i="1"/>
  <c r="AN1596" i="1"/>
  <c r="AN1601" i="1"/>
  <c r="AN1612" i="1"/>
  <c r="AN1617" i="1"/>
  <c r="AN1639" i="1"/>
  <c r="AN1644" i="1"/>
  <c r="AN1649" i="1"/>
  <c r="AN1655" i="1"/>
  <c r="AN7" i="1"/>
  <c r="AN12" i="1"/>
  <c r="AN17" i="1"/>
  <c r="AN23" i="1"/>
  <c r="AN28" i="1"/>
  <c r="AN33" i="1"/>
  <c r="AN39" i="1"/>
  <c r="AN44" i="1"/>
  <c r="AN49" i="1"/>
  <c r="AN55" i="1"/>
  <c r="AN60" i="1"/>
  <c r="AN65" i="1"/>
  <c r="AN71" i="1"/>
  <c r="AN76" i="1"/>
  <c r="AN81" i="1"/>
  <c r="AN87" i="1"/>
  <c r="AN92" i="1"/>
  <c r="AN97" i="1"/>
  <c r="AN103" i="1"/>
  <c r="AN108" i="1"/>
  <c r="AN113" i="1"/>
  <c r="AN119" i="1"/>
  <c r="AN124" i="1"/>
  <c r="AN129" i="1"/>
  <c r="AN135" i="1"/>
  <c r="AN140" i="1"/>
  <c r="AN145" i="1"/>
  <c r="AN151" i="1"/>
  <c r="AN156" i="1"/>
  <c r="AN161" i="1"/>
  <c r="AN167" i="1"/>
  <c r="AN172" i="1"/>
  <c r="AN177" i="1"/>
  <c r="AN183" i="1"/>
  <c r="AN188" i="1"/>
  <c r="AN193" i="1"/>
  <c r="AN199" i="1"/>
  <c r="AN204" i="1"/>
  <c r="AN209" i="1"/>
  <c r="AN213" i="1"/>
  <c r="AN217" i="1"/>
  <c r="AN221" i="1"/>
  <c r="AN225" i="1"/>
  <c r="AN229" i="1"/>
  <c r="AN233" i="1"/>
  <c r="AN237" i="1"/>
  <c r="AN241" i="1"/>
  <c r="AN245" i="1"/>
  <c r="AP1148" i="1"/>
  <c r="AP1169" i="1"/>
  <c r="AP1190" i="1"/>
  <c r="AP1212" i="1"/>
  <c r="AP1230" i="1"/>
  <c r="AP1246" i="1"/>
  <c r="AP1262" i="1"/>
  <c r="AP1278" i="1"/>
  <c r="AP1294" i="1"/>
  <c r="AP1310" i="1"/>
  <c r="AP1318" i="1"/>
  <c r="AN1331" i="1"/>
  <c r="AN1336" i="1"/>
  <c r="AN1347" i="1"/>
  <c r="AN1352" i="1"/>
  <c r="AN1357" i="1"/>
  <c r="AN1363" i="1"/>
  <c r="AN1373" i="1"/>
  <c r="AN1379" i="1"/>
  <c r="AN1384" i="1"/>
  <c r="AN1389" i="1"/>
  <c r="AN1395" i="1"/>
  <c r="AN1400" i="1"/>
  <c r="AN1405" i="1"/>
  <c r="AN1411" i="1"/>
  <c r="AN1416" i="1"/>
  <c r="AN1421" i="1"/>
  <c r="AN1427" i="1"/>
  <c r="AN1432" i="1"/>
  <c r="AN1437" i="1"/>
  <c r="AN1443" i="1"/>
  <c r="AN1448" i="1"/>
  <c r="AN1453" i="1"/>
  <c r="AN1459" i="1"/>
  <c r="AN1464" i="1"/>
  <c r="AN1469" i="1"/>
  <c r="AN1480" i="1"/>
  <c r="AN1485" i="1"/>
  <c r="AN1491" i="1"/>
  <c r="AN1496" i="1"/>
  <c r="AN1501" i="1"/>
  <c r="AN1507" i="1"/>
  <c r="AN1512" i="1"/>
  <c r="AN1517" i="1"/>
  <c r="AN1523" i="1"/>
  <c r="AN1528" i="1"/>
  <c r="AN1533" i="1"/>
  <c r="AN1539" i="1"/>
  <c r="AN1544" i="1"/>
  <c r="AN1549" i="1"/>
  <c r="AN1555" i="1"/>
  <c r="AN1560" i="1"/>
  <c r="AN1565" i="1"/>
  <c r="AN1571" i="1"/>
  <c r="AN1576" i="1"/>
  <c r="AN1581" i="1"/>
  <c r="AN1587" i="1"/>
  <c r="AN1597" i="1"/>
  <c r="AN1603" i="1"/>
  <c r="AN1608" i="1"/>
  <c r="AN1624" i="1"/>
  <c r="AN1645" i="1"/>
  <c r="AN1656" i="1"/>
  <c r="AN8" i="1"/>
  <c r="AN13" i="1"/>
  <c r="AN19" i="1"/>
  <c r="AN24" i="1"/>
  <c r="AN29" i="1"/>
  <c r="AN35" i="1"/>
  <c r="AN40" i="1"/>
  <c r="AN45" i="1"/>
  <c r="AN51" i="1"/>
  <c r="AN56" i="1"/>
  <c r="AN61" i="1"/>
  <c r="AN67" i="1"/>
  <c r="AN72" i="1"/>
  <c r="AN77" i="1"/>
  <c r="AN83" i="1"/>
  <c r="AN88" i="1"/>
  <c r="AN93" i="1"/>
  <c r="AN99" i="1"/>
  <c r="AN104" i="1"/>
  <c r="AN109" i="1"/>
  <c r="AN115" i="1"/>
  <c r="AN120" i="1"/>
  <c r="AN125" i="1"/>
  <c r="AN131" i="1"/>
  <c r="AN136" i="1"/>
  <c r="AN141" i="1"/>
  <c r="AN147" i="1"/>
  <c r="AN152" i="1"/>
  <c r="AN157" i="1"/>
  <c r="AN163" i="1"/>
  <c r="AN168" i="1"/>
  <c r="AN173" i="1"/>
  <c r="AN179" i="1"/>
  <c r="AN184" i="1"/>
  <c r="AN189" i="1"/>
  <c r="AN195" i="1"/>
  <c r="AN200" i="1"/>
  <c r="AN205" i="1"/>
  <c r="AN210" i="1"/>
  <c r="AN214" i="1"/>
  <c r="AN218" i="1"/>
  <c r="AN222" i="1"/>
  <c r="AN226" i="1"/>
  <c r="AN230" i="1"/>
  <c r="AN234" i="1"/>
  <c r="AN238" i="1"/>
  <c r="AN242" i="1"/>
  <c r="AN24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318" i="1"/>
  <c r="AN322" i="1"/>
  <c r="AN326" i="1"/>
  <c r="AN330" i="1"/>
  <c r="AN334" i="1"/>
  <c r="AN338" i="1"/>
  <c r="AN342" i="1"/>
  <c r="AN346" i="1"/>
  <c r="AN350" i="1"/>
  <c r="AN354" i="1"/>
  <c r="AN358" i="1"/>
  <c r="AN362" i="1"/>
  <c r="AN366" i="1"/>
  <c r="AN370" i="1"/>
  <c r="AN374" i="1"/>
  <c r="AN378" i="1"/>
  <c r="AN382" i="1"/>
  <c r="AN386" i="1"/>
  <c r="AN390" i="1"/>
  <c r="AN394" i="1"/>
  <c r="AN398" i="1"/>
  <c r="AN402" i="1"/>
  <c r="AN406" i="1"/>
  <c r="AN410" i="1"/>
  <c r="AN414" i="1"/>
  <c r="AN418" i="1"/>
  <c r="AN422" i="1"/>
  <c r="AN426" i="1"/>
  <c r="AN430" i="1"/>
  <c r="AN434" i="1"/>
  <c r="AN438" i="1"/>
  <c r="AN442" i="1"/>
  <c r="AN446" i="1"/>
  <c r="AN450" i="1"/>
  <c r="AN454" i="1"/>
  <c r="AN458" i="1"/>
  <c r="AN462" i="1"/>
  <c r="AN466" i="1"/>
  <c r="AN470" i="1"/>
  <c r="AN474" i="1"/>
  <c r="AN478" i="1"/>
  <c r="AN482" i="1"/>
  <c r="AN486" i="1"/>
  <c r="AN490" i="1"/>
  <c r="AN494" i="1"/>
  <c r="AN498" i="1"/>
  <c r="AN502" i="1"/>
  <c r="AN506" i="1"/>
  <c r="AN510" i="1"/>
  <c r="AN514" i="1"/>
  <c r="AN518" i="1"/>
  <c r="AN522" i="1"/>
  <c r="AN526" i="1"/>
  <c r="AN530" i="1"/>
  <c r="AN534" i="1"/>
  <c r="AN538" i="1"/>
  <c r="AN542" i="1"/>
  <c r="AN546" i="1"/>
  <c r="AN550" i="1"/>
  <c r="AN554" i="1"/>
  <c r="AN558" i="1"/>
  <c r="AN562" i="1"/>
  <c r="AN566" i="1"/>
  <c r="AN570" i="1"/>
  <c r="AN574" i="1"/>
  <c r="AN578" i="1"/>
  <c r="AN582" i="1"/>
  <c r="AN586" i="1"/>
  <c r="AN590" i="1"/>
  <c r="AN594" i="1"/>
  <c r="AN598" i="1"/>
  <c r="AN602" i="1"/>
  <c r="AN606" i="1"/>
  <c r="AN610" i="1"/>
  <c r="AN614" i="1"/>
  <c r="AN618" i="1"/>
  <c r="AN622" i="1"/>
  <c r="AN626" i="1"/>
  <c r="AN630" i="1"/>
  <c r="AN634" i="1"/>
  <c r="AN638" i="1"/>
  <c r="AN642" i="1"/>
  <c r="AN646" i="1"/>
  <c r="AN650" i="1"/>
  <c r="AN654" i="1"/>
  <c r="AN658" i="1"/>
  <c r="AN662" i="1"/>
  <c r="AN666" i="1"/>
  <c r="AN670" i="1"/>
  <c r="AN674" i="1"/>
  <c r="AN678" i="1"/>
  <c r="AN682" i="1"/>
  <c r="AN686" i="1"/>
  <c r="AN690" i="1"/>
  <c r="AN694" i="1"/>
  <c r="AN698" i="1"/>
  <c r="AN702" i="1"/>
  <c r="AN706" i="1"/>
  <c r="AN710" i="1"/>
  <c r="AN714" i="1"/>
  <c r="AN718" i="1"/>
  <c r="AN722" i="1"/>
  <c r="AN726" i="1"/>
  <c r="AN730" i="1"/>
  <c r="AN734" i="1"/>
  <c r="AN738" i="1"/>
  <c r="AN742" i="1"/>
  <c r="AN746" i="1"/>
  <c r="AN750" i="1"/>
  <c r="AN754" i="1"/>
  <c r="AN758" i="1"/>
  <c r="AN762" i="1"/>
  <c r="AN766" i="1"/>
  <c r="AN770" i="1"/>
  <c r="AN774" i="1"/>
  <c r="AN778" i="1"/>
  <c r="AN782" i="1"/>
  <c r="AN786" i="1"/>
  <c r="AN790" i="1"/>
  <c r="AN794" i="1"/>
  <c r="AN798" i="1"/>
  <c r="AN802" i="1"/>
  <c r="AN806" i="1"/>
  <c r="AN810" i="1"/>
  <c r="AN814" i="1"/>
  <c r="AN818" i="1"/>
  <c r="AN822" i="1"/>
  <c r="AN826" i="1"/>
  <c r="AN830" i="1"/>
  <c r="AN834" i="1"/>
  <c r="AN838" i="1"/>
  <c r="AN842" i="1"/>
  <c r="AN846" i="1"/>
  <c r="AN850" i="1"/>
  <c r="AN854" i="1"/>
  <c r="AN858" i="1"/>
  <c r="AN862" i="1"/>
  <c r="AN866" i="1"/>
  <c r="AN870" i="1"/>
  <c r="AN874" i="1"/>
  <c r="AN878" i="1"/>
  <c r="AN882" i="1"/>
  <c r="AN886" i="1"/>
  <c r="AN890" i="1"/>
  <c r="AN894" i="1"/>
  <c r="AN898" i="1"/>
  <c r="AN902" i="1"/>
  <c r="AN906" i="1"/>
  <c r="AN910" i="1"/>
  <c r="AN914" i="1"/>
  <c r="AN918" i="1"/>
  <c r="AN922" i="1"/>
  <c r="AN926" i="1"/>
  <c r="AN930" i="1"/>
  <c r="AN934" i="1"/>
  <c r="AN938" i="1"/>
  <c r="AN942" i="1"/>
  <c r="AN946" i="1"/>
  <c r="AN950" i="1"/>
  <c r="AN954" i="1"/>
  <c r="AN958" i="1"/>
  <c r="AN962" i="1"/>
  <c r="AN966" i="1"/>
  <c r="AN970" i="1"/>
  <c r="AN974" i="1"/>
  <c r="AN978" i="1"/>
  <c r="AN982" i="1"/>
  <c r="AN986" i="1"/>
  <c r="AN990" i="1"/>
  <c r="AN994" i="1"/>
  <c r="AN998" i="1"/>
  <c r="AN1002" i="1"/>
  <c r="AN1006" i="1"/>
  <c r="AN1010" i="1"/>
  <c r="AN1014" i="1"/>
  <c r="AN1018" i="1"/>
  <c r="AN1022" i="1"/>
  <c r="AN1026" i="1"/>
  <c r="AN1030" i="1"/>
  <c r="AN1034" i="1"/>
  <c r="AN1038" i="1"/>
  <c r="AN1042" i="1"/>
  <c r="AN1046" i="1"/>
  <c r="AN1050" i="1"/>
  <c r="AN1054" i="1"/>
  <c r="AN1058" i="1"/>
  <c r="AN1062" i="1"/>
  <c r="AN261" i="1"/>
  <c r="AN277" i="1"/>
  <c r="AN293" i="1"/>
  <c r="AN309" i="1"/>
  <c r="AN325" i="1"/>
  <c r="AN341" i="1"/>
  <c r="AN357" i="1"/>
  <c r="AN373" i="1"/>
  <c r="AN389" i="1"/>
  <c r="AN405" i="1"/>
  <c r="AN416" i="1"/>
  <c r="AN424" i="1"/>
  <c r="AN431" i="1"/>
  <c r="AN436" i="1"/>
  <c r="AN441" i="1"/>
  <c r="AN447" i="1"/>
  <c r="AN452" i="1"/>
  <c r="AN457" i="1"/>
  <c r="AN463" i="1"/>
  <c r="AN468" i="1"/>
  <c r="AN473" i="1"/>
  <c r="AN479" i="1"/>
  <c r="AN484" i="1"/>
  <c r="AN489" i="1"/>
  <c r="AN495" i="1"/>
  <c r="AN500" i="1"/>
  <c r="AN505" i="1"/>
  <c r="AN511" i="1"/>
  <c r="AN516" i="1"/>
  <c r="AN521" i="1"/>
  <c r="AN527" i="1"/>
  <c r="AN532" i="1"/>
  <c r="AN537" i="1"/>
  <c r="AN543" i="1"/>
  <c r="AN548" i="1"/>
  <c r="AN553" i="1"/>
  <c r="AN559" i="1"/>
  <c r="AN564" i="1"/>
  <c r="AN569" i="1"/>
  <c r="AN575" i="1"/>
  <c r="AN580" i="1"/>
  <c r="AN585" i="1"/>
  <c r="AN591" i="1"/>
  <c r="AN596" i="1"/>
  <c r="AN601" i="1"/>
  <c r="AN607" i="1"/>
  <c r="AN612" i="1"/>
  <c r="AN617" i="1"/>
  <c r="AN623" i="1"/>
  <c r="AN628" i="1"/>
  <c r="AN633" i="1"/>
  <c r="AN639" i="1"/>
  <c r="AN644" i="1"/>
  <c r="AN649" i="1"/>
  <c r="AN655" i="1"/>
  <c r="AN660" i="1"/>
  <c r="AN665" i="1"/>
  <c r="AN671" i="1"/>
  <c r="AN676" i="1"/>
  <c r="AN681" i="1"/>
  <c r="AN687" i="1"/>
  <c r="AN692" i="1"/>
  <c r="AN697" i="1"/>
  <c r="AN703" i="1"/>
  <c r="AN708" i="1"/>
  <c r="AN713" i="1"/>
  <c r="AN719" i="1"/>
  <c r="AN724" i="1"/>
  <c r="AN729" i="1"/>
  <c r="AN735" i="1"/>
  <c r="AN740" i="1"/>
  <c r="AN745" i="1"/>
  <c r="AN751" i="1"/>
  <c r="AN756" i="1"/>
  <c r="AN761" i="1"/>
  <c r="AN767" i="1"/>
  <c r="AN772" i="1"/>
  <c r="AN777" i="1"/>
  <c r="AN783" i="1"/>
  <c r="AN788" i="1"/>
  <c r="AN793" i="1"/>
  <c r="AN799" i="1"/>
  <c r="AN804" i="1"/>
  <c r="AN809" i="1"/>
  <c r="AN815" i="1"/>
  <c r="AN820" i="1"/>
  <c r="AN825" i="1"/>
  <c r="AN831" i="1"/>
  <c r="AN836" i="1"/>
  <c r="AN841" i="1"/>
  <c r="AN847" i="1"/>
  <c r="AN852" i="1"/>
  <c r="AN857" i="1"/>
  <c r="AN863" i="1"/>
  <c r="AN868" i="1"/>
  <c r="AN873" i="1"/>
  <c r="AN879" i="1"/>
  <c r="AN884" i="1"/>
  <c r="AN889" i="1"/>
  <c r="AN895" i="1"/>
  <c r="AN900" i="1"/>
  <c r="AN905" i="1"/>
  <c r="AN911" i="1"/>
  <c r="AN916" i="1"/>
  <c r="AN921" i="1"/>
  <c r="AN927" i="1"/>
  <c r="AN932" i="1"/>
  <c r="AN937" i="1"/>
  <c r="AN943" i="1"/>
  <c r="AN948" i="1"/>
  <c r="AN953" i="1"/>
  <c r="AN959" i="1"/>
  <c r="AN964" i="1"/>
  <c r="AN969" i="1"/>
  <c r="AN975" i="1"/>
  <c r="AN980" i="1"/>
  <c r="AN985" i="1"/>
  <c r="AN991" i="1"/>
  <c r="AN996" i="1"/>
  <c r="AN1001" i="1"/>
  <c r="AN1007" i="1"/>
  <c r="AN1012" i="1"/>
  <c r="AN1017" i="1"/>
  <c r="AN1023" i="1"/>
  <c r="AN1028" i="1"/>
  <c r="AN1033" i="1"/>
  <c r="AN1039" i="1"/>
  <c r="AN1044" i="1"/>
  <c r="AN1049" i="1"/>
  <c r="AN1055" i="1"/>
  <c r="AN1060" i="1"/>
  <c r="AN1065" i="1"/>
  <c r="AN1069" i="1"/>
  <c r="AN1073" i="1"/>
  <c r="AN1077" i="1"/>
  <c r="AN1081" i="1"/>
  <c r="AN1085" i="1"/>
  <c r="AN1089" i="1"/>
  <c r="AN1093" i="1"/>
  <c r="AN1097" i="1"/>
  <c r="AN1101" i="1"/>
  <c r="AN1105" i="1"/>
  <c r="AN1109" i="1"/>
  <c r="AN1113" i="1"/>
  <c r="AN1117" i="1"/>
  <c r="AN1121" i="1"/>
  <c r="AN1125" i="1"/>
  <c r="AN1129" i="1"/>
  <c r="AN1133" i="1"/>
  <c r="AN1137" i="1"/>
  <c r="AN1141" i="1"/>
  <c r="AN1145" i="1"/>
  <c r="AN1149" i="1"/>
  <c r="AN1153" i="1"/>
  <c r="AN1157" i="1"/>
  <c r="AN1161" i="1"/>
  <c r="AN1165" i="1"/>
  <c r="AN1169" i="1"/>
  <c r="AN1173" i="1"/>
  <c r="AN1177" i="1"/>
  <c r="AN1181" i="1"/>
  <c r="AN1185" i="1"/>
  <c r="AN1189" i="1"/>
  <c r="AN1193" i="1"/>
  <c r="AN1197" i="1"/>
  <c r="AN1201" i="1"/>
  <c r="AN1205" i="1"/>
  <c r="AN1209" i="1"/>
  <c r="AN1213" i="1"/>
  <c r="AN1217" i="1"/>
  <c r="AN1221" i="1"/>
  <c r="AN1225" i="1"/>
  <c r="AN1229" i="1"/>
  <c r="AN1233" i="1"/>
  <c r="AN1237" i="1"/>
  <c r="AN1241" i="1"/>
  <c r="AN1245" i="1"/>
  <c r="AN1249" i="1"/>
  <c r="AN1253" i="1"/>
  <c r="AN1257" i="1"/>
  <c r="AN1261" i="1"/>
  <c r="AN1265" i="1"/>
  <c r="AN1269" i="1"/>
  <c r="AN1273" i="1"/>
  <c r="AN1277" i="1"/>
  <c r="AN1281" i="1"/>
  <c r="AN1285" i="1"/>
  <c r="AN1289" i="1"/>
  <c r="AN1293" i="1"/>
  <c r="AN1297" i="1"/>
  <c r="AN1301" i="1"/>
  <c r="AN1305" i="1"/>
  <c r="AN1309" i="1"/>
  <c r="AN1313" i="1"/>
  <c r="AN1317" i="1"/>
  <c r="AN1321" i="1"/>
  <c r="AL1328" i="1"/>
  <c r="AL1332" i="1"/>
  <c r="AL1336" i="1"/>
  <c r="AL1340" i="1"/>
  <c r="AL1344" i="1"/>
  <c r="AL1348" i="1"/>
  <c r="AL1352" i="1"/>
  <c r="AL1356" i="1"/>
  <c r="AL1360" i="1"/>
  <c r="AL1364" i="1"/>
  <c r="AL1376" i="1"/>
  <c r="AL1380" i="1"/>
  <c r="AL1384" i="1"/>
  <c r="AL1388" i="1"/>
  <c r="AL1392" i="1"/>
  <c r="AN249" i="1"/>
  <c r="AN265" i="1"/>
  <c r="AN281" i="1"/>
  <c r="AN297" i="1"/>
  <c r="AN313" i="1"/>
  <c r="AN329" i="1"/>
  <c r="AN345" i="1"/>
  <c r="AN361" i="1"/>
  <c r="AN377" i="1"/>
  <c r="AN393" i="1"/>
  <c r="AN409" i="1"/>
  <c r="AN417" i="1"/>
  <c r="AN425" i="1"/>
  <c r="AN432" i="1"/>
  <c r="AN437" i="1"/>
  <c r="AN443" i="1"/>
  <c r="AN448" i="1"/>
  <c r="AN453" i="1"/>
  <c r="AN459" i="1"/>
  <c r="AN464" i="1"/>
  <c r="AN469" i="1"/>
  <c r="AN475" i="1"/>
  <c r="AN480" i="1"/>
  <c r="AN485" i="1"/>
  <c r="AN491" i="1"/>
  <c r="AN496" i="1"/>
  <c r="AN501" i="1"/>
  <c r="AN507" i="1"/>
  <c r="AN512" i="1"/>
  <c r="AN517" i="1"/>
  <c r="AN523" i="1"/>
  <c r="AN528" i="1"/>
  <c r="AN533" i="1"/>
  <c r="AN539" i="1"/>
  <c r="AN544" i="1"/>
  <c r="AN549" i="1"/>
  <c r="AN555" i="1"/>
  <c r="AN560" i="1"/>
  <c r="AN565" i="1"/>
  <c r="AN571" i="1"/>
  <c r="AN576" i="1"/>
  <c r="AN581" i="1"/>
  <c r="AN587" i="1"/>
  <c r="AN592" i="1"/>
  <c r="AN597" i="1"/>
  <c r="AN603" i="1"/>
  <c r="AN608" i="1"/>
  <c r="AN613" i="1"/>
  <c r="AN619" i="1"/>
  <c r="AN624" i="1"/>
  <c r="AN629" i="1"/>
  <c r="AN635" i="1"/>
  <c r="AN640" i="1"/>
  <c r="AN645" i="1"/>
  <c r="AN651" i="1"/>
  <c r="AN656" i="1"/>
  <c r="AN661" i="1"/>
  <c r="AN667" i="1"/>
  <c r="AN672" i="1"/>
  <c r="AN677" i="1"/>
  <c r="AN683" i="1"/>
  <c r="AN688" i="1"/>
  <c r="AN693" i="1"/>
  <c r="AN699" i="1"/>
  <c r="AN704" i="1"/>
  <c r="AN709" i="1"/>
  <c r="AN715" i="1"/>
  <c r="AN720" i="1"/>
  <c r="AN725" i="1"/>
  <c r="AN731" i="1"/>
  <c r="AN736" i="1"/>
  <c r="AN741" i="1"/>
  <c r="AN747" i="1"/>
  <c r="AN752" i="1"/>
  <c r="AN757" i="1"/>
  <c r="AN763" i="1"/>
  <c r="AN768" i="1"/>
  <c r="AN773" i="1"/>
  <c r="AN779" i="1"/>
  <c r="AN784" i="1"/>
  <c r="AN789" i="1"/>
  <c r="AN795" i="1"/>
  <c r="AN800" i="1"/>
  <c r="AN805" i="1"/>
  <c r="AN811" i="1"/>
  <c r="AN816" i="1"/>
  <c r="AN821" i="1"/>
  <c r="AN827" i="1"/>
  <c r="AN832" i="1"/>
  <c r="AN837" i="1"/>
  <c r="AN843" i="1"/>
  <c r="AN848" i="1"/>
  <c r="AN853" i="1"/>
  <c r="AN859" i="1"/>
  <c r="AN864" i="1"/>
  <c r="AN869" i="1"/>
  <c r="AN875" i="1"/>
  <c r="AN880" i="1"/>
  <c r="AN885" i="1"/>
  <c r="AN891" i="1"/>
  <c r="AN896" i="1"/>
  <c r="AN901" i="1"/>
  <c r="AN907" i="1"/>
  <c r="AN912" i="1"/>
  <c r="AN917" i="1"/>
  <c r="AN923" i="1"/>
  <c r="AN928" i="1"/>
  <c r="AN933" i="1"/>
  <c r="AN939" i="1"/>
  <c r="AN944" i="1"/>
  <c r="AN949" i="1"/>
  <c r="AN955" i="1"/>
  <c r="AN960" i="1"/>
  <c r="AN965" i="1"/>
  <c r="AN971" i="1"/>
  <c r="AN976" i="1"/>
  <c r="AN981" i="1"/>
  <c r="AN987" i="1"/>
  <c r="AN992" i="1"/>
  <c r="AN997" i="1"/>
  <c r="AN1003" i="1"/>
  <c r="AN1008" i="1"/>
  <c r="AN1013" i="1"/>
  <c r="AN1019" i="1"/>
  <c r="AN1024" i="1"/>
  <c r="AN1029" i="1"/>
  <c r="AN1035" i="1"/>
  <c r="AN1040" i="1"/>
  <c r="AN1045" i="1"/>
  <c r="AN1051" i="1"/>
  <c r="AN1056" i="1"/>
  <c r="AN1061" i="1"/>
  <c r="AN1066" i="1"/>
  <c r="AN1070" i="1"/>
  <c r="AN1074" i="1"/>
  <c r="AN1078" i="1"/>
  <c r="AN1082" i="1"/>
  <c r="AN1086" i="1"/>
  <c r="AN1090" i="1"/>
  <c r="AN1094" i="1"/>
  <c r="AN1098" i="1"/>
  <c r="AN1102" i="1"/>
  <c r="AN1106" i="1"/>
  <c r="AN1110" i="1"/>
  <c r="AN1114" i="1"/>
  <c r="AN1118" i="1"/>
  <c r="AN1122" i="1"/>
  <c r="AN1126" i="1"/>
  <c r="AN1130" i="1"/>
  <c r="AN1134" i="1"/>
  <c r="AN1138" i="1"/>
  <c r="AN1142" i="1"/>
  <c r="AN1146" i="1"/>
  <c r="AN1150" i="1"/>
  <c r="AN1154" i="1"/>
  <c r="AN1158" i="1"/>
  <c r="AN1162" i="1"/>
  <c r="AN1166" i="1"/>
  <c r="AN1170" i="1"/>
  <c r="AN1174" i="1"/>
  <c r="AN1178" i="1"/>
  <c r="AN1182" i="1"/>
  <c r="AN1186" i="1"/>
  <c r="AN1190" i="1"/>
  <c r="AN1194" i="1"/>
  <c r="AN1198" i="1"/>
  <c r="AN1202" i="1"/>
  <c r="AN1206" i="1"/>
  <c r="AN1210" i="1"/>
  <c r="AN1214" i="1"/>
  <c r="AN1218" i="1"/>
  <c r="AN1222" i="1"/>
  <c r="AN1226" i="1"/>
  <c r="AN1230" i="1"/>
  <c r="AN1234" i="1"/>
  <c r="AN1238" i="1"/>
  <c r="AN1242" i="1"/>
  <c r="AN1246" i="1"/>
  <c r="AN1250" i="1"/>
  <c r="AN1254" i="1"/>
  <c r="AN1258" i="1"/>
  <c r="AN1262" i="1"/>
  <c r="AN1266" i="1"/>
  <c r="AN1270" i="1"/>
  <c r="AN1274" i="1"/>
  <c r="AN1278" i="1"/>
  <c r="AN1282" i="1"/>
  <c r="AN1286" i="1"/>
  <c r="AN1290" i="1"/>
  <c r="AN1294" i="1"/>
  <c r="AN1298" i="1"/>
  <c r="AN1302" i="1"/>
  <c r="AN1306" i="1"/>
  <c r="AN1310" i="1"/>
  <c r="AN1314" i="1"/>
  <c r="AN1318" i="1"/>
  <c r="AN1322" i="1"/>
  <c r="AL1333" i="1"/>
  <c r="AL1337" i="1"/>
  <c r="AN253" i="1"/>
  <c r="AN269" i="1"/>
  <c r="AN285" i="1"/>
  <c r="AN301" i="1"/>
  <c r="AN317" i="1"/>
  <c r="AN333" i="1"/>
  <c r="AN349" i="1"/>
  <c r="AN365" i="1"/>
  <c r="AN381" i="1"/>
  <c r="AN397" i="1"/>
  <c r="AN412" i="1"/>
  <c r="AN420" i="1"/>
  <c r="AN428" i="1"/>
  <c r="AN433" i="1"/>
  <c r="AN439" i="1"/>
  <c r="AN444" i="1"/>
  <c r="AN449" i="1"/>
  <c r="AN455" i="1"/>
  <c r="AN460" i="1"/>
  <c r="AN465" i="1"/>
  <c r="AN471" i="1"/>
  <c r="AN476" i="1"/>
  <c r="AN481" i="1"/>
  <c r="AN487" i="1"/>
  <c r="AN492" i="1"/>
  <c r="AN497" i="1"/>
  <c r="AN503" i="1"/>
  <c r="AN508" i="1"/>
  <c r="AN513" i="1"/>
  <c r="AN519" i="1"/>
  <c r="AN524" i="1"/>
  <c r="AN529" i="1"/>
  <c r="AN535" i="1"/>
  <c r="AN540" i="1"/>
  <c r="AN545" i="1"/>
  <c r="AN551" i="1"/>
  <c r="AN556" i="1"/>
  <c r="AN561" i="1"/>
  <c r="AN567" i="1"/>
  <c r="AN572" i="1"/>
  <c r="AN577" i="1"/>
  <c r="AN583" i="1"/>
  <c r="AN588" i="1"/>
  <c r="AN593" i="1"/>
  <c r="AN599" i="1"/>
  <c r="AN604" i="1"/>
  <c r="AN609" i="1"/>
  <c r="AN615" i="1"/>
  <c r="AN620" i="1"/>
  <c r="AN625" i="1"/>
  <c r="AN631" i="1"/>
  <c r="AN636" i="1"/>
  <c r="AN641" i="1"/>
  <c r="AN647" i="1"/>
  <c r="AN652" i="1"/>
  <c r="AN657" i="1"/>
  <c r="AN663" i="1"/>
  <c r="AN668" i="1"/>
  <c r="AN673" i="1"/>
  <c r="AN679" i="1"/>
  <c r="AN684" i="1"/>
  <c r="AN689" i="1"/>
  <c r="AN695" i="1"/>
  <c r="AN700" i="1"/>
  <c r="AN705" i="1"/>
  <c r="AN711" i="1"/>
  <c r="AN716" i="1"/>
  <c r="AN721" i="1"/>
  <c r="AN727" i="1"/>
  <c r="AN732" i="1"/>
  <c r="AN737" i="1"/>
  <c r="AN743" i="1"/>
  <c r="AN748" i="1"/>
  <c r="AN753" i="1"/>
  <c r="AN759" i="1"/>
  <c r="AN764" i="1"/>
  <c r="AN769" i="1"/>
  <c r="AN775" i="1"/>
  <c r="AN780" i="1"/>
  <c r="AN785" i="1"/>
  <c r="AN791" i="1"/>
  <c r="AN796" i="1"/>
  <c r="AN801" i="1"/>
  <c r="AN807" i="1"/>
  <c r="AN812" i="1"/>
  <c r="AN817" i="1"/>
  <c r="AN823" i="1"/>
  <c r="AN828" i="1"/>
  <c r="AN833" i="1"/>
  <c r="AN839" i="1"/>
  <c r="AN844" i="1"/>
  <c r="AN849" i="1"/>
  <c r="AN855" i="1"/>
  <c r="AN860" i="1"/>
  <c r="AN865" i="1"/>
  <c r="AN871" i="1"/>
  <c r="AN876" i="1"/>
  <c r="AN881" i="1"/>
  <c r="AN887" i="1"/>
  <c r="AN892" i="1"/>
  <c r="AN897" i="1"/>
  <c r="AN903" i="1"/>
  <c r="AN908" i="1"/>
  <c r="AN913" i="1"/>
  <c r="AN919" i="1"/>
  <c r="AN924" i="1"/>
  <c r="AN929" i="1"/>
  <c r="AN935" i="1"/>
  <c r="AN940" i="1"/>
  <c r="AN945" i="1"/>
  <c r="AN951" i="1"/>
  <c r="AN956" i="1"/>
  <c r="AN961" i="1"/>
  <c r="AN967" i="1"/>
  <c r="AN972" i="1"/>
  <c r="AN977" i="1"/>
  <c r="AN983" i="1"/>
  <c r="AN988" i="1"/>
  <c r="AN993" i="1"/>
  <c r="AN999" i="1"/>
  <c r="AN1004" i="1"/>
  <c r="AN1009" i="1"/>
  <c r="AN1015" i="1"/>
  <c r="AN1020" i="1"/>
  <c r="AN1025" i="1"/>
  <c r="AN1031" i="1"/>
  <c r="AN1036" i="1"/>
  <c r="AN1041" i="1"/>
  <c r="AN1047" i="1"/>
  <c r="AN1052" i="1"/>
  <c r="AN1057" i="1"/>
  <c r="AN1063" i="1"/>
  <c r="AN1067" i="1"/>
  <c r="AN1071" i="1"/>
  <c r="AN1075" i="1"/>
  <c r="AN1079" i="1"/>
  <c r="AN1083" i="1"/>
  <c r="AN1087" i="1"/>
  <c r="AN1091" i="1"/>
  <c r="AN1095" i="1"/>
  <c r="AN1099" i="1"/>
  <c r="AN1103" i="1"/>
  <c r="AN1107" i="1"/>
  <c r="AN1111" i="1"/>
  <c r="AN1115" i="1"/>
  <c r="AN1119" i="1"/>
  <c r="AN1123" i="1"/>
  <c r="AN1127" i="1"/>
  <c r="AN1131" i="1"/>
  <c r="AN1135" i="1"/>
  <c r="AN1139" i="1"/>
  <c r="AN1143" i="1"/>
  <c r="AN1147" i="1"/>
  <c r="AN1151" i="1"/>
  <c r="AN1155" i="1"/>
  <c r="AN1159" i="1"/>
  <c r="AN1163" i="1"/>
  <c r="AN1167" i="1"/>
  <c r="AN1171" i="1"/>
  <c r="AN1175" i="1"/>
  <c r="AN1179" i="1"/>
  <c r="AN1183" i="1"/>
  <c r="AN1187" i="1"/>
  <c r="AN1191" i="1"/>
  <c r="AN1195" i="1"/>
  <c r="AN1199" i="1"/>
  <c r="AN1203" i="1"/>
  <c r="AN1207" i="1"/>
  <c r="AN1211" i="1"/>
  <c r="AN1215" i="1"/>
  <c r="AN257" i="1"/>
  <c r="AN273" i="1"/>
  <c r="AN289" i="1"/>
  <c r="AN305" i="1"/>
  <c r="AN321" i="1"/>
  <c r="AN337" i="1"/>
  <c r="AN353" i="1"/>
  <c r="AN369" i="1"/>
  <c r="AN385" i="1"/>
  <c r="AN401" i="1"/>
  <c r="AN413" i="1"/>
  <c r="AN421" i="1"/>
  <c r="AN429" i="1"/>
  <c r="AN435" i="1"/>
  <c r="AN440" i="1"/>
  <c r="AN445" i="1"/>
  <c r="AN451" i="1"/>
  <c r="AN456" i="1"/>
  <c r="AN461" i="1"/>
  <c r="AN467" i="1"/>
  <c r="AN472" i="1"/>
  <c r="AN477" i="1"/>
  <c r="AN483" i="1"/>
  <c r="AN488" i="1"/>
  <c r="AN493" i="1"/>
  <c r="AN499" i="1"/>
  <c r="AN504" i="1"/>
  <c r="AN509" i="1"/>
  <c r="AN515" i="1"/>
  <c r="AN520" i="1"/>
  <c r="AN525" i="1"/>
  <c r="AN531" i="1"/>
  <c r="AN536" i="1"/>
  <c r="AN541" i="1"/>
  <c r="AN547" i="1"/>
  <c r="AN552" i="1"/>
  <c r="AN557" i="1"/>
  <c r="AN563" i="1"/>
  <c r="AN568" i="1"/>
  <c r="AN573" i="1"/>
  <c r="AN579" i="1"/>
  <c r="AN584" i="1"/>
  <c r="AN589" i="1"/>
  <c r="AN595" i="1"/>
  <c r="AN600" i="1"/>
  <c r="AN605" i="1"/>
  <c r="AN611" i="1"/>
  <c r="AN616" i="1"/>
  <c r="AN621" i="1"/>
  <c r="AN627" i="1"/>
  <c r="AN632" i="1"/>
  <c r="AN637" i="1"/>
  <c r="AN643" i="1"/>
  <c r="AN648" i="1"/>
  <c r="AN653" i="1"/>
  <c r="AN659" i="1"/>
  <c r="AN664" i="1"/>
  <c r="AN669" i="1"/>
  <c r="AN675" i="1"/>
  <c r="AN680" i="1"/>
  <c r="AN685" i="1"/>
  <c r="AN691" i="1"/>
  <c r="AN696" i="1"/>
  <c r="AN701" i="1"/>
  <c r="AN707" i="1"/>
  <c r="AN712" i="1"/>
  <c r="AN717" i="1"/>
  <c r="AN723" i="1"/>
  <c r="AN728" i="1"/>
  <c r="AN733" i="1"/>
  <c r="AN739" i="1"/>
  <c r="AN744" i="1"/>
  <c r="AN749" i="1"/>
  <c r="AN755" i="1"/>
  <c r="AN760" i="1"/>
  <c r="AN765" i="1"/>
  <c r="AN771" i="1"/>
  <c r="AN776" i="1"/>
  <c r="AN781" i="1"/>
  <c r="AN787" i="1"/>
  <c r="AN792" i="1"/>
  <c r="AN797" i="1"/>
  <c r="AN803" i="1"/>
  <c r="AN808" i="1"/>
  <c r="AN813" i="1"/>
  <c r="AN819" i="1"/>
  <c r="AN824" i="1"/>
  <c r="AN829" i="1"/>
  <c r="AN835" i="1"/>
  <c r="AN840" i="1"/>
  <c r="AN845" i="1"/>
  <c r="AN851" i="1"/>
  <c r="AN856" i="1"/>
  <c r="AN861" i="1"/>
  <c r="AN867" i="1"/>
  <c r="AN872" i="1"/>
  <c r="AN877" i="1"/>
  <c r="AN883" i="1"/>
  <c r="AN888" i="1"/>
  <c r="AN893" i="1"/>
  <c r="AN899" i="1"/>
  <c r="AN904" i="1"/>
  <c r="AN909" i="1"/>
  <c r="AN915" i="1"/>
  <c r="AN920" i="1"/>
  <c r="AN925" i="1"/>
  <c r="AN931" i="1"/>
  <c r="AN936" i="1"/>
  <c r="AN941" i="1"/>
  <c r="AN947" i="1"/>
  <c r="AN952" i="1"/>
  <c r="AN957" i="1"/>
  <c r="AN963" i="1"/>
  <c r="AN968" i="1"/>
  <c r="AN973" i="1"/>
  <c r="AN979" i="1"/>
  <c r="AN984" i="1"/>
  <c r="AN989" i="1"/>
  <c r="AN995" i="1"/>
  <c r="AN1000" i="1"/>
  <c r="AN1005" i="1"/>
  <c r="AN1011" i="1"/>
  <c r="AN1016" i="1"/>
  <c r="AN1021" i="1"/>
  <c r="AN1027" i="1"/>
  <c r="AN1032" i="1"/>
  <c r="AN1037" i="1"/>
  <c r="AN1043" i="1"/>
  <c r="AN1048" i="1"/>
  <c r="AN1053" i="1"/>
  <c r="AN1059" i="1"/>
  <c r="AN1064" i="1"/>
  <c r="AN1068" i="1"/>
  <c r="AN1072" i="1"/>
  <c r="AN1076" i="1"/>
  <c r="AN1080" i="1"/>
  <c r="AN1084" i="1"/>
  <c r="AN1088" i="1"/>
  <c r="AN1092" i="1"/>
  <c r="AN1096" i="1"/>
  <c r="AN1100" i="1"/>
  <c r="AN1104" i="1"/>
  <c r="AN1108" i="1"/>
  <c r="AN1112" i="1"/>
  <c r="AN1116" i="1"/>
  <c r="AN1120" i="1"/>
  <c r="AN1124" i="1"/>
  <c r="AN1128" i="1"/>
  <c r="AN1132" i="1"/>
  <c r="AN1136" i="1"/>
  <c r="AN1140" i="1"/>
  <c r="AN1144" i="1"/>
  <c r="AN1148" i="1"/>
  <c r="AN1152" i="1"/>
  <c r="AN1156" i="1"/>
  <c r="AN1160" i="1"/>
  <c r="AN1164" i="1"/>
  <c r="AN1168" i="1"/>
  <c r="AN1172" i="1"/>
  <c r="AN1176" i="1"/>
  <c r="AN1180" i="1"/>
  <c r="AN1184" i="1"/>
  <c r="AN1188" i="1"/>
  <c r="AN1192" i="1"/>
  <c r="AN1196" i="1"/>
  <c r="AN1200" i="1"/>
  <c r="AN1204" i="1"/>
  <c r="AN1208" i="1"/>
  <c r="AN1212" i="1"/>
  <c r="AN1216" i="1"/>
  <c r="AN1220" i="1"/>
  <c r="AN1224" i="1"/>
  <c r="AN1228" i="1"/>
  <c r="AN1232" i="1"/>
  <c r="AN1236" i="1"/>
  <c r="AN1240" i="1"/>
  <c r="AN1244" i="1"/>
  <c r="AN1248" i="1"/>
  <c r="AN1252" i="1"/>
  <c r="AN1256" i="1"/>
  <c r="AN1260" i="1"/>
  <c r="AN1264" i="1"/>
  <c r="AN1268" i="1"/>
  <c r="AN1272" i="1"/>
  <c r="AN1276" i="1"/>
  <c r="AN1280" i="1"/>
  <c r="AN1284" i="1"/>
  <c r="AN1288" i="1"/>
  <c r="AN1292" i="1"/>
  <c r="AN1296" i="1"/>
  <c r="AN1300" i="1"/>
  <c r="AN1304" i="1"/>
  <c r="AN1308" i="1"/>
  <c r="AN1312" i="1"/>
  <c r="AN1316" i="1"/>
  <c r="AN1320" i="1"/>
  <c r="AN4" i="1"/>
  <c r="AL1327" i="1"/>
  <c r="AL1331" i="1"/>
  <c r="AL1335" i="1"/>
  <c r="AL1339" i="1"/>
  <c r="AL1347" i="1"/>
  <c r="AL1359" i="1"/>
  <c r="AL1363" i="1"/>
  <c r="AL1367" i="1"/>
  <c r="AL1371" i="1"/>
  <c r="AL1375" i="1"/>
  <c r="AL1379" i="1"/>
  <c r="AL1383" i="1"/>
  <c r="AL1387" i="1"/>
  <c r="AL1391" i="1"/>
  <c r="AL1395" i="1"/>
  <c r="AL1399" i="1"/>
  <c r="AL1403" i="1"/>
  <c r="AL1407" i="1"/>
  <c r="AL1411" i="1"/>
  <c r="AL1415" i="1"/>
  <c r="AL1419" i="1"/>
  <c r="AL1423" i="1"/>
  <c r="AL1427" i="1"/>
  <c r="AL1431" i="1"/>
  <c r="AL1435" i="1"/>
  <c r="AL1439" i="1"/>
  <c r="AL1443" i="1"/>
  <c r="AL1447" i="1"/>
  <c r="AL1451" i="1"/>
  <c r="AL1455" i="1"/>
  <c r="AL1459" i="1"/>
  <c r="AL1463" i="1"/>
  <c r="AL1467" i="1"/>
  <c r="AL1471" i="1"/>
  <c r="AL1479" i="1"/>
  <c r="AL1483" i="1"/>
  <c r="AL1487" i="1"/>
  <c r="AL1491" i="1"/>
  <c r="AL1499" i="1"/>
  <c r="AL1503" i="1"/>
  <c r="AL1507" i="1"/>
  <c r="AL1511" i="1"/>
  <c r="AL1515" i="1"/>
  <c r="AL1519" i="1"/>
  <c r="AL1523" i="1"/>
  <c r="AN1231" i="1"/>
  <c r="AN1247" i="1"/>
  <c r="AN1263" i="1"/>
  <c r="AN1279" i="1"/>
  <c r="AN1295" i="1"/>
  <c r="AN1311" i="1"/>
  <c r="AL1326" i="1"/>
  <c r="AL1349" i="1"/>
  <c r="AL1357" i="1"/>
  <c r="AL1365" i="1"/>
  <c r="AL1373" i="1"/>
  <c r="AL1381" i="1"/>
  <c r="AL1389" i="1"/>
  <c r="AL1396" i="1"/>
  <c r="AL1401" i="1"/>
  <c r="AL1412" i="1"/>
  <c r="AL1417" i="1"/>
  <c r="AL1422" i="1"/>
  <c r="AL1428" i="1"/>
  <c r="AL1433" i="1"/>
  <c r="AL1438" i="1"/>
  <c r="AL1444" i="1"/>
  <c r="AL1449" i="1"/>
  <c r="AL1454" i="1"/>
  <c r="AL1460" i="1"/>
  <c r="AL1465" i="1"/>
  <c r="AL1470" i="1"/>
  <c r="AL1476" i="1"/>
  <c r="AL1481" i="1"/>
  <c r="AL1486" i="1"/>
  <c r="AL1492" i="1"/>
  <c r="AL1497" i="1"/>
  <c r="AL1502" i="1"/>
  <c r="AL1508" i="1"/>
  <c r="AL1513" i="1"/>
  <c r="AL1518" i="1"/>
  <c r="AL1524" i="1"/>
  <c r="AL1528" i="1"/>
  <c r="AL1532" i="1"/>
  <c r="AL1536" i="1"/>
  <c r="AL1540" i="1"/>
  <c r="AL1544" i="1"/>
  <c r="AL1548" i="1"/>
  <c r="AL1552" i="1"/>
  <c r="AL1556" i="1"/>
  <c r="AL1560" i="1"/>
  <c r="AL1564" i="1"/>
  <c r="AL1572" i="1"/>
  <c r="AL1576" i="1"/>
  <c r="AL1580" i="1"/>
  <c r="AL1584" i="1"/>
  <c r="AL1588" i="1"/>
  <c r="AL1596" i="1"/>
  <c r="AL1600" i="1"/>
  <c r="AL1604" i="1"/>
  <c r="AL1608" i="1"/>
  <c r="AL1612" i="1"/>
  <c r="AL1616" i="1"/>
  <c r="AL1624" i="1"/>
  <c r="AL1644" i="1"/>
  <c r="AL1652" i="1"/>
  <c r="AL6" i="1"/>
  <c r="AL10" i="1"/>
  <c r="AL14" i="1"/>
  <c r="AL18" i="1"/>
  <c r="AL22" i="1"/>
  <c r="AL26" i="1"/>
  <c r="AL30" i="1"/>
  <c r="AL34" i="1"/>
  <c r="AL38" i="1"/>
  <c r="AL42" i="1"/>
  <c r="AL46" i="1"/>
  <c r="AL50" i="1"/>
  <c r="AL54" i="1"/>
  <c r="AL58" i="1"/>
  <c r="AL62" i="1"/>
  <c r="AL66" i="1"/>
  <c r="AL70" i="1"/>
  <c r="AL74" i="1"/>
  <c r="AL78" i="1"/>
  <c r="AL82" i="1"/>
  <c r="AL86" i="1"/>
  <c r="AL90" i="1"/>
  <c r="AL94" i="1"/>
  <c r="AL98" i="1"/>
  <c r="AL102" i="1"/>
  <c r="AL106" i="1"/>
  <c r="AL110" i="1"/>
  <c r="AL114" i="1"/>
  <c r="AL118" i="1"/>
  <c r="AL122" i="1"/>
  <c r="AL126" i="1"/>
  <c r="AL130" i="1"/>
  <c r="AL134" i="1"/>
  <c r="AL138" i="1"/>
  <c r="AL142" i="1"/>
  <c r="AL146" i="1"/>
  <c r="AL150" i="1"/>
  <c r="AL154" i="1"/>
  <c r="AL158" i="1"/>
  <c r="AL162" i="1"/>
  <c r="AL166" i="1"/>
  <c r="AL170" i="1"/>
  <c r="AL174" i="1"/>
  <c r="AL178" i="1"/>
  <c r="AL182" i="1"/>
  <c r="AL186" i="1"/>
  <c r="AL190" i="1"/>
  <c r="AL194" i="1"/>
  <c r="AL198" i="1"/>
  <c r="AL202" i="1"/>
  <c r="AL206" i="1"/>
  <c r="AL210" i="1"/>
  <c r="AL214" i="1"/>
  <c r="AL218" i="1"/>
  <c r="AL222" i="1"/>
  <c r="AL226" i="1"/>
  <c r="AL230" i="1"/>
  <c r="AL234" i="1"/>
  <c r="AL238" i="1"/>
  <c r="AL242" i="1"/>
  <c r="AL246" i="1"/>
  <c r="AL250" i="1"/>
  <c r="AL254" i="1"/>
  <c r="AL258" i="1"/>
  <c r="AL262" i="1"/>
  <c r="AL266" i="1"/>
  <c r="AL270" i="1"/>
  <c r="AL274" i="1"/>
  <c r="AL278" i="1"/>
  <c r="AL282" i="1"/>
  <c r="AL286" i="1"/>
  <c r="AL290" i="1"/>
  <c r="AL294" i="1"/>
  <c r="AL298" i="1"/>
  <c r="AL302" i="1"/>
  <c r="AL306" i="1"/>
  <c r="AL310" i="1"/>
  <c r="AL314" i="1"/>
  <c r="AL318" i="1"/>
  <c r="AL322" i="1"/>
  <c r="AL326" i="1"/>
  <c r="AL330" i="1"/>
  <c r="AL334" i="1"/>
  <c r="AL338" i="1"/>
  <c r="AL342" i="1"/>
  <c r="AL346" i="1"/>
  <c r="AL350" i="1"/>
  <c r="AL354" i="1"/>
  <c r="AL358" i="1"/>
  <c r="AL362" i="1"/>
  <c r="AL366" i="1"/>
  <c r="AL370" i="1"/>
  <c r="AL374" i="1"/>
  <c r="AL378" i="1"/>
  <c r="AL382" i="1"/>
  <c r="AL386" i="1"/>
  <c r="AL390" i="1"/>
  <c r="AL394" i="1"/>
  <c r="AL398" i="1"/>
  <c r="AL402" i="1"/>
  <c r="AL406" i="1"/>
  <c r="AL410" i="1"/>
  <c r="AL414" i="1"/>
  <c r="AL418" i="1"/>
  <c r="AL422" i="1"/>
  <c r="AL426" i="1"/>
  <c r="AL430" i="1"/>
  <c r="AL434" i="1"/>
  <c r="AL438" i="1"/>
  <c r="AL442" i="1"/>
  <c r="AL446" i="1"/>
  <c r="AL450" i="1"/>
  <c r="AL454" i="1"/>
  <c r="AL458" i="1"/>
  <c r="AL462" i="1"/>
  <c r="AL466" i="1"/>
  <c r="AL470" i="1"/>
  <c r="AL474" i="1"/>
  <c r="AL478" i="1"/>
  <c r="AL482" i="1"/>
  <c r="AL486" i="1"/>
  <c r="AL490" i="1"/>
  <c r="AL494" i="1"/>
  <c r="AL498" i="1"/>
  <c r="AL502" i="1"/>
  <c r="AL506" i="1"/>
  <c r="AL510" i="1"/>
  <c r="AL514" i="1"/>
  <c r="AL518" i="1"/>
  <c r="AL522" i="1"/>
  <c r="AL526" i="1"/>
  <c r="AL530" i="1"/>
  <c r="AL534" i="1"/>
  <c r="AL538" i="1"/>
  <c r="AL542" i="1"/>
  <c r="AL546" i="1"/>
  <c r="AL550" i="1"/>
  <c r="AL554" i="1"/>
  <c r="AL558" i="1"/>
  <c r="AL562" i="1"/>
  <c r="AL566" i="1"/>
  <c r="AL570" i="1"/>
  <c r="AL574" i="1"/>
  <c r="AL578" i="1"/>
  <c r="AL582" i="1"/>
  <c r="AL586" i="1"/>
  <c r="AL590" i="1"/>
  <c r="AL594" i="1"/>
  <c r="AL598" i="1"/>
  <c r="AL602" i="1"/>
  <c r="AL606" i="1"/>
  <c r="AL610" i="1"/>
  <c r="AL614" i="1"/>
  <c r="AL618" i="1"/>
  <c r="AL622" i="1"/>
  <c r="AL626" i="1"/>
  <c r="AL630" i="1"/>
  <c r="AL634" i="1"/>
  <c r="AL638" i="1"/>
  <c r="AL642" i="1"/>
  <c r="AL646" i="1"/>
  <c r="AL650" i="1"/>
  <c r="AL654" i="1"/>
  <c r="AL658" i="1"/>
  <c r="AL662" i="1"/>
  <c r="AL666" i="1"/>
  <c r="AL670" i="1"/>
  <c r="AL674" i="1"/>
  <c r="AL678" i="1"/>
  <c r="AL682" i="1"/>
  <c r="AL686" i="1"/>
  <c r="AL690" i="1"/>
  <c r="AL694" i="1"/>
  <c r="AL698" i="1"/>
  <c r="AL702" i="1"/>
  <c r="AL706" i="1"/>
  <c r="AL710" i="1"/>
  <c r="AL714" i="1"/>
  <c r="AL718" i="1"/>
  <c r="AL722" i="1"/>
  <c r="AL726" i="1"/>
  <c r="AL730" i="1"/>
  <c r="AL734" i="1"/>
  <c r="AL738" i="1"/>
  <c r="AL742" i="1"/>
  <c r="AL746" i="1"/>
  <c r="AL750" i="1"/>
  <c r="AL754" i="1"/>
  <c r="AL758" i="1"/>
  <c r="AL762" i="1"/>
  <c r="AL766" i="1"/>
  <c r="AL770" i="1"/>
  <c r="AL774" i="1"/>
  <c r="AL778" i="1"/>
  <c r="AL782" i="1"/>
  <c r="AL786" i="1"/>
  <c r="AL790" i="1"/>
  <c r="AL794" i="1"/>
  <c r="AL798" i="1"/>
  <c r="AL802" i="1"/>
  <c r="AL806" i="1"/>
  <c r="AL810" i="1"/>
  <c r="AL814" i="1"/>
  <c r="AN1219" i="1"/>
  <c r="AN1235" i="1"/>
  <c r="AN1251" i="1"/>
  <c r="AN1267" i="1"/>
  <c r="AN1283" i="1"/>
  <c r="AN1299" i="1"/>
  <c r="AN1315" i="1"/>
  <c r="AL1330" i="1"/>
  <c r="AL1342" i="1"/>
  <c r="AL1350" i="1"/>
  <c r="AL1366" i="1"/>
  <c r="AL1374" i="1"/>
  <c r="AL1382" i="1"/>
  <c r="AL1390" i="1"/>
  <c r="AL1397" i="1"/>
  <c r="AL1402" i="1"/>
  <c r="AL1408" i="1"/>
  <c r="AL1413" i="1"/>
  <c r="AL1418" i="1"/>
  <c r="AL1424" i="1"/>
  <c r="AL1429" i="1"/>
  <c r="AL1440" i="1"/>
  <c r="AL1445" i="1"/>
  <c r="AL1450" i="1"/>
  <c r="AL1456" i="1"/>
  <c r="AL1466" i="1"/>
  <c r="AL1472" i="1"/>
  <c r="AL1477" i="1"/>
  <c r="AL1482" i="1"/>
  <c r="AL1488" i="1"/>
  <c r="AL1493" i="1"/>
  <c r="AL1498" i="1"/>
  <c r="AL1504" i="1"/>
  <c r="AL1509" i="1"/>
  <c r="AL1514" i="1"/>
  <c r="AL1520" i="1"/>
  <c r="AL1525" i="1"/>
  <c r="AL1529" i="1"/>
  <c r="AL1533" i="1"/>
  <c r="AL1537" i="1"/>
  <c r="AL1541" i="1"/>
  <c r="AL1545" i="1"/>
  <c r="AL1549" i="1"/>
  <c r="AL1553" i="1"/>
  <c r="AL1557" i="1"/>
  <c r="AL1561" i="1"/>
  <c r="AL1565" i="1"/>
  <c r="AL1569" i="1"/>
  <c r="AL1573" i="1"/>
  <c r="AL1577" i="1"/>
  <c r="AL1581" i="1"/>
  <c r="AL1585" i="1"/>
  <c r="AL1589" i="1"/>
  <c r="AL1593" i="1"/>
  <c r="AL1597" i="1"/>
  <c r="AL1601" i="1"/>
  <c r="AL1605" i="1"/>
  <c r="AL1609" i="1"/>
  <c r="AL1617" i="1"/>
  <c r="AL1625" i="1"/>
  <c r="AL1637" i="1"/>
  <c r="AL1645" i="1"/>
  <c r="AL1649" i="1"/>
  <c r="AL7" i="1"/>
  <c r="AL11" i="1"/>
  <c r="AL15" i="1"/>
  <c r="AL19" i="1"/>
  <c r="AL23" i="1"/>
  <c r="AL27" i="1"/>
  <c r="AL31" i="1"/>
  <c r="AL35" i="1"/>
  <c r="AL39" i="1"/>
  <c r="AL43" i="1"/>
  <c r="AL47" i="1"/>
  <c r="AL51" i="1"/>
  <c r="AL55" i="1"/>
  <c r="AL59" i="1"/>
  <c r="AL63" i="1"/>
  <c r="AL67" i="1"/>
  <c r="AL71" i="1"/>
  <c r="AL75" i="1"/>
  <c r="AL79" i="1"/>
  <c r="AL83" i="1"/>
  <c r="AL87" i="1"/>
  <c r="AL91" i="1"/>
  <c r="AL95" i="1"/>
  <c r="AL99" i="1"/>
  <c r="AL103" i="1"/>
  <c r="AL107" i="1"/>
  <c r="AL111" i="1"/>
  <c r="AL115" i="1"/>
  <c r="AL119" i="1"/>
  <c r="AL123" i="1"/>
  <c r="AL127" i="1"/>
  <c r="AL131" i="1"/>
  <c r="AL135" i="1"/>
  <c r="AL139" i="1"/>
  <c r="AL143" i="1"/>
  <c r="AL147" i="1"/>
  <c r="AL151" i="1"/>
  <c r="AL155" i="1"/>
  <c r="AL159" i="1"/>
  <c r="AL163" i="1"/>
  <c r="AL167" i="1"/>
  <c r="AL171" i="1"/>
  <c r="AL175" i="1"/>
  <c r="AL179" i="1"/>
  <c r="AL183" i="1"/>
  <c r="AL187" i="1"/>
  <c r="AL191" i="1"/>
  <c r="AL195" i="1"/>
  <c r="AL199" i="1"/>
  <c r="AL203" i="1"/>
  <c r="AL207" i="1"/>
  <c r="AL211" i="1"/>
  <c r="AL215" i="1"/>
  <c r="AL219" i="1"/>
  <c r="AL223" i="1"/>
  <c r="AL227" i="1"/>
  <c r="AL231" i="1"/>
  <c r="AL235" i="1"/>
  <c r="AL239" i="1"/>
  <c r="AL243" i="1"/>
  <c r="AL247" i="1"/>
  <c r="AL251" i="1"/>
  <c r="AL255" i="1"/>
  <c r="AL259" i="1"/>
  <c r="AL263" i="1"/>
  <c r="AL267" i="1"/>
  <c r="AL271" i="1"/>
  <c r="AL275" i="1"/>
  <c r="AL279" i="1"/>
  <c r="AL283" i="1"/>
  <c r="AL287" i="1"/>
  <c r="AL291" i="1"/>
  <c r="AL295" i="1"/>
  <c r="AL299" i="1"/>
  <c r="AL303" i="1"/>
  <c r="AL307" i="1"/>
  <c r="AL311" i="1"/>
  <c r="AL315" i="1"/>
  <c r="AL319" i="1"/>
  <c r="AL323" i="1"/>
  <c r="AL327" i="1"/>
  <c r="AL331" i="1"/>
  <c r="AL335" i="1"/>
  <c r="AL339" i="1"/>
  <c r="AL343" i="1"/>
  <c r="AL347" i="1"/>
  <c r="AL351" i="1"/>
  <c r="AL355" i="1"/>
  <c r="AL359" i="1"/>
  <c r="AL363" i="1"/>
  <c r="AL367" i="1"/>
  <c r="AL371" i="1"/>
  <c r="AL375" i="1"/>
  <c r="AL379" i="1"/>
  <c r="AL383" i="1"/>
  <c r="AL387" i="1"/>
  <c r="AL391" i="1"/>
  <c r="AL395" i="1"/>
  <c r="AL399" i="1"/>
  <c r="AL403" i="1"/>
  <c r="AL407" i="1"/>
  <c r="AL411" i="1"/>
  <c r="AL415" i="1"/>
  <c r="AL419" i="1"/>
  <c r="AL423" i="1"/>
  <c r="AL427" i="1"/>
  <c r="AL431" i="1"/>
  <c r="AL435" i="1"/>
  <c r="AL439" i="1"/>
  <c r="AL443" i="1"/>
  <c r="AL447" i="1"/>
  <c r="AL451" i="1"/>
  <c r="AL455" i="1"/>
  <c r="AL459" i="1"/>
  <c r="AL463" i="1"/>
  <c r="AL467" i="1"/>
  <c r="AL471" i="1"/>
  <c r="AL475" i="1"/>
  <c r="AL479" i="1"/>
  <c r="AL483" i="1"/>
  <c r="AL487" i="1"/>
  <c r="AL491" i="1"/>
  <c r="AL495" i="1"/>
  <c r="AL499" i="1"/>
  <c r="AL503" i="1"/>
  <c r="AL507" i="1"/>
  <c r="AL511" i="1"/>
  <c r="AL515" i="1"/>
  <c r="AL519" i="1"/>
  <c r="AL523" i="1"/>
  <c r="AL527" i="1"/>
  <c r="AL531" i="1"/>
  <c r="AL535" i="1"/>
  <c r="AL539" i="1"/>
  <c r="AL543" i="1"/>
  <c r="AL547" i="1"/>
  <c r="AL551" i="1"/>
  <c r="AL555" i="1"/>
  <c r="AL559" i="1"/>
  <c r="AL563" i="1"/>
  <c r="AL567" i="1"/>
  <c r="AL571" i="1"/>
  <c r="AL575" i="1"/>
  <c r="AL579" i="1"/>
  <c r="AL583" i="1"/>
  <c r="AL587" i="1"/>
  <c r="AL591" i="1"/>
  <c r="AL595" i="1"/>
  <c r="AL599" i="1"/>
  <c r="AL603" i="1"/>
  <c r="AL607" i="1"/>
  <c r="AL611" i="1"/>
  <c r="AL615" i="1"/>
  <c r="AL619" i="1"/>
  <c r="AL623" i="1"/>
  <c r="AL627" i="1"/>
  <c r="AL631" i="1"/>
  <c r="AL635" i="1"/>
  <c r="AL639" i="1"/>
  <c r="AL643" i="1"/>
  <c r="AL647" i="1"/>
  <c r="AL651" i="1"/>
  <c r="AL655" i="1"/>
  <c r="AL659" i="1"/>
  <c r="AL663" i="1"/>
  <c r="AL667" i="1"/>
  <c r="AL671" i="1"/>
  <c r="AL675" i="1"/>
  <c r="AL679" i="1"/>
  <c r="AL683" i="1"/>
  <c r="AL687" i="1"/>
  <c r="AL691" i="1"/>
  <c r="AL695" i="1"/>
  <c r="AL699" i="1"/>
  <c r="AL703" i="1"/>
  <c r="AL707" i="1"/>
  <c r="AL711" i="1"/>
  <c r="AL715" i="1"/>
  <c r="AL719" i="1"/>
  <c r="AL723" i="1"/>
  <c r="AL727" i="1"/>
  <c r="AL731" i="1"/>
  <c r="AL735" i="1"/>
  <c r="AL739" i="1"/>
  <c r="AL743" i="1"/>
  <c r="AL747" i="1"/>
  <c r="AL751" i="1"/>
  <c r="AL755" i="1"/>
  <c r="AL759" i="1"/>
  <c r="AL763" i="1"/>
  <c r="AL767" i="1"/>
  <c r="AL771" i="1"/>
  <c r="AL775" i="1"/>
  <c r="AL779" i="1"/>
  <c r="AL783" i="1"/>
  <c r="AL787" i="1"/>
  <c r="AL791" i="1"/>
  <c r="AL795" i="1"/>
  <c r="AL799" i="1"/>
  <c r="AL803" i="1"/>
  <c r="AL807" i="1"/>
  <c r="AL811" i="1"/>
  <c r="AL815" i="1"/>
  <c r="AL819" i="1"/>
  <c r="AL823" i="1"/>
  <c r="AL827" i="1"/>
  <c r="AL831" i="1"/>
  <c r="AL835" i="1"/>
  <c r="AL839" i="1"/>
  <c r="AL843" i="1"/>
  <c r="AL847" i="1"/>
  <c r="AL851" i="1"/>
  <c r="AL855" i="1"/>
  <c r="AL859" i="1"/>
  <c r="AL863" i="1"/>
  <c r="AL867" i="1"/>
  <c r="AL871" i="1"/>
  <c r="AL875" i="1"/>
  <c r="AL879" i="1"/>
  <c r="AL883" i="1"/>
  <c r="AL887" i="1"/>
  <c r="AL891" i="1"/>
  <c r="AL895" i="1"/>
  <c r="AL899" i="1"/>
  <c r="AL903" i="1"/>
  <c r="AL907" i="1"/>
  <c r="AL911" i="1"/>
  <c r="AL915" i="1"/>
  <c r="AL919" i="1"/>
  <c r="AL923" i="1"/>
  <c r="AL927" i="1"/>
  <c r="AL931" i="1"/>
  <c r="AL935" i="1"/>
  <c r="AL939" i="1"/>
  <c r="AL943" i="1"/>
  <c r="AL947" i="1"/>
  <c r="AL951" i="1"/>
  <c r="AL955" i="1"/>
  <c r="AL959" i="1"/>
  <c r="AL963" i="1"/>
  <c r="AL967" i="1"/>
  <c r="AL971" i="1"/>
  <c r="AL975" i="1"/>
  <c r="AL979" i="1"/>
  <c r="AL983" i="1"/>
  <c r="AL987" i="1"/>
  <c r="AL991" i="1"/>
  <c r="AL995" i="1"/>
  <c r="AL999" i="1"/>
  <c r="AL1003" i="1"/>
  <c r="AL1007" i="1"/>
  <c r="AL1011" i="1"/>
  <c r="AL1015" i="1"/>
  <c r="AL1019" i="1"/>
  <c r="AL1023" i="1"/>
  <c r="AL1027" i="1"/>
  <c r="AL1031" i="1"/>
  <c r="AL1035" i="1"/>
  <c r="AL1039" i="1"/>
  <c r="AL1043" i="1"/>
  <c r="AL1047" i="1"/>
  <c r="AL1051" i="1"/>
  <c r="AL1055" i="1"/>
  <c r="AL1059" i="1"/>
  <c r="AN1223" i="1"/>
  <c r="AN1239" i="1"/>
  <c r="AN1255" i="1"/>
  <c r="AN1271" i="1"/>
  <c r="AN1287" i="1"/>
  <c r="AN1303" i="1"/>
  <c r="AN1319" i="1"/>
  <c r="AL1334" i="1"/>
  <c r="AL1345" i="1"/>
  <c r="AL1353" i="1"/>
  <c r="AL1361" i="1"/>
  <c r="AL1377" i="1"/>
  <c r="AL1385" i="1"/>
  <c r="AL1393" i="1"/>
  <c r="AL1398" i="1"/>
  <c r="AL1404" i="1"/>
  <c r="AL1409" i="1"/>
  <c r="AL1414" i="1"/>
  <c r="AL1420" i="1"/>
  <c r="AL1425" i="1"/>
  <c r="AL1430" i="1"/>
  <c r="AL1436" i="1"/>
  <c r="AL1441" i="1"/>
  <c r="AL1446" i="1"/>
  <c r="AL1452" i="1"/>
  <c r="AL1457" i="1"/>
  <c r="AL1462" i="1"/>
  <c r="AL1468" i="1"/>
  <c r="AL1473" i="1"/>
  <c r="AL1478" i="1"/>
  <c r="AL1484" i="1"/>
  <c r="AL1494" i="1"/>
  <c r="AL1505" i="1"/>
  <c r="AL1510" i="1"/>
  <c r="AL1516" i="1"/>
  <c r="AL1521" i="1"/>
  <c r="AL1526" i="1"/>
  <c r="AL1530" i="1"/>
  <c r="AL1534" i="1"/>
  <c r="AL1538" i="1"/>
  <c r="AL1542" i="1"/>
  <c r="AL1546" i="1"/>
  <c r="AL1550" i="1"/>
  <c r="AL1562" i="1"/>
  <c r="AL1566" i="1"/>
  <c r="AL1570" i="1"/>
  <c r="AL1574" i="1"/>
  <c r="AL1582" i="1"/>
  <c r="AL1590" i="1"/>
  <c r="AL1594" i="1"/>
  <c r="AL1598" i="1"/>
  <c r="AL1602" i="1"/>
  <c r="AL1606" i="1"/>
  <c r="AL1610" i="1"/>
  <c r="AL1614" i="1"/>
  <c r="AL1622" i="1"/>
  <c r="AL1626" i="1"/>
  <c r="AL1634" i="1"/>
  <c r="AL1638" i="1"/>
  <c r="AL1646" i="1"/>
  <c r="AL1650" i="1"/>
  <c r="AL1658" i="1"/>
  <c r="AL1324" i="1"/>
  <c r="AL8" i="1"/>
  <c r="AL12" i="1"/>
  <c r="AL16" i="1"/>
  <c r="AL20" i="1"/>
  <c r="AL24" i="1"/>
  <c r="AL28" i="1"/>
  <c r="AL32" i="1"/>
  <c r="AL36" i="1"/>
  <c r="AL40" i="1"/>
  <c r="AL44" i="1"/>
  <c r="AL48" i="1"/>
  <c r="AL52" i="1"/>
  <c r="AL56" i="1"/>
  <c r="AL60" i="1"/>
  <c r="AL64" i="1"/>
  <c r="AL68" i="1"/>
  <c r="AL72" i="1"/>
  <c r="AL76" i="1"/>
  <c r="AL80" i="1"/>
  <c r="AL84" i="1"/>
  <c r="AL88" i="1"/>
  <c r="AL92" i="1"/>
  <c r="AL96" i="1"/>
  <c r="AL100" i="1"/>
  <c r="AL104" i="1"/>
  <c r="AL108" i="1"/>
  <c r="AL112" i="1"/>
  <c r="AL116" i="1"/>
  <c r="AL120" i="1"/>
  <c r="AL124" i="1"/>
  <c r="AL128" i="1"/>
  <c r="AL132" i="1"/>
  <c r="AL136" i="1"/>
  <c r="AL140" i="1"/>
  <c r="AL144" i="1"/>
  <c r="AL148" i="1"/>
  <c r="AL152" i="1"/>
  <c r="AL156" i="1"/>
  <c r="AL160" i="1"/>
  <c r="AL164" i="1"/>
  <c r="AL168" i="1"/>
  <c r="AL172" i="1"/>
  <c r="AL176" i="1"/>
  <c r="AL180" i="1"/>
  <c r="AL184" i="1"/>
  <c r="AL188" i="1"/>
  <c r="AL192" i="1"/>
  <c r="AL196" i="1"/>
  <c r="AL200" i="1"/>
  <c r="AL204" i="1"/>
  <c r="AL208" i="1"/>
  <c r="AL212" i="1"/>
  <c r="AL216" i="1"/>
  <c r="AL220" i="1"/>
  <c r="AL224" i="1"/>
  <c r="AL228" i="1"/>
  <c r="AL232" i="1"/>
  <c r="AL236" i="1"/>
  <c r="AL240" i="1"/>
  <c r="AL244" i="1"/>
  <c r="AL248" i="1"/>
  <c r="AL252" i="1"/>
  <c r="AL256" i="1"/>
  <c r="AL260" i="1"/>
  <c r="AL264" i="1"/>
  <c r="AL268" i="1"/>
  <c r="AL272" i="1"/>
  <c r="AL276" i="1"/>
  <c r="AL280" i="1"/>
  <c r="AL284" i="1"/>
  <c r="AL288" i="1"/>
  <c r="AL292" i="1"/>
  <c r="AL296" i="1"/>
  <c r="AL300" i="1"/>
  <c r="AL304" i="1"/>
  <c r="AL308" i="1"/>
  <c r="AL312" i="1"/>
  <c r="AL316" i="1"/>
  <c r="AL320" i="1"/>
  <c r="AL324" i="1"/>
  <c r="AL328" i="1"/>
  <c r="AL332" i="1"/>
  <c r="AL336" i="1"/>
  <c r="AL340" i="1"/>
  <c r="AL344" i="1"/>
  <c r="AL348" i="1"/>
  <c r="AL352" i="1"/>
  <c r="AL356" i="1"/>
  <c r="AL360" i="1"/>
  <c r="AL364" i="1"/>
  <c r="AL368" i="1"/>
  <c r="AL372" i="1"/>
  <c r="AL376" i="1"/>
  <c r="AL380" i="1"/>
  <c r="AL384" i="1"/>
  <c r="AL388" i="1"/>
  <c r="AL392" i="1"/>
  <c r="AL396" i="1"/>
  <c r="AL400" i="1"/>
  <c r="AL404" i="1"/>
  <c r="AL408" i="1"/>
  <c r="AL412" i="1"/>
  <c r="AL416" i="1"/>
  <c r="AL420" i="1"/>
  <c r="AL424" i="1"/>
  <c r="AL428" i="1"/>
  <c r="AL432" i="1"/>
  <c r="AL436" i="1"/>
  <c r="AL440" i="1"/>
  <c r="AL444" i="1"/>
  <c r="AL448" i="1"/>
  <c r="AL452" i="1"/>
  <c r="AL456" i="1"/>
  <c r="AL460" i="1"/>
  <c r="AL464" i="1"/>
  <c r="AL468" i="1"/>
  <c r="AL472" i="1"/>
  <c r="AL476" i="1"/>
  <c r="AL480" i="1"/>
  <c r="AL484" i="1"/>
  <c r="AL488" i="1"/>
  <c r="AL492" i="1"/>
  <c r="AL496" i="1"/>
  <c r="AL500" i="1"/>
  <c r="AL504" i="1"/>
  <c r="AN1227" i="1"/>
  <c r="AN1243" i="1"/>
  <c r="AN1259" i="1"/>
  <c r="AN1275" i="1"/>
  <c r="AN1291" i="1"/>
  <c r="AN1307" i="1"/>
  <c r="AN1323" i="1"/>
  <c r="AL1338" i="1"/>
  <c r="AL1346" i="1"/>
  <c r="AL1362" i="1"/>
  <c r="AL1370" i="1"/>
  <c r="AL1378" i="1"/>
  <c r="AL1386" i="1"/>
  <c r="AL1394" i="1"/>
  <c r="AL1400" i="1"/>
  <c r="AL1405" i="1"/>
  <c r="AL1410" i="1"/>
  <c r="AL1416" i="1"/>
  <c r="AL1421" i="1"/>
  <c r="AL1426" i="1"/>
  <c r="AL1432" i="1"/>
  <c r="AL1437" i="1"/>
  <c r="AL1442" i="1"/>
  <c r="AL1448" i="1"/>
  <c r="AL1453" i="1"/>
  <c r="AL1458" i="1"/>
  <c r="AL1464" i="1"/>
  <c r="AL1469" i="1"/>
  <c r="AL1480" i="1"/>
  <c r="AL1485" i="1"/>
  <c r="AL1490" i="1"/>
  <c r="AL1496" i="1"/>
  <c r="AL1501" i="1"/>
  <c r="AL1506" i="1"/>
  <c r="AL1512" i="1"/>
  <c r="AL1517" i="1"/>
  <c r="AL1522" i="1"/>
  <c r="AL1527" i="1"/>
  <c r="AL1531" i="1"/>
  <c r="AL1535" i="1"/>
  <c r="AL1539" i="1"/>
  <c r="AL1543" i="1"/>
  <c r="AL1547" i="1"/>
  <c r="AL1551" i="1"/>
  <c r="AL1559" i="1"/>
  <c r="AL1563" i="1"/>
  <c r="AL1567" i="1"/>
  <c r="AL1571" i="1"/>
  <c r="AL1579" i="1"/>
  <c r="AL1587" i="1"/>
  <c r="AL1591" i="1"/>
  <c r="AL1595" i="1"/>
  <c r="AL1599" i="1"/>
  <c r="AL1603" i="1"/>
  <c r="AL1611" i="1"/>
  <c r="AL1615" i="1"/>
  <c r="AL1627" i="1"/>
  <c r="AL1639" i="1"/>
  <c r="AL1643" i="1"/>
  <c r="AL1655" i="1"/>
  <c r="AL5" i="1"/>
  <c r="AL9" i="1"/>
  <c r="AL13" i="1"/>
  <c r="AL17" i="1"/>
  <c r="AL21" i="1"/>
  <c r="AL25" i="1"/>
  <c r="AL29" i="1"/>
  <c r="AL33" i="1"/>
  <c r="AL37" i="1"/>
  <c r="AL41" i="1"/>
  <c r="AL45" i="1"/>
  <c r="AL49" i="1"/>
  <c r="AL53" i="1"/>
  <c r="AL57" i="1"/>
  <c r="AL61" i="1"/>
  <c r="AL65" i="1"/>
  <c r="AL69" i="1"/>
  <c r="AL73" i="1"/>
  <c r="AL77" i="1"/>
  <c r="AL81" i="1"/>
  <c r="AL85" i="1"/>
  <c r="AL89" i="1"/>
  <c r="AL93" i="1"/>
  <c r="AL97" i="1"/>
  <c r="AL101" i="1"/>
  <c r="AL105" i="1"/>
  <c r="AL109" i="1"/>
  <c r="AL113" i="1"/>
  <c r="AL117" i="1"/>
  <c r="AL121" i="1"/>
  <c r="AL125" i="1"/>
  <c r="AL129" i="1"/>
  <c r="AL133" i="1"/>
  <c r="AL137" i="1"/>
  <c r="AL141" i="1"/>
  <c r="AL145" i="1"/>
  <c r="AL149" i="1"/>
  <c r="AL153" i="1"/>
  <c r="AL157" i="1"/>
  <c r="AL161" i="1"/>
  <c r="AL165" i="1"/>
  <c r="AL169" i="1"/>
  <c r="AL173" i="1"/>
  <c r="AL177" i="1"/>
  <c r="AL181" i="1"/>
  <c r="AL185" i="1"/>
  <c r="AL189" i="1"/>
  <c r="AL193" i="1"/>
  <c r="AL197" i="1"/>
  <c r="AL201" i="1"/>
  <c r="AL205" i="1"/>
  <c r="AL209" i="1"/>
  <c r="AL213" i="1"/>
  <c r="AL217" i="1"/>
  <c r="AL221" i="1"/>
  <c r="AL225" i="1"/>
  <c r="AL229" i="1"/>
  <c r="AL233" i="1"/>
  <c r="AL237" i="1"/>
  <c r="AL241" i="1"/>
  <c r="AL245" i="1"/>
  <c r="AL249" i="1"/>
  <c r="AL253" i="1"/>
  <c r="AL257" i="1"/>
  <c r="AL261" i="1"/>
  <c r="AL265" i="1"/>
  <c r="AL269" i="1"/>
  <c r="AL273" i="1"/>
  <c r="AL277" i="1"/>
  <c r="AL281" i="1"/>
  <c r="AL285" i="1"/>
  <c r="AL289" i="1"/>
  <c r="AL293" i="1"/>
  <c r="AL297" i="1"/>
  <c r="AL301" i="1"/>
  <c r="AL305" i="1"/>
  <c r="AL309" i="1"/>
  <c r="AL313" i="1"/>
  <c r="AL317" i="1"/>
  <c r="AL321" i="1"/>
  <c r="AL325" i="1"/>
  <c r="AL329" i="1"/>
  <c r="AL333" i="1"/>
  <c r="AL337" i="1"/>
  <c r="AL341" i="1"/>
  <c r="AL345" i="1"/>
  <c r="AL349" i="1"/>
  <c r="AL353" i="1"/>
  <c r="AL357" i="1"/>
  <c r="AL361" i="1"/>
  <c r="AL365" i="1"/>
  <c r="AL369" i="1"/>
  <c r="AL373" i="1"/>
  <c r="AL377" i="1"/>
  <c r="AL381" i="1"/>
  <c r="AL385" i="1"/>
  <c r="AL389" i="1"/>
  <c r="AL393" i="1"/>
  <c r="AL397" i="1"/>
  <c r="AL401" i="1"/>
  <c r="AL405" i="1"/>
  <c r="AL409" i="1"/>
  <c r="AL413" i="1"/>
  <c r="AL417" i="1"/>
  <c r="AL421" i="1"/>
  <c r="AL425" i="1"/>
  <c r="AL429" i="1"/>
  <c r="AL433" i="1"/>
  <c r="AL437" i="1"/>
  <c r="AL441" i="1"/>
  <c r="AL445" i="1"/>
  <c r="AL449" i="1"/>
  <c r="AL453" i="1"/>
  <c r="AL457" i="1"/>
  <c r="AL461" i="1"/>
  <c r="AL465" i="1"/>
  <c r="AL469" i="1"/>
  <c r="AL473" i="1"/>
  <c r="AL477" i="1"/>
  <c r="AL481" i="1"/>
  <c r="AL485" i="1"/>
  <c r="AL489" i="1"/>
  <c r="AL493" i="1"/>
  <c r="AL497" i="1"/>
  <c r="AL501" i="1"/>
  <c r="AL505" i="1"/>
  <c r="AL509" i="1"/>
  <c r="AL513" i="1"/>
  <c r="AL517" i="1"/>
  <c r="AL521" i="1"/>
  <c r="AL525" i="1"/>
  <c r="AL529" i="1"/>
  <c r="AL533" i="1"/>
  <c r="AL537" i="1"/>
  <c r="AL541" i="1"/>
  <c r="AL545" i="1"/>
  <c r="AL549" i="1"/>
  <c r="AL553" i="1"/>
  <c r="AL557" i="1"/>
  <c r="AL561" i="1"/>
  <c r="AL565" i="1"/>
  <c r="AL569" i="1"/>
  <c r="AL573" i="1"/>
  <c r="AL577" i="1"/>
  <c r="AL581" i="1"/>
  <c r="AL585" i="1"/>
  <c r="AL589" i="1"/>
  <c r="AL593" i="1"/>
  <c r="AL597" i="1"/>
  <c r="AL601" i="1"/>
  <c r="AL605" i="1"/>
  <c r="AL609" i="1"/>
  <c r="AL613" i="1"/>
  <c r="AL617" i="1"/>
  <c r="AL621" i="1"/>
  <c r="AL625" i="1"/>
  <c r="AL629" i="1"/>
  <c r="AL633" i="1"/>
  <c r="AL637" i="1"/>
  <c r="AL641" i="1"/>
  <c r="AL645" i="1"/>
  <c r="AL649" i="1"/>
  <c r="AL653" i="1"/>
  <c r="AL657" i="1"/>
  <c r="AL661" i="1"/>
  <c r="AL665" i="1"/>
  <c r="AL669" i="1"/>
  <c r="AL673" i="1"/>
  <c r="AL677" i="1"/>
  <c r="AL681" i="1"/>
  <c r="AL685" i="1"/>
  <c r="AL689" i="1"/>
  <c r="AL693" i="1"/>
  <c r="AL697" i="1"/>
  <c r="AL701" i="1"/>
  <c r="AL705" i="1"/>
  <c r="AL709" i="1"/>
  <c r="AL713" i="1"/>
  <c r="AL717" i="1"/>
  <c r="AL721" i="1"/>
  <c r="AL725" i="1"/>
  <c r="AL729" i="1"/>
  <c r="AL733" i="1"/>
  <c r="AL737" i="1"/>
  <c r="AL741" i="1"/>
  <c r="AL745" i="1"/>
  <c r="AL749" i="1"/>
  <c r="AL753" i="1"/>
  <c r="AL757" i="1"/>
  <c r="AL761" i="1"/>
  <c r="AL765" i="1"/>
  <c r="AL769" i="1"/>
  <c r="AL773" i="1"/>
  <c r="AL777" i="1"/>
  <c r="AL781" i="1"/>
  <c r="AL785" i="1"/>
  <c r="AL789" i="1"/>
  <c r="AL793" i="1"/>
  <c r="AL797" i="1"/>
  <c r="AL801" i="1"/>
  <c r="AL805" i="1"/>
  <c r="AL809" i="1"/>
  <c r="AL813" i="1"/>
  <c r="AL817" i="1"/>
  <c r="AL821" i="1"/>
  <c r="AL825" i="1"/>
  <c r="AL829" i="1"/>
  <c r="AL833" i="1"/>
  <c r="AL837" i="1"/>
  <c r="AL841" i="1"/>
  <c r="AL845" i="1"/>
  <c r="AL849" i="1"/>
  <c r="AL853" i="1"/>
  <c r="AL857" i="1"/>
  <c r="AL861" i="1"/>
  <c r="AL865" i="1"/>
  <c r="AL869" i="1"/>
  <c r="AL873" i="1"/>
  <c r="AL877" i="1"/>
  <c r="AL881" i="1"/>
  <c r="AL885" i="1"/>
  <c r="AL889" i="1"/>
  <c r="AL893" i="1"/>
  <c r="AL897" i="1"/>
  <c r="AL901" i="1"/>
  <c r="AL905" i="1"/>
  <c r="AL909" i="1"/>
  <c r="AL913" i="1"/>
  <c r="AL917" i="1"/>
  <c r="AL921" i="1"/>
  <c r="AL925" i="1"/>
  <c r="AL929" i="1"/>
  <c r="AL933" i="1"/>
  <c r="AL937" i="1"/>
  <c r="AL941" i="1"/>
  <c r="AL945" i="1"/>
  <c r="AL949" i="1"/>
  <c r="AL953" i="1"/>
  <c r="AL957" i="1"/>
  <c r="AL961" i="1"/>
  <c r="AL965" i="1"/>
  <c r="AL969" i="1"/>
  <c r="AL973" i="1"/>
  <c r="AL977" i="1"/>
  <c r="AL981" i="1"/>
  <c r="AL985" i="1"/>
  <c r="AL989" i="1"/>
  <c r="AL993" i="1"/>
  <c r="AL997" i="1"/>
  <c r="AL1001" i="1"/>
  <c r="AL1005" i="1"/>
  <c r="AL1009" i="1"/>
  <c r="AL1013" i="1"/>
  <c r="AL1017" i="1"/>
  <c r="AL1021" i="1"/>
  <c r="AL1025" i="1"/>
  <c r="AL1029" i="1"/>
  <c r="AL1033" i="1"/>
  <c r="AL1037" i="1"/>
  <c r="AL1041" i="1"/>
  <c r="AL1045" i="1"/>
  <c r="AL1049" i="1"/>
  <c r="AL1053" i="1"/>
  <c r="AL1057" i="1"/>
  <c r="AL1061" i="1"/>
  <c r="AL1065" i="1"/>
  <c r="AL1069" i="1"/>
  <c r="AL1073" i="1"/>
  <c r="AL1077" i="1"/>
  <c r="AL1081" i="1"/>
  <c r="AL1085" i="1"/>
  <c r="AL1089" i="1"/>
  <c r="AL1093" i="1"/>
  <c r="AL1097" i="1"/>
  <c r="AL1101" i="1"/>
  <c r="AL1105" i="1"/>
  <c r="AL1109" i="1"/>
  <c r="AL1113" i="1"/>
  <c r="AL1117" i="1"/>
  <c r="AL1121" i="1"/>
  <c r="AL1125" i="1"/>
  <c r="AL1129" i="1"/>
  <c r="AL1133" i="1"/>
  <c r="AL1137" i="1"/>
  <c r="AL1141" i="1"/>
  <c r="AL1145" i="1"/>
  <c r="AL1149" i="1"/>
  <c r="AL1153" i="1"/>
  <c r="AL1157" i="1"/>
  <c r="AL1161" i="1"/>
  <c r="AL1165" i="1"/>
  <c r="AL1169" i="1"/>
  <c r="AL1173" i="1"/>
  <c r="AL1177" i="1"/>
  <c r="AL1181" i="1"/>
  <c r="AL1185" i="1"/>
  <c r="AL1189" i="1"/>
  <c r="AL1193" i="1"/>
  <c r="AL1197" i="1"/>
  <c r="AL1201" i="1"/>
  <c r="AL1205" i="1"/>
  <c r="AL1209" i="1"/>
  <c r="AL1213" i="1"/>
  <c r="AL1217" i="1"/>
  <c r="AL1221" i="1"/>
  <c r="AL1225" i="1"/>
  <c r="AL1229" i="1"/>
  <c r="AL1233" i="1"/>
  <c r="AL1237" i="1"/>
  <c r="AL1241" i="1"/>
  <c r="AL1245" i="1"/>
  <c r="AL520" i="1"/>
  <c r="AL536" i="1"/>
  <c r="AL552" i="1"/>
  <c r="AL568" i="1"/>
  <c r="AL584" i="1"/>
  <c r="AL600" i="1"/>
  <c r="AL616" i="1"/>
  <c r="AL632" i="1"/>
  <c r="AL648" i="1"/>
  <c r="AL664" i="1"/>
  <c r="AL680" i="1"/>
  <c r="AL696" i="1"/>
  <c r="AL712" i="1"/>
  <c r="AL728" i="1"/>
  <c r="AL744" i="1"/>
  <c r="AL760" i="1"/>
  <c r="AL776" i="1"/>
  <c r="AL792" i="1"/>
  <c r="AL808" i="1"/>
  <c r="AL820" i="1"/>
  <c r="AL828" i="1"/>
  <c r="AL836" i="1"/>
  <c r="AL844" i="1"/>
  <c r="AL852" i="1"/>
  <c r="AL860" i="1"/>
  <c r="AL868" i="1"/>
  <c r="AL876" i="1"/>
  <c r="AL884" i="1"/>
  <c r="AL892" i="1"/>
  <c r="AL900" i="1"/>
  <c r="AL908" i="1"/>
  <c r="AL916" i="1"/>
  <c r="AL924" i="1"/>
  <c r="AL932" i="1"/>
  <c r="AL940" i="1"/>
  <c r="AL948" i="1"/>
  <c r="AL956" i="1"/>
  <c r="AL964" i="1"/>
  <c r="AL972" i="1"/>
  <c r="AL980" i="1"/>
  <c r="AL988" i="1"/>
  <c r="AL996" i="1"/>
  <c r="AL1004" i="1"/>
  <c r="AL1012" i="1"/>
  <c r="AL1020" i="1"/>
  <c r="AL1028" i="1"/>
  <c r="AL1036" i="1"/>
  <c r="AL1044" i="1"/>
  <c r="AL1052" i="1"/>
  <c r="AL1060" i="1"/>
  <c r="AL1066" i="1"/>
  <c r="AL1071" i="1"/>
  <c r="AL1076" i="1"/>
  <c r="AL1082" i="1"/>
  <c r="AL1087" i="1"/>
  <c r="AL1092" i="1"/>
  <c r="AL1098" i="1"/>
  <c r="AL1103" i="1"/>
  <c r="AL1108" i="1"/>
  <c r="AL1114" i="1"/>
  <c r="AL1119" i="1"/>
  <c r="AL1124" i="1"/>
  <c r="AL1130" i="1"/>
  <c r="AL1135" i="1"/>
  <c r="AL1140" i="1"/>
  <c r="AL1146" i="1"/>
  <c r="AL1151" i="1"/>
  <c r="AL1156" i="1"/>
  <c r="AL1162" i="1"/>
  <c r="AL1167" i="1"/>
  <c r="AL1172" i="1"/>
  <c r="AL1178" i="1"/>
  <c r="AL1183" i="1"/>
  <c r="AL1188" i="1"/>
  <c r="AL1194" i="1"/>
  <c r="AL1199" i="1"/>
  <c r="AL1204" i="1"/>
  <c r="AL1210" i="1"/>
  <c r="AL1215" i="1"/>
  <c r="AL1220" i="1"/>
  <c r="AL1226" i="1"/>
  <c r="AL1231" i="1"/>
  <c r="AL1236" i="1"/>
  <c r="AL1242" i="1"/>
  <c r="AL1247" i="1"/>
  <c r="AL1251" i="1"/>
  <c r="AL1255" i="1"/>
  <c r="AL1259" i="1"/>
  <c r="AL1263" i="1"/>
  <c r="AL1267" i="1"/>
  <c r="AL1271" i="1"/>
  <c r="AL1275" i="1"/>
  <c r="AL1279" i="1"/>
  <c r="AL1283" i="1"/>
  <c r="AL1287" i="1"/>
  <c r="AL1291" i="1"/>
  <c r="AL1295" i="1"/>
  <c r="AL1299" i="1"/>
  <c r="AL1303" i="1"/>
  <c r="AL1307" i="1"/>
  <c r="AL1311" i="1"/>
  <c r="AL1315" i="1"/>
  <c r="AL1319" i="1"/>
  <c r="AL1678" i="1"/>
  <c r="AL1682" i="1"/>
  <c r="AI6" i="1"/>
  <c r="AI10" i="1"/>
  <c r="AI14" i="1"/>
  <c r="AI18" i="1"/>
  <c r="AI22" i="1"/>
  <c r="AI26" i="1"/>
  <c r="AI30" i="1"/>
  <c r="AI34" i="1"/>
  <c r="AI38" i="1"/>
  <c r="AI42" i="1"/>
  <c r="AI46" i="1"/>
  <c r="AI50" i="1"/>
  <c r="AI54" i="1"/>
  <c r="AI58" i="1"/>
  <c r="AI62" i="1"/>
  <c r="AI66" i="1"/>
  <c r="AI70" i="1"/>
  <c r="AI74" i="1"/>
  <c r="AI78" i="1"/>
  <c r="AI82" i="1"/>
  <c r="AI86" i="1"/>
  <c r="AI90" i="1"/>
  <c r="AI94" i="1"/>
  <c r="AI98" i="1"/>
  <c r="AI102" i="1"/>
  <c r="AI106" i="1"/>
  <c r="AI110" i="1"/>
  <c r="AI114" i="1"/>
  <c r="AI118" i="1"/>
  <c r="AI122" i="1"/>
  <c r="AI126" i="1"/>
  <c r="AI130" i="1"/>
  <c r="AI134" i="1"/>
  <c r="AI138" i="1"/>
  <c r="AI142" i="1"/>
  <c r="AI146" i="1"/>
  <c r="AI150" i="1"/>
  <c r="AI154" i="1"/>
  <c r="AI158" i="1"/>
  <c r="AI162" i="1"/>
  <c r="AI166" i="1"/>
  <c r="AI170" i="1"/>
  <c r="AI174" i="1"/>
  <c r="AI178" i="1"/>
  <c r="AI182" i="1"/>
  <c r="AI186" i="1"/>
  <c r="AI190" i="1"/>
  <c r="AI194" i="1"/>
  <c r="AI198" i="1"/>
  <c r="AI202" i="1"/>
  <c r="AI206" i="1"/>
  <c r="AI210" i="1"/>
  <c r="AI214" i="1"/>
  <c r="AI218" i="1"/>
  <c r="AI222" i="1"/>
  <c r="AI226" i="1"/>
  <c r="AI230" i="1"/>
  <c r="AI234" i="1"/>
  <c r="AI238" i="1"/>
  <c r="AI242" i="1"/>
  <c r="AI246" i="1"/>
  <c r="AI250" i="1"/>
  <c r="AI254" i="1"/>
  <c r="AI258" i="1"/>
  <c r="AI262" i="1"/>
  <c r="AI266" i="1"/>
  <c r="AI270" i="1"/>
  <c r="AI274" i="1"/>
  <c r="AI278" i="1"/>
  <c r="AI282" i="1"/>
  <c r="AI286" i="1"/>
  <c r="AI290" i="1"/>
  <c r="AI294" i="1"/>
  <c r="AI298" i="1"/>
  <c r="AI302" i="1"/>
  <c r="AI306" i="1"/>
  <c r="AI310" i="1"/>
  <c r="AI314" i="1"/>
  <c r="AI318" i="1"/>
  <c r="AI322" i="1"/>
  <c r="AI326" i="1"/>
  <c r="AI330" i="1"/>
  <c r="AI334" i="1"/>
  <c r="AI338" i="1"/>
  <c r="AI342" i="1"/>
  <c r="AI346" i="1"/>
  <c r="AI350" i="1"/>
  <c r="AI354" i="1"/>
  <c r="AI358" i="1"/>
  <c r="AI362" i="1"/>
  <c r="AI366" i="1"/>
  <c r="AI370" i="1"/>
  <c r="AI374" i="1"/>
  <c r="AI378" i="1"/>
  <c r="AI382" i="1"/>
  <c r="AI386" i="1"/>
  <c r="AI390" i="1"/>
  <c r="AI394" i="1"/>
  <c r="AI398" i="1"/>
  <c r="AI402" i="1"/>
  <c r="AI406" i="1"/>
  <c r="AI410" i="1"/>
  <c r="AI414" i="1"/>
  <c r="AI418" i="1"/>
  <c r="AI422" i="1"/>
  <c r="AI426" i="1"/>
  <c r="AI430" i="1"/>
  <c r="AI434" i="1"/>
  <c r="AI438" i="1"/>
  <c r="AI442" i="1"/>
  <c r="AI446" i="1"/>
  <c r="AI450" i="1"/>
  <c r="AI454" i="1"/>
  <c r="AI458" i="1"/>
  <c r="AI462" i="1"/>
  <c r="AI466" i="1"/>
  <c r="AI470" i="1"/>
  <c r="AI474" i="1"/>
  <c r="AI478" i="1"/>
  <c r="AI482" i="1"/>
  <c r="AI486" i="1"/>
  <c r="AI490" i="1"/>
  <c r="AI494" i="1"/>
  <c r="AI498" i="1"/>
  <c r="AI502" i="1"/>
  <c r="AI506" i="1"/>
  <c r="AI510" i="1"/>
  <c r="AI514" i="1"/>
  <c r="AI518" i="1"/>
  <c r="AI522" i="1"/>
  <c r="AI526" i="1"/>
  <c r="AI530" i="1"/>
  <c r="AI534" i="1"/>
  <c r="AI538" i="1"/>
  <c r="AI542" i="1"/>
  <c r="AI546" i="1"/>
  <c r="AI550" i="1"/>
  <c r="AI554" i="1"/>
  <c r="AI558" i="1"/>
  <c r="AI562" i="1"/>
  <c r="AI566" i="1"/>
  <c r="AI570" i="1"/>
  <c r="AI574" i="1"/>
  <c r="AI578" i="1"/>
  <c r="AI582" i="1"/>
  <c r="AI586" i="1"/>
  <c r="AI590" i="1"/>
  <c r="AI594" i="1"/>
  <c r="AI598" i="1"/>
  <c r="AI602" i="1"/>
  <c r="AI606" i="1"/>
  <c r="AI610" i="1"/>
  <c r="AI614" i="1"/>
  <c r="AI618" i="1"/>
  <c r="AI622" i="1"/>
  <c r="AI626" i="1"/>
  <c r="AI630" i="1"/>
  <c r="AI634" i="1"/>
  <c r="AI638" i="1"/>
  <c r="AI642" i="1"/>
  <c r="AI646" i="1"/>
  <c r="AI650" i="1"/>
  <c r="AI654" i="1"/>
  <c r="AI658" i="1"/>
  <c r="AI662" i="1"/>
  <c r="AI666" i="1"/>
  <c r="AI670" i="1"/>
  <c r="AI674" i="1"/>
  <c r="AI678" i="1"/>
  <c r="AI682" i="1"/>
  <c r="AI686" i="1"/>
  <c r="AI690" i="1"/>
  <c r="AI694" i="1"/>
  <c r="AI698" i="1"/>
  <c r="AI702" i="1"/>
  <c r="AI706" i="1"/>
  <c r="AI710" i="1"/>
  <c r="AI714" i="1"/>
  <c r="AI718" i="1"/>
  <c r="AI722" i="1"/>
  <c r="AI726" i="1"/>
  <c r="AI730" i="1"/>
  <c r="AI734" i="1"/>
  <c r="AI738" i="1"/>
  <c r="AI742" i="1"/>
  <c r="AI746" i="1"/>
  <c r="AI750" i="1"/>
  <c r="AI754" i="1"/>
  <c r="AI758" i="1"/>
  <c r="AI762" i="1"/>
  <c r="AI766" i="1"/>
  <c r="AI770" i="1"/>
  <c r="AI774" i="1"/>
  <c r="AI778" i="1"/>
  <c r="AI782" i="1"/>
  <c r="AI786" i="1"/>
  <c r="AI790" i="1"/>
  <c r="AI794" i="1"/>
  <c r="AI798" i="1"/>
  <c r="AI802" i="1"/>
  <c r="AI806" i="1"/>
  <c r="AI810" i="1"/>
  <c r="AI814" i="1"/>
  <c r="AI818" i="1"/>
  <c r="AI822" i="1"/>
  <c r="AI826" i="1"/>
  <c r="AI830" i="1"/>
  <c r="AI834" i="1"/>
  <c r="AI838" i="1"/>
  <c r="AI842" i="1"/>
  <c r="AI846" i="1"/>
  <c r="AI850" i="1"/>
  <c r="AI854" i="1"/>
  <c r="AI858" i="1"/>
  <c r="AI862" i="1"/>
  <c r="AI866" i="1"/>
  <c r="AI870" i="1"/>
  <c r="AI874" i="1"/>
  <c r="AI878" i="1"/>
  <c r="AI882" i="1"/>
  <c r="AI886" i="1"/>
  <c r="AI890" i="1"/>
  <c r="AI894" i="1"/>
  <c r="AI898" i="1"/>
  <c r="AI902" i="1"/>
  <c r="AI906" i="1"/>
  <c r="AI910" i="1"/>
  <c r="AI914" i="1"/>
  <c r="AI918" i="1"/>
  <c r="AI922" i="1"/>
  <c r="AI926" i="1"/>
  <c r="AI930" i="1"/>
  <c r="AI934" i="1"/>
  <c r="AI938" i="1"/>
  <c r="AI942" i="1"/>
  <c r="AL508" i="1"/>
  <c r="AL524" i="1"/>
  <c r="AL540" i="1"/>
  <c r="AL556" i="1"/>
  <c r="AL572" i="1"/>
  <c r="AL588" i="1"/>
  <c r="AL604" i="1"/>
  <c r="AL620" i="1"/>
  <c r="AL636" i="1"/>
  <c r="AL652" i="1"/>
  <c r="AL668" i="1"/>
  <c r="AL684" i="1"/>
  <c r="AL700" i="1"/>
  <c r="AL716" i="1"/>
  <c r="AL732" i="1"/>
  <c r="AL748" i="1"/>
  <c r="AL764" i="1"/>
  <c r="AL780" i="1"/>
  <c r="AL796" i="1"/>
  <c r="AL812" i="1"/>
  <c r="AL822" i="1"/>
  <c r="AL830" i="1"/>
  <c r="AL838" i="1"/>
  <c r="AL846" i="1"/>
  <c r="AL854" i="1"/>
  <c r="AL862" i="1"/>
  <c r="AL870" i="1"/>
  <c r="AL878" i="1"/>
  <c r="AL886" i="1"/>
  <c r="AL894" i="1"/>
  <c r="AL902" i="1"/>
  <c r="AL910" i="1"/>
  <c r="AL918" i="1"/>
  <c r="AL926" i="1"/>
  <c r="AL934" i="1"/>
  <c r="AL942" i="1"/>
  <c r="AL950" i="1"/>
  <c r="AL958" i="1"/>
  <c r="AL966" i="1"/>
  <c r="AL974" i="1"/>
  <c r="AL982" i="1"/>
  <c r="AL990" i="1"/>
  <c r="AL998" i="1"/>
  <c r="AL1006" i="1"/>
  <c r="AL1014" i="1"/>
  <c r="AL1022" i="1"/>
  <c r="AL1030" i="1"/>
  <c r="AL1038" i="1"/>
  <c r="AL1046" i="1"/>
  <c r="AL1054" i="1"/>
  <c r="AL1062" i="1"/>
  <c r="AL1067" i="1"/>
  <c r="AL1072" i="1"/>
  <c r="AL1078" i="1"/>
  <c r="AL1083" i="1"/>
  <c r="AL1088" i="1"/>
  <c r="AL1094" i="1"/>
  <c r="AL1099" i="1"/>
  <c r="AL1104" i="1"/>
  <c r="AL1110" i="1"/>
  <c r="AL1115" i="1"/>
  <c r="AL1120" i="1"/>
  <c r="AL1126" i="1"/>
  <c r="AL1131" i="1"/>
  <c r="AL1136" i="1"/>
  <c r="AL1142" i="1"/>
  <c r="AL1147" i="1"/>
  <c r="AL1152" i="1"/>
  <c r="AL1158" i="1"/>
  <c r="AL1163" i="1"/>
  <c r="AL1168" i="1"/>
  <c r="AL1174" i="1"/>
  <c r="AL1179" i="1"/>
  <c r="AL1184" i="1"/>
  <c r="AL1190" i="1"/>
  <c r="AL1195" i="1"/>
  <c r="AL1200" i="1"/>
  <c r="AL1206" i="1"/>
  <c r="AL1211" i="1"/>
  <c r="AL1216" i="1"/>
  <c r="AL1222" i="1"/>
  <c r="AL1227" i="1"/>
  <c r="AL1232" i="1"/>
  <c r="AL1238" i="1"/>
  <c r="AL1243" i="1"/>
  <c r="AL1248" i="1"/>
  <c r="AL1252" i="1"/>
  <c r="AL1256" i="1"/>
  <c r="AL1260" i="1"/>
  <c r="AL1264" i="1"/>
  <c r="AL1268" i="1"/>
  <c r="AL1272" i="1"/>
  <c r="AL1276" i="1"/>
  <c r="AL1280" i="1"/>
  <c r="AL1284" i="1"/>
  <c r="AL1288" i="1"/>
  <c r="AL1292" i="1"/>
  <c r="AL1296" i="1"/>
  <c r="AL1300" i="1"/>
  <c r="AL1304" i="1"/>
  <c r="AL1308" i="1"/>
  <c r="AL1312" i="1"/>
  <c r="AL1316" i="1"/>
  <c r="AL1320" i="1"/>
  <c r="AL1675" i="1"/>
  <c r="AL1679" i="1"/>
  <c r="AL1683" i="1"/>
  <c r="AI7" i="1"/>
  <c r="AI11" i="1"/>
  <c r="AI15" i="1"/>
  <c r="AI19" i="1"/>
  <c r="AI23" i="1"/>
  <c r="AI27" i="1"/>
  <c r="AI31" i="1"/>
  <c r="AI35" i="1"/>
  <c r="AI39" i="1"/>
  <c r="AI43" i="1"/>
  <c r="AI47" i="1"/>
  <c r="AI51" i="1"/>
  <c r="AI55" i="1"/>
  <c r="AI59" i="1"/>
  <c r="AI63" i="1"/>
  <c r="AI67" i="1"/>
  <c r="AI71" i="1"/>
  <c r="AI75" i="1"/>
  <c r="AI79" i="1"/>
  <c r="AI83" i="1"/>
  <c r="AI87" i="1"/>
  <c r="AI91" i="1"/>
  <c r="AI95" i="1"/>
  <c r="AI99" i="1"/>
  <c r="AI103" i="1"/>
  <c r="AI107" i="1"/>
  <c r="AI111" i="1"/>
  <c r="AI115" i="1"/>
  <c r="AI119" i="1"/>
  <c r="AI123" i="1"/>
  <c r="AI127" i="1"/>
  <c r="AI131" i="1"/>
  <c r="AI135" i="1"/>
  <c r="AI139" i="1"/>
  <c r="AI143" i="1"/>
  <c r="AI147" i="1"/>
  <c r="AI151" i="1"/>
  <c r="AI155" i="1"/>
  <c r="AI159" i="1"/>
  <c r="AI163" i="1"/>
  <c r="AI167" i="1"/>
  <c r="AI171" i="1"/>
  <c r="AI175" i="1"/>
  <c r="AI179" i="1"/>
  <c r="AI183" i="1"/>
  <c r="AI187" i="1"/>
  <c r="AI191" i="1"/>
  <c r="AI195" i="1"/>
  <c r="AI199" i="1"/>
  <c r="AI203" i="1"/>
  <c r="AI207" i="1"/>
  <c r="AI211" i="1"/>
  <c r="AI215" i="1"/>
  <c r="AI219" i="1"/>
  <c r="AI223" i="1"/>
  <c r="AI227" i="1"/>
  <c r="AI231" i="1"/>
  <c r="AI235" i="1"/>
  <c r="AI239" i="1"/>
  <c r="AI243" i="1"/>
  <c r="AI247" i="1"/>
  <c r="AI251" i="1"/>
  <c r="AI255" i="1"/>
  <c r="AI259" i="1"/>
  <c r="AI263" i="1"/>
  <c r="AI267" i="1"/>
  <c r="AI271" i="1"/>
  <c r="AI275" i="1"/>
  <c r="AI279" i="1"/>
  <c r="AI283" i="1"/>
  <c r="AI287" i="1"/>
  <c r="AI291" i="1"/>
  <c r="AI295" i="1"/>
  <c r="AI299" i="1"/>
  <c r="AI303" i="1"/>
  <c r="AI307" i="1"/>
  <c r="AI311" i="1"/>
  <c r="AI315" i="1"/>
  <c r="AI319" i="1"/>
  <c r="AI323" i="1"/>
  <c r="AI327" i="1"/>
  <c r="AI331" i="1"/>
  <c r="AI335" i="1"/>
  <c r="AI339" i="1"/>
  <c r="AI343" i="1"/>
  <c r="AI347" i="1"/>
  <c r="AI351" i="1"/>
  <c r="AI355" i="1"/>
  <c r="AI359" i="1"/>
  <c r="AI363" i="1"/>
  <c r="AI367" i="1"/>
  <c r="AI371" i="1"/>
  <c r="AI375" i="1"/>
  <c r="AI379" i="1"/>
  <c r="AI383" i="1"/>
  <c r="AI387" i="1"/>
  <c r="AI391" i="1"/>
  <c r="AI395" i="1"/>
  <c r="AI399" i="1"/>
  <c r="AI403" i="1"/>
  <c r="AI407" i="1"/>
  <c r="AI411" i="1"/>
  <c r="AI415" i="1"/>
  <c r="AI419" i="1"/>
  <c r="AI423" i="1"/>
  <c r="AI427" i="1"/>
  <c r="AI431" i="1"/>
  <c r="AI435" i="1"/>
  <c r="AI439" i="1"/>
  <c r="AI443" i="1"/>
  <c r="AI447" i="1"/>
  <c r="AI451" i="1"/>
  <c r="AI455" i="1"/>
  <c r="AI459" i="1"/>
  <c r="AI463" i="1"/>
  <c r="AI467" i="1"/>
  <c r="AI471" i="1"/>
  <c r="AI475" i="1"/>
  <c r="AI479" i="1"/>
  <c r="AI483" i="1"/>
  <c r="AI487" i="1"/>
  <c r="AI491" i="1"/>
  <c r="AI495" i="1"/>
  <c r="AI499" i="1"/>
  <c r="AI503" i="1"/>
  <c r="AI507" i="1"/>
  <c r="AI511" i="1"/>
  <c r="AI515" i="1"/>
  <c r="AI519" i="1"/>
  <c r="AI523" i="1"/>
  <c r="AI527" i="1"/>
  <c r="AI531" i="1"/>
  <c r="AI535" i="1"/>
  <c r="AI539" i="1"/>
  <c r="AI543" i="1"/>
  <c r="AI547" i="1"/>
  <c r="AI551" i="1"/>
  <c r="AI555" i="1"/>
  <c r="AI559" i="1"/>
  <c r="AI563" i="1"/>
  <c r="AI567" i="1"/>
  <c r="AI571" i="1"/>
  <c r="AI575" i="1"/>
  <c r="AI579" i="1"/>
  <c r="AI583" i="1"/>
  <c r="AI587" i="1"/>
  <c r="AI591" i="1"/>
  <c r="AI595" i="1"/>
  <c r="AI599" i="1"/>
  <c r="AI603" i="1"/>
  <c r="AI607" i="1"/>
  <c r="AI611" i="1"/>
  <c r="AI615" i="1"/>
  <c r="AI619" i="1"/>
  <c r="AI623" i="1"/>
  <c r="AI627" i="1"/>
  <c r="AI631" i="1"/>
  <c r="AI635" i="1"/>
  <c r="AI639" i="1"/>
  <c r="AI643" i="1"/>
  <c r="AI647" i="1"/>
  <c r="AI651" i="1"/>
  <c r="AI655" i="1"/>
  <c r="AI659" i="1"/>
  <c r="AI663" i="1"/>
  <c r="AI667" i="1"/>
  <c r="AI671" i="1"/>
  <c r="AI675" i="1"/>
  <c r="AI679" i="1"/>
  <c r="AI683" i="1"/>
  <c r="AI687" i="1"/>
  <c r="AI691" i="1"/>
  <c r="AI695" i="1"/>
  <c r="AI699" i="1"/>
  <c r="AI703" i="1"/>
  <c r="AI707" i="1"/>
  <c r="AI711" i="1"/>
  <c r="AI715" i="1"/>
  <c r="AI719" i="1"/>
  <c r="AI723" i="1"/>
  <c r="AI727" i="1"/>
  <c r="AI731" i="1"/>
  <c r="AI735" i="1"/>
  <c r="AI739" i="1"/>
  <c r="AI743" i="1"/>
  <c r="AI747" i="1"/>
  <c r="AI751" i="1"/>
  <c r="AI755" i="1"/>
  <c r="AI759" i="1"/>
  <c r="AI763" i="1"/>
  <c r="AI767" i="1"/>
  <c r="AI771" i="1"/>
  <c r="AI775" i="1"/>
  <c r="AI779" i="1"/>
  <c r="AI783" i="1"/>
  <c r="AI787" i="1"/>
  <c r="AI791" i="1"/>
  <c r="AI795" i="1"/>
  <c r="AI799" i="1"/>
  <c r="AI803" i="1"/>
  <c r="AI807" i="1"/>
  <c r="AI811" i="1"/>
  <c r="AI815" i="1"/>
  <c r="AI819" i="1"/>
  <c r="AI823" i="1"/>
  <c r="AI827" i="1"/>
  <c r="AI831" i="1"/>
  <c r="AI835" i="1"/>
  <c r="AI839" i="1"/>
  <c r="AI843" i="1"/>
  <c r="AI847" i="1"/>
  <c r="AI851" i="1"/>
  <c r="AI855" i="1"/>
  <c r="AI859" i="1"/>
  <c r="AI863" i="1"/>
  <c r="AI867" i="1"/>
  <c r="AI871" i="1"/>
  <c r="AI875" i="1"/>
  <c r="AI879" i="1"/>
  <c r="AI883" i="1"/>
  <c r="AI887" i="1"/>
  <c r="AI891" i="1"/>
  <c r="AI895" i="1"/>
  <c r="AI899" i="1"/>
  <c r="AI903" i="1"/>
  <c r="AI907" i="1"/>
  <c r="AI911" i="1"/>
  <c r="AI915" i="1"/>
  <c r="AI919" i="1"/>
  <c r="AI923" i="1"/>
  <c r="AI927" i="1"/>
  <c r="AI931" i="1"/>
  <c r="AI935" i="1"/>
  <c r="AI939" i="1"/>
  <c r="AI943" i="1"/>
  <c r="AI947" i="1"/>
  <c r="AI951" i="1"/>
  <c r="AI955" i="1"/>
  <c r="AI959" i="1"/>
  <c r="AI963" i="1"/>
  <c r="AI967" i="1"/>
  <c r="AI971" i="1"/>
  <c r="AI975" i="1"/>
  <c r="AI979" i="1"/>
  <c r="AI983" i="1"/>
  <c r="AI987" i="1"/>
  <c r="AI991" i="1"/>
  <c r="AI995" i="1"/>
  <c r="AI999" i="1"/>
  <c r="AI1003" i="1"/>
  <c r="AI1007" i="1"/>
  <c r="AI1011" i="1"/>
  <c r="AI1015" i="1"/>
  <c r="AI1019" i="1"/>
  <c r="AI1023" i="1"/>
  <c r="AI1027" i="1"/>
  <c r="AI1031" i="1"/>
  <c r="AI1035" i="1"/>
  <c r="AI1039" i="1"/>
  <c r="AI1043" i="1"/>
  <c r="AI1047" i="1"/>
  <c r="AI1051" i="1"/>
  <c r="AI1055" i="1"/>
  <c r="AI1059" i="1"/>
  <c r="AI1063" i="1"/>
  <c r="AI1067" i="1"/>
  <c r="AI1071" i="1"/>
  <c r="AI1075" i="1"/>
  <c r="AI1079" i="1"/>
  <c r="AI1083" i="1"/>
  <c r="AI1087" i="1"/>
  <c r="AI1091" i="1"/>
  <c r="AI1095" i="1"/>
  <c r="AI1099" i="1"/>
  <c r="AI1103" i="1"/>
  <c r="AI1107" i="1"/>
  <c r="AI1111" i="1"/>
  <c r="AI1115" i="1"/>
  <c r="AI1119" i="1"/>
  <c r="AL512" i="1"/>
  <c r="AL528" i="1"/>
  <c r="AL544" i="1"/>
  <c r="AL560" i="1"/>
  <c r="AL576" i="1"/>
  <c r="AL592" i="1"/>
  <c r="AL608" i="1"/>
  <c r="AL624" i="1"/>
  <c r="AL640" i="1"/>
  <c r="AL656" i="1"/>
  <c r="AL672" i="1"/>
  <c r="AL688" i="1"/>
  <c r="AL704" i="1"/>
  <c r="AL720" i="1"/>
  <c r="AL736" i="1"/>
  <c r="AL752" i="1"/>
  <c r="AL768" i="1"/>
  <c r="AL784" i="1"/>
  <c r="AL800" i="1"/>
  <c r="AL816" i="1"/>
  <c r="AL824" i="1"/>
  <c r="AL832" i="1"/>
  <c r="AL840" i="1"/>
  <c r="AL848" i="1"/>
  <c r="AL856" i="1"/>
  <c r="AL864" i="1"/>
  <c r="AL872" i="1"/>
  <c r="AL880" i="1"/>
  <c r="AL888" i="1"/>
  <c r="AL896" i="1"/>
  <c r="AL904" i="1"/>
  <c r="AL912" i="1"/>
  <c r="AL920" i="1"/>
  <c r="AL928" i="1"/>
  <c r="AL936" i="1"/>
  <c r="AL944" i="1"/>
  <c r="AL952" i="1"/>
  <c r="AL960" i="1"/>
  <c r="AL968" i="1"/>
  <c r="AL976" i="1"/>
  <c r="AL984" i="1"/>
  <c r="AL992" i="1"/>
  <c r="AL1000" i="1"/>
  <c r="AL1008" i="1"/>
  <c r="AL1016" i="1"/>
  <c r="AL1024" i="1"/>
  <c r="AL1032" i="1"/>
  <c r="AL1040" i="1"/>
  <c r="AL1048" i="1"/>
  <c r="AL1056" i="1"/>
  <c r="AL1063" i="1"/>
  <c r="AL1068" i="1"/>
  <c r="AL1074" i="1"/>
  <c r="AL1079" i="1"/>
  <c r="AL1084" i="1"/>
  <c r="AL1090" i="1"/>
  <c r="AL1095" i="1"/>
  <c r="AL1100" i="1"/>
  <c r="AL1106" i="1"/>
  <c r="AL1111" i="1"/>
  <c r="AL1116" i="1"/>
  <c r="AL1122" i="1"/>
  <c r="AL1127" i="1"/>
  <c r="AL1132" i="1"/>
  <c r="AL1138" i="1"/>
  <c r="AL1143" i="1"/>
  <c r="AL1148" i="1"/>
  <c r="AL1154" i="1"/>
  <c r="AL1159" i="1"/>
  <c r="AL1164" i="1"/>
  <c r="AL1170" i="1"/>
  <c r="AL1175" i="1"/>
  <c r="AL1180" i="1"/>
  <c r="AL1186" i="1"/>
  <c r="AL1191" i="1"/>
  <c r="AL1196" i="1"/>
  <c r="AL1202" i="1"/>
  <c r="AL1207" i="1"/>
  <c r="AL1212" i="1"/>
  <c r="AL1218" i="1"/>
  <c r="AL1223" i="1"/>
  <c r="AL1228" i="1"/>
  <c r="AL1234" i="1"/>
  <c r="AL1239" i="1"/>
  <c r="AL1244" i="1"/>
  <c r="AL1249" i="1"/>
  <c r="AL1253" i="1"/>
  <c r="AL1257" i="1"/>
  <c r="AL1261" i="1"/>
  <c r="AL1265" i="1"/>
  <c r="AL1269" i="1"/>
  <c r="AL1273" i="1"/>
  <c r="AL1277" i="1"/>
  <c r="AL1281" i="1"/>
  <c r="AL1285" i="1"/>
  <c r="AL1289" i="1"/>
  <c r="AL1293" i="1"/>
  <c r="AL1297" i="1"/>
  <c r="AL1301" i="1"/>
  <c r="AL1305" i="1"/>
  <c r="AL1309" i="1"/>
  <c r="AL1313" i="1"/>
  <c r="AL1317" i="1"/>
  <c r="AL1321" i="1"/>
  <c r="AL1676" i="1"/>
  <c r="AL1680" i="1"/>
  <c r="AL4" i="1"/>
  <c r="AI8" i="1"/>
  <c r="AI12" i="1"/>
  <c r="AI16" i="1"/>
  <c r="AI20" i="1"/>
  <c r="AI24" i="1"/>
  <c r="AI28" i="1"/>
  <c r="AI32" i="1"/>
  <c r="AI36" i="1"/>
  <c r="AI40" i="1"/>
  <c r="AI44" i="1"/>
  <c r="AI48" i="1"/>
  <c r="AI52" i="1"/>
  <c r="AI56" i="1"/>
  <c r="AI60" i="1"/>
  <c r="AI64" i="1"/>
  <c r="AI68" i="1"/>
  <c r="AI72" i="1"/>
  <c r="AI76" i="1"/>
  <c r="AI80" i="1"/>
  <c r="AI84" i="1"/>
  <c r="AI88" i="1"/>
  <c r="AI92" i="1"/>
  <c r="AI96" i="1"/>
  <c r="AI100" i="1"/>
  <c r="AI104" i="1"/>
  <c r="AI108" i="1"/>
  <c r="AI112" i="1"/>
  <c r="AI116" i="1"/>
  <c r="AI120" i="1"/>
  <c r="AI124" i="1"/>
  <c r="AI128" i="1"/>
  <c r="AI132" i="1"/>
  <c r="AI136" i="1"/>
  <c r="AI140" i="1"/>
  <c r="AI144" i="1"/>
  <c r="AI148" i="1"/>
  <c r="AI152" i="1"/>
  <c r="AI156" i="1"/>
  <c r="AI160" i="1"/>
  <c r="AI164" i="1"/>
  <c r="AI168" i="1"/>
  <c r="AI172" i="1"/>
  <c r="AI176" i="1"/>
  <c r="AI180" i="1"/>
  <c r="AI184" i="1"/>
  <c r="AI188" i="1"/>
  <c r="AI192" i="1"/>
  <c r="AI196" i="1"/>
  <c r="AI200" i="1"/>
  <c r="AI204" i="1"/>
  <c r="AI208" i="1"/>
  <c r="AI212" i="1"/>
  <c r="AI216" i="1"/>
  <c r="AI220" i="1"/>
  <c r="AI224" i="1"/>
  <c r="AI228" i="1"/>
  <c r="AI232" i="1"/>
  <c r="AI236" i="1"/>
  <c r="AI240" i="1"/>
  <c r="AI244" i="1"/>
  <c r="AI248" i="1"/>
  <c r="AI252" i="1"/>
  <c r="AI256" i="1"/>
  <c r="AI260" i="1"/>
  <c r="AI264" i="1"/>
  <c r="AI268" i="1"/>
  <c r="AI272" i="1"/>
  <c r="AI276" i="1"/>
  <c r="AI280" i="1"/>
  <c r="AI284" i="1"/>
  <c r="AI288" i="1"/>
  <c r="AI292" i="1"/>
  <c r="AI296" i="1"/>
  <c r="AI300" i="1"/>
  <c r="AI304" i="1"/>
  <c r="AI308" i="1"/>
  <c r="AI312" i="1"/>
  <c r="AI316" i="1"/>
  <c r="AI320" i="1"/>
  <c r="AI324" i="1"/>
  <c r="AI328" i="1"/>
  <c r="AI332" i="1"/>
  <c r="AI336" i="1"/>
  <c r="AI340" i="1"/>
  <c r="AI344" i="1"/>
  <c r="AI348" i="1"/>
  <c r="AI352" i="1"/>
  <c r="AI356" i="1"/>
  <c r="AI360" i="1"/>
  <c r="AI364" i="1"/>
  <c r="AI368" i="1"/>
  <c r="AI372" i="1"/>
  <c r="AI376" i="1"/>
  <c r="AI380" i="1"/>
  <c r="AI384" i="1"/>
  <c r="AI388" i="1"/>
  <c r="AI392" i="1"/>
  <c r="AI396" i="1"/>
  <c r="AI400" i="1"/>
  <c r="AI404" i="1"/>
  <c r="AI408" i="1"/>
  <c r="AI412" i="1"/>
  <c r="AI416" i="1"/>
  <c r="AI420" i="1"/>
  <c r="AI424" i="1"/>
  <c r="AI428" i="1"/>
  <c r="AI432" i="1"/>
  <c r="AI436" i="1"/>
  <c r="AI440" i="1"/>
  <c r="AI444" i="1"/>
  <c r="AI448" i="1"/>
  <c r="AI452" i="1"/>
  <c r="AI456" i="1"/>
  <c r="AI460" i="1"/>
  <c r="AI464" i="1"/>
  <c r="AI468" i="1"/>
  <c r="AI472" i="1"/>
  <c r="AI476" i="1"/>
  <c r="AI480" i="1"/>
  <c r="AI484" i="1"/>
  <c r="AI488" i="1"/>
  <c r="AI492" i="1"/>
  <c r="AI496" i="1"/>
  <c r="AI500" i="1"/>
  <c r="AI504" i="1"/>
  <c r="AI508" i="1"/>
  <c r="AI512" i="1"/>
  <c r="AI516" i="1"/>
  <c r="AI520" i="1"/>
  <c r="AI524" i="1"/>
  <c r="AI528" i="1"/>
  <c r="AI532" i="1"/>
  <c r="AI536" i="1"/>
  <c r="AI540" i="1"/>
  <c r="AI544" i="1"/>
  <c r="AI548" i="1"/>
  <c r="AI552" i="1"/>
  <c r="AI556" i="1"/>
  <c r="AI560" i="1"/>
  <c r="AI564" i="1"/>
  <c r="AI568" i="1"/>
  <c r="AI572" i="1"/>
  <c r="AI576" i="1"/>
  <c r="AI580" i="1"/>
  <c r="AI584" i="1"/>
  <c r="AI588" i="1"/>
  <c r="AI592" i="1"/>
  <c r="AI596" i="1"/>
  <c r="AI600" i="1"/>
  <c r="AI604" i="1"/>
  <c r="AI608" i="1"/>
  <c r="AI612" i="1"/>
  <c r="AI616" i="1"/>
  <c r="AI620" i="1"/>
  <c r="AL516" i="1"/>
  <c r="AL532" i="1"/>
  <c r="AL548" i="1"/>
  <c r="AL564" i="1"/>
  <c r="AL580" i="1"/>
  <c r="AL596" i="1"/>
  <c r="AL612" i="1"/>
  <c r="AL628" i="1"/>
  <c r="AL644" i="1"/>
  <c r="AL660" i="1"/>
  <c r="AL676" i="1"/>
  <c r="AL692" i="1"/>
  <c r="AL708" i="1"/>
  <c r="AL724" i="1"/>
  <c r="AL740" i="1"/>
  <c r="AL756" i="1"/>
  <c r="AL772" i="1"/>
  <c r="AL788" i="1"/>
  <c r="AL804" i="1"/>
  <c r="AL818" i="1"/>
  <c r="AL826" i="1"/>
  <c r="AL834" i="1"/>
  <c r="AL842" i="1"/>
  <c r="AL850" i="1"/>
  <c r="AL858" i="1"/>
  <c r="AL866" i="1"/>
  <c r="AL874" i="1"/>
  <c r="AL882" i="1"/>
  <c r="AL890" i="1"/>
  <c r="AL898" i="1"/>
  <c r="AL906" i="1"/>
  <c r="AL914" i="1"/>
  <c r="AL922" i="1"/>
  <c r="AL930" i="1"/>
  <c r="AL938" i="1"/>
  <c r="AL946" i="1"/>
  <c r="AL954" i="1"/>
  <c r="AL962" i="1"/>
  <c r="AL970" i="1"/>
  <c r="AL978" i="1"/>
  <c r="AL986" i="1"/>
  <c r="AL994" i="1"/>
  <c r="AL1002" i="1"/>
  <c r="AL1010" i="1"/>
  <c r="AL1018" i="1"/>
  <c r="AL1026" i="1"/>
  <c r="AL1034" i="1"/>
  <c r="AL1042" i="1"/>
  <c r="AL1050" i="1"/>
  <c r="AL1058" i="1"/>
  <c r="AL1064" i="1"/>
  <c r="AL1070" i="1"/>
  <c r="AL1075" i="1"/>
  <c r="AL1080" i="1"/>
  <c r="AL1086" i="1"/>
  <c r="AL1091" i="1"/>
  <c r="AL1096" i="1"/>
  <c r="AL1102" i="1"/>
  <c r="AL1107" i="1"/>
  <c r="AL1112" i="1"/>
  <c r="AL1118" i="1"/>
  <c r="AL1123" i="1"/>
  <c r="AL1128" i="1"/>
  <c r="AL1134" i="1"/>
  <c r="AL1139" i="1"/>
  <c r="AL1144" i="1"/>
  <c r="AL1150" i="1"/>
  <c r="AL1155" i="1"/>
  <c r="AL1160" i="1"/>
  <c r="AL1166" i="1"/>
  <c r="AL1171" i="1"/>
  <c r="AL1176" i="1"/>
  <c r="AL1182" i="1"/>
  <c r="AL1187" i="1"/>
  <c r="AL1192" i="1"/>
  <c r="AL1198" i="1"/>
  <c r="AL1203" i="1"/>
  <c r="AL1208" i="1"/>
  <c r="AL1214" i="1"/>
  <c r="AL1219" i="1"/>
  <c r="AL1224" i="1"/>
  <c r="AL1230" i="1"/>
  <c r="AL1235" i="1"/>
  <c r="AL1240" i="1"/>
  <c r="AL1246" i="1"/>
  <c r="AL1250" i="1"/>
  <c r="AL1254" i="1"/>
  <c r="AL1258" i="1"/>
  <c r="AL1262" i="1"/>
  <c r="AL1266" i="1"/>
  <c r="AL1270" i="1"/>
  <c r="AL1274" i="1"/>
  <c r="AL1278" i="1"/>
  <c r="AL1282" i="1"/>
  <c r="AL1286" i="1"/>
  <c r="AL1290" i="1"/>
  <c r="AL1294" i="1"/>
  <c r="AL1298" i="1"/>
  <c r="AL1302" i="1"/>
  <c r="AL1306" i="1"/>
  <c r="AL1310" i="1"/>
  <c r="AL1314" i="1"/>
  <c r="AL1318" i="1"/>
  <c r="AL1322" i="1"/>
  <c r="AL1677" i="1"/>
  <c r="AL1681" i="1"/>
  <c r="AI5" i="1"/>
  <c r="AI9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I125" i="1"/>
  <c r="AI129" i="1"/>
  <c r="AI133" i="1"/>
  <c r="AI137" i="1"/>
  <c r="AI141" i="1"/>
  <c r="AI145" i="1"/>
  <c r="AI149" i="1"/>
  <c r="AI153" i="1"/>
  <c r="AI157" i="1"/>
  <c r="AI161" i="1"/>
  <c r="AI165" i="1"/>
  <c r="AI169" i="1"/>
  <c r="AI173" i="1"/>
  <c r="AI177" i="1"/>
  <c r="AI181" i="1"/>
  <c r="AI185" i="1"/>
  <c r="AI189" i="1"/>
  <c r="AI193" i="1"/>
  <c r="AI197" i="1"/>
  <c r="AI201" i="1"/>
  <c r="AI205" i="1"/>
  <c r="AI209" i="1"/>
  <c r="AI213" i="1"/>
  <c r="AI217" i="1"/>
  <c r="AI221" i="1"/>
  <c r="AI225" i="1"/>
  <c r="AI229" i="1"/>
  <c r="AI233" i="1"/>
  <c r="AI237" i="1"/>
  <c r="AI241" i="1"/>
  <c r="AI245" i="1"/>
  <c r="AI249" i="1"/>
  <c r="AI253" i="1"/>
  <c r="AI257" i="1"/>
  <c r="AI261" i="1"/>
  <c r="AI265" i="1"/>
  <c r="AI269" i="1"/>
  <c r="AI273" i="1"/>
  <c r="AI277" i="1"/>
  <c r="AI281" i="1"/>
  <c r="AI285" i="1"/>
  <c r="AI289" i="1"/>
  <c r="AI293" i="1"/>
  <c r="AI297" i="1"/>
  <c r="AI301" i="1"/>
  <c r="AI305" i="1"/>
  <c r="AI309" i="1"/>
  <c r="AI313" i="1"/>
  <c r="AI317" i="1"/>
  <c r="AI321" i="1"/>
  <c r="AI325" i="1"/>
  <c r="AI329" i="1"/>
  <c r="AI333" i="1"/>
  <c r="AI337" i="1"/>
  <c r="AI341" i="1"/>
  <c r="AI345" i="1"/>
  <c r="AI349" i="1"/>
  <c r="AI353" i="1"/>
  <c r="AI357" i="1"/>
  <c r="AI361" i="1"/>
  <c r="AI365" i="1"/>
  <c r="AI369" i="1"/>
  <c r="AI373" i="1"/>
  <c r="AI377" i="1"/>
  <c r="AI381" i="1"/>
  <c r="AI385" i="1"/>
  <c r="AI389" i="1"/>
  <c r="AI393" i="1"/>
  <c r="AI397" i="1"/>
  <c r="AI401" i="1"/>
  <c r="AI405" i="1"/>
  <c r="AI409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AI465" i="1"/>
  <c r="AI469" i="1"/>
  <c r="AI473" i="1"/>
  <c r="AI477" i="1"/>
  <c r="AI481" i="1"/>
  <c r="AI485" i="1"/>
  <c r="AI489" i="1"/>
  <c r="AI493" i="1"/>
  <c r="AI497" i="1"/>
  <c r="AI501" i="1"/>
  <c r="AI505" i="1"/>
  <c r="AI509" i="1"/>
  <c r="AI513" i="1"/>
  <c r="AI517" i="1"/>
  <c r="AI521" i="1"/>
  <c r="AI525" i="1"/>
  <c r="AI529" i="1"/>
  <c r="AI533" i="1"/>
  <c r="AI537" i="1"/>
  <c r="AI541" i="1"/>
  <c r="AI545" i="1"/>
  <c r="AI549" i="1"/>
  <c r="AI553" i="1"/>
  <c r="AI557" i="1"/>
  <c r="AI561" i="1"/>
  <c r="AI565" i="1"/>
  <c r="AI569" i="1"/>
  <c r="AI573" i="1"/>
  <c r="AI577" i="1"/>
  <c r="AI581" i="1"/>
  <c r="AI585" i="1"/>
  <c r="AI589" i="1"/>
  <c r="AI593" i="1"/>
  <c r="AI597" i="1"/>
  <c r="AI601" i="1"/>
  <c r="AI605" i="1"/>
  <c r="AI609" i="1"/>
  <c r="AI613" i="1"/>
  <c r="AI617" i="1"/>
  <c r="AI621" i="1"/>
  <c r="AI625" i="1"/>
  <c r="AI629" i="1"/>
  <c r="AI633" i="1"/>
  <c r="AI637" i="1"/>
  <c r="AI641" i="1"/>
  <c r="AI645" i="1"/>
  <c r="AI649" i="1"/>
  <c r="AI653" i="1"/>
  <c r="AI657" i="1"/>
  <c r="AI661" i="1"/>
  <c r="AI665" i="1"/>
  <c r="AI669" i="1"/>
  <c r="AI673" i="1"/>
  <c r="AI677" i="1"/>
  <c r="AI681" i="1"/>
  <c r="AI685" i="1"/>
  <c r="AI689" i="1"/>
  <c r="AI693" i="1"/>
  <c r="AI697" i="1"/>
  <c r="AI701" i="1"/>
  <c r="AI705" i="1"/>
  <c r="AI709" i="1"/>
  <c r="AI713" i="1"/>
  <c r="AI717" i="1"/>
  <c r="AI721" i="1"/>
  <c r="AI725" i="1"/>
  <c r="AI729" i="1"/>
  <c r="AI733" i="1"/>
  <c r="AI737" i="1"/>
  <c r="AI741" i="1"/>
  <c r="AI745" i="1"/>
  <c r="AI749" i="1"/>
  <c r="AI753" i="1"/>
  <c r="AI757" i="1"/>
  <c r="AI761" i="1"/>
  <c r="AI765" i="1"/>
  <c r="AI769" i="1"/>
  <c r="AI773" i="1"/>
  <c r="AI777" i="1"/>
  <c r="AI781" i="1"/>
  <c r="AI785" i="1"/>
  <c r="AI789" i="1"/>
  <c r="AI793" i="1"/>
  <c r="AI797" i="1"/>
  <c r="AI801" i="1"/>
  <c r="AI805" i="1"/>
  <c r="AI809" i="1"/>
  <c r="AI813" i="1"/>
  <c r="AI817" i="1"/>
  <c r="AI821" i="1"/>
  <c r="AI825" i="1"/>
  <c r="AI829" i="1"/>
  <c r="AI833" i="1"/>
  <c r="AI837" i="1"/>
  <c r="AI841" i="1"/>
  <c r="AI845" i="1"/>
  <c r="AI849" i="1"/>
  <c r="AI853" i="1"/>
  <c r="AI857" i="1"/>
  <c r="AI861" i="1"/>
  <c r="AI865" i="1"/>
  <c r="AI869" i="1"/>
  <c r="AI873" i="1"/>
  <c r="AI877" i="1"/>
  <c r="AI881" i="1"/>
  <c r="AI885" i="1"/>
  <c r="AI889" i="1"/>
  <c r="AI893" i="1"/>
  <c r="AI897" i="1"/>
  <c r="AI901" i="1"/>
  <c r="AI905" i="1"/>
  <c r="AI909" i="1"/>
  <c r="AI913" i="1"/>
  <c r="AI917" i="1"/>
  <c r="AI921" i="1"/>
  <c r="AI925" i="1"/>
  <c r="AI929" i="1"/>
  <c r="AI933" i="1"/>
  <c r="AI937" i="1"/>
  <c r="AI941" i="1"/>
  <c r="AI945" i="1"/>
  <c r="AI949" i="1"/>
  <c r="AI953" i="1"/>
  <c r="AI957" i="1"/>
  <c r="AI961" i="1"/>
  <c r="AI965" i="1"/>
  <c r="AI969" i="1"/>
  <c r="AI973" i="1"/>
  <c r="AI977" i="1"/>
  <c r="AI981" i="1"/>
  <c r="AI985" i="1"/>
  <c r="AI989" i="1"/>
  <c r="AI993" i="1"/>
  <c r="AI997" i="1"/>
  <c r="AI1001" i="1"/>
  <c r="AI1005" i="1"/>
  <c r="AI1009" i="1"/>
  <c r="AI1013" i="1"/>
  <c r="AI1017" i="1"/>
  <c r="AI1021" i="1"/>
  <c r="AI1025" i="1"/>
  <c r="AI1029" i="1"/>
  <c r="AI1033" i="1"/>
  <c r="AI1037" i="1"/>
  <c r="AI1041" i="1"/>
  <c r="AI1045" i="1"/>
  <c r="AI1049" i="1"/>
  <c r="AI1053" i="1"/>
  <c r="AI1057" i="1"/>
  <c r="AI1061" i="1"/>
  <c r="AI1065" i="1"/>
  <c r="AI1069" i="1"/>
  <c r="AI1073" i="1"/>
  <c r="AI1077" i="1"/>
  <c r="AI1081" i="1"/>
  <c r="AI1085" i="1"/>
  <c r="AI1089" i="1"/>
  <c r="AI1093" i="1"/>
  <c r="AI1097" i="1"/>
  <c r="AI1101" i="1"/>
  <c r="AI1105" i="1"/>
  <c r="AI1109" i="1"/>
  <c r="AI1113" i="1"/>
  <c r="AI1117" i="1"/>
  <c r="AI1121" i="1"/>
  <c r="AI1125" i="1"/>
  <c r="AI1129" i="1"/>
  <c r="AI1133" i="1"/>
  <c r="AI1137" i="1"/>
  <c r="AI1141" i="1"/>
  <c r="AI1145" i="1"/>
  <c r="AI1149" i="1"/>
  <c r="AI1153" i="1"/>
  <c r="AI1157" i="1"/>
  <c r="AI1161" i="1"/>
  <c r="AI1165" i="1"/>
  <c r="AI1169" i="1"/>
  <c r="AI1173" i="1"/>
  <c r="AI1177" i="1"/>
  <c r="AI1181" i="1"/>
  <c r="AI1185" i="1"/>
  <c r="AI1189" i="1"/>
  <c r="AI1193" i="1"/>
  <c r="AI1197" i="1"/>
  <c r="AI1201" i="1"/>
  <c r="AI1205" i="1"/>
  <c r="AI1209" i="1"/>
  <c r="AI1213" i="1"/>
  <c r="AI1217" i="1"/>
  <c r="AI1221" i="1"/>
  <c r="AI1225" i="1"/>
  <c r="AI1229" i="1"/>
  <c r="AI1233" i="1"/>
  <c r="AI1237" i="1"/>
  <c r="AI1241" i="1"/>
  <c r="AI1245" i="1"/>
  <c r="AI1249" i="1"/>
  <c r="AI1253" i="1"/>
  <c r="AI1257" i="1"/>
  <c r="AI1261" i="1"/>
  <c r="AI1265" i="1"/>
  <c r="AI1269" i="1"/>
  <c r="AI1273" i="1"/>
  <c r="AI1277" i="1"/>
  <c r="AI1281" i="1"/>
  <c r="AI1285" i="1"/>
  <c r="AI1289" i="1"/>
  <c r="AI1293" i="1"/>
  <c r="AI1297" i="1"/>
  <c r="AI1301" i="1"/>
  <c r="AI1305" i="1"/>
  <c r="AI1309" i="1"/>
  <c r="AI1313" i="1"/>
  <c r="AI636" i="1"/>
  <c r="AI652" i="1"/>
  <c r="AI668" i="1"/>
  <c r="AI684" i="1"/>
  <c r="AI700" i="1"/>
  <c r="AI716" i="1"/>
  <c r="AI732" i="1"/>
  <c r="AI748" i="1"/>
  <c r="AI764" i="1"/>
  <c r="AI780" i="1"/>
  <c r="AI796" i="1"/>
  <c r="AI812" i="1"/>
  <c r="AI828" i="1"/>
  <c r="AI844" i="1"/>
  <c r="AI860" i="1"/>
  <c r="AI876" i="1"/>
  <c r="AI892" i="1"/>
  <c r="AI908" i="1"/>
  <c r="AI924" i="1"/>
  <c r="AI940" i="1"/>
  <c r="AI950" i="1"/>
  <c r="AI958" i="1"/>
  <c r="AI966" i="1"/>
  <c r="AI974" i="1"/>
  <c r="AI982" i="1"/>
  <c r="AI990" i="1"/>
  <c r="AI998" i="1"/>
  <c r="AI1006" i="1"/>
  <c r="AI1014" i="1"/>
  <c r="AI1022" i="1"/>
  <c r="AI1030" i="1"/>
  <c r="AI1038" i="1"/>
  <c r="AI1046" i="1"/>
  <c r="AI1054" i="1"/>
  <c r="AI1062" i="1"/>
  <c r="AI1070" i="1"/>
  <c r="AI1078" i="1"/>
  <c r="AI1086" i="1"/>
  <c r="AI1094" i="1"/>
  <c r="AI1102" i="1"/>
  <c r="AI1110" i="1"/>
  <c r="AI1118" i="1"/>
  <c r="AI1124" i="1"/>
  <c r="AI1130" i="1"/>
  <c r="AI1135" i="1"/>
  <c r="AI1140" i="1"/>
  <c r="AI1146" i="1"/>
  <c r="AI1151" i="1"/>
  <c r="AI1156" i="1"/>
  <c r="AI1162" i="1"/>
  <c r="AI1167" i="1"/>
  <c r="AI1172" i="1"/>
  <c r="AI1178" i="1"/>
  <c r="AI1183" i="1"/>
  <c r="AI1188" i="1"/>
  <c r="AI1194" i="1"/>
  <c r="AI1199" i="1"/>
  <c r="AI1204" i="1"/>
  <c r="AI1210" i="1"/>
  <c r="AI1215" i="1"/>
  <c r="AI1220" i="1"/>
  <c r="AI1226" i="1"/>
  <c r="AI1231" i="1"/>
  <c r="AI1236" i="1"/>
  <c r="AI1242" i="1"/>
  <c r="AI1247" i="1"/>
  <c r="AI1252" i="1"/>
  <c r="AI1258" i="1"/>
  <c r="AI1263" i="1"/>
  <c r="AI1268" i="1"/>
  <c r="AI1274" i="1"/>
  <c r="AI1279" i="1"/>
  <c r="AI1284" i="1"/>
  <c r="AI1290" i="1"/>
  <c r="AI1295" i="1"/>
  <c r="AI1300" i="1"/>
  <c r="AI1306" i="1"/>
  <c r="AI1311" i="1"/>
  <c r="AI1316" i="1"/>
  <c r="AI1320" i="1"/>
  <c r="AI1324" i="1"/>
  <c r="AI1328" i="1"/>
  <c r="AI1332" i="1"/>
  <c r="AI1336" i="1"/>
  <c r="AI1340" i="1"/>
  <c r="AI1344" i="1"/>
  <c r="AI1348" i="1"/>
  <c r="AI1352" i="1"/>
  <c r="AI1356" i="1"/>
  <c r="AI1360" i="1"/>
  <c r="AI1364" i="1"/>
  <c r="AI1368" i="1"/>
  <c r="AI1372" i="1"/>
  <c r="AI1376" i="1"/>
  <c r="AI1380" i="1"/>
  <c r="AI1384" i="1"/>
  <c r="AI1388" i="1"/>
  <c r="AI1392" i="1"/>
  <c r="AI1396" i="1"/>
  <c r="AI1400" i="1"/>
  <c r="AI1404" i="1"/>
  <c r="AI1408" i="1"/>
  <c r="AI1412" i="1"/>
  <c r="AI1416" i="1"/>
  <c r="AI1420" i="1"/>
  <c r="AI1424" i="1"/>
  <c r="AI1428" i="1"/>
  <c r="AI1432" i="1"/>
  <c r="AI1436" i="1"/>
  <c r="AI1440" i="1"/>
  <c r="AI1444" i="1"/>
  <c r="AI1448" i="1"/>
  <c r="AI1452" i="1"/>
  <c r="AI1456" i="1"/>
  <c r="AI1460" i="1"/>
  <c r="AI1464" i="1"/>
  <c r="AI1468" i="1"/>
  <c r="AI1472" i="1"/>
  <c r="AI1476" i="1"/>
  <c r="AI1480" i="1"/>
  <c r="AI1484" i="1"/>
  <c r="AI1488" i="1"/>
  <c r="AI1492" i="1"/>
  <c r="AI1496" i="1"/>
  <c r="AI1500" i="1"/>
  <c r="AI1504" i="1"/>
  <c r="AI1508" i="1"/>
  <c r="AI1512" i="1"/>
  <c r="AI1516" i="1"/>
  <c r="AI1520" i="1"/>
  <c r="AI1524" i="1"/>
  <c r="AI1528" i="1"/>
  <c r="AI1532" i="1"/>
  <c r="AI1536" i="1"/>
  <c r="AI1540" i="1"/>
  <c r="AI1544" i="1"/>
  <c r="AI1548" i="1"/>
  <c r="AI1552" i="1"/>
  <c r="AI1556" i="1"/>
  <c r="AI1560" i="1"/>
  <c r="AI1564" i="1"/>
  <c r="AI1568" i="1"/>
  <c r="AI1572" i="1"/>
  <c r="AI1576" i="1"/>
  <c r="AI1580" i="1"/>
  <c r="AI1584" i="1"/>
  <c r="AI1588" i="1"/>
  <c r="AI1592" i="1"/>
  <c r="AI1596" i="1"/>
  <c r="AI1600" i="1"/>
  <c r="AI1604" i="1"/>
  <c r="AI1608" i="1"/>
  <c r="AI1612" i="1"/>
  <c r="AI1616" i="1"/>
  <c r="AI1620" i="1"/>
  <c r="AI1624" i="1"/>
  <c r="AI1628" i="1"/>
  <c r="AI1632" i="1"/>
  <c r="AI1636" i="1"/>
  <c r="AI1640" i="1"/>
  <c r="AI1644" i="1"/>
  <c r="AI1648" i="1"/>
  <c r="AI1652" i="1"/>
  <c r="AI1656" i="1"/>
  <c r="AI1660" i="1"/>
  <c r="AI1664" i="1"/>
  <c r="AI1668" i="1"/>
  <c r="AI1672" i="1"/>
  <c r="AI1676" i="1"/>
  <c r="AI1680" i="1"/>
  <c r="AI4" i="1"/>
  <c r="AG8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372" i="1"/>
  <c r="AG376" i="1"/>
  <c r="AG380" i="1"/>
  <c r="AG384" i="1"/>
  <c r="AG388" i="1"/>
  <c r="AG392" i="1"/>
  <c r="AG396" i="1"/>
  <c r="AG400" i="1"/>
  <c r="AG404" i="1"/>
  <c r="AG408" i="1"/>
  <c r="AG412" i="1"/>
  <c r="AG416" i="1"/>
  <c r="AG420" i="1"/>
  <c r="AG424" i="1"/>
  <c r="AG428" i="1"/>
  <c r="AG432" i="1"/>
  <c r="AG436" i="1"/>
  <c r="AG440" i="1"/>
  <c r="AG444" i="1"/>
  <c r="AG448" i="1"/>
  <c r="AG452" i="1"/>
  <c r="AG456" i="1"/>
  <c r="AG460" i="1"/>
  <c r="AG464" i="1"/>
  <c r="AG468" i="1"/>
  <c r="AG472" i="1"/>
  <c r="AG476" i="1"/>
  <c r="AG480" i="1"/>
  <c r="AG484" i="1"/>
  <c r="AG488" i="1"/>
  <c r="AG492" i="1"/>
  <c r="AG496" i="1"/>
  <c r="AG500" i="1"/>
  <c r="AG504" i="1"/>
  <c r="AG508" i="1"/>
  <c r="AG512" i="1"/>
  <c r="AG516" i="1"/>
  <c r="AG520" i="1"/>
  <c r="AG524" i="1"/>
  <c r="AG528" i="1"/>
  <c r="AG532" i="1"/>
  <c r="AG536" i="1"/>
  <c r="AG540" i="1"/>
  <c r="AG544" i="1"/>
  <c r="AG548" i="1"/>
  <c r="AG552" i="1"/>
  <c r="AG556" i="1"/>
  <c r="AG560" i="1"/>
  <c r="AG564" i="1"/>
  <c r="AG568" i="1"/>
  <c r="AG572" i="1"/>
  <c r="AG576" i="1"/>
  <c r="AG580" i="1"/>
  <c r="AG584" i="1"/>
  <c r="AG588" i="1"/>
  <c r="AG592" i="1"/>
  <c r="AG596" i="1"/>
  <c r="AG600" i="1"/>
  <c r="AG604" i="1"/>
  <c r="AG608" i="1"/>
  <c r="AG612" i="1"/>
  <c r="AG616" i="1"/>
  <c r="AG620" i="1"/>
  <c r="AG624" i="1"/>
  <c r="AG628" i="1"/>
  <c r="AG632" i="1"/>
  <c r="AG636" i="1"/>
  <c r="AG640" i="1"/>
  <c r="AG644" i="1"/>
  <c r="AG648" i="1"/>
  <c r="AG652" i="1"/>
  <c r="AG656" i="1"/>
  <c r="AG660" i="1"/>
  <c r="AG664" i="1"/>
  <c r="AG668" i="1"/>
  <c r="AG672" i="1"/>
  <c r="AG676" i="1"/>
  <c r="AG680" i="1"/>
  <c r="AG684" i="1"/>
  <c r="AG688" i="1"/>
  <c r="AG692" i="1"/>
  <c r="AG696" i="1"/>
  <c r="AG700" i="1"/>
  <c r="AG704" i="1"/>
  <c r="AG708" i="1"/>
  <c r="AG712" i="1"/>
  <c r="AG716" i="1"/>
  <c r="AG720" i="1"/>
  <c r="AG724" i="1"/>
  <c r="AG728" i="1"/>
  <c r="AG732" i="1"/>
  <c r="AG736" i="1"/>
  <c r="AG740" i="1"/>
  <c r="AG744" i="1"/>
  <c r="AG748" i="1"/>
  <c r="AG752" i="1"/>
  <c r="AG756" i="1"/>
  <c r="AG760" i="1"/>
  <c r="AG764" i="1"/>
  <c r="AG768" i="1"/>
  <c r="AG772" i="1"/>
  <c r="AG776" i="1"/>
  <c r="AG780" i="1"/>
  <c r="AG784" i="1"/>
  <c r="AG788" i="1"/>
  <c r="AG792" i="1"/>
  <c r="AG796" i="1"/>
  <c r="AG800" i="1"/>
  <c r="AG804" i="1"/>
  <c r="AG808" i="1"/>
  <c r="AG812" i="1"/>
  <c r="AG816" i="1"/>
  <c r="AG820" i="1"/>
  <c r="AG824" i="1"/>
  <c r="AG828" i="1"/>
  <c r="AG832" i="1"/>
  <c r="AG836" i="1"/>
  <c r="AG840" i="1"/>
  <c r="AG844" i="1"/>
  <c r="AG848" i="1"/>
  <c r="AG852" i="1"/>
  <c r="AG856" i="1"/>
  <c r="AG860" i="1"/>
  <c r="AG864" i="1"/>
  <c r="AG868" i="1"/>
  <c r="AG872" i="1"/>
  <c r="AG876" i="1"/>
  <c r="AG880" i="1"/>
  <c r="AG884" i="1"/>
  <c r="AG888" i="1"/>
  <c r="AG892" i="1"/>
  <c r="AG896" i="1"/>
  <c r="AG900" i="1"/>
  <c r="AG904" i="1"/>
  <c r="AG908" i="1"/>
  <c r="AG912" i="1"/>
  <c r="AG916" i="1"/>
  <c r="AG920" i="1"/>
  <c r="AG924" i="1"/>
  <c r="AG928" i="1"/>
  <c r="AG932" i="1"/>
  <c r="AG936" i="1"/>
  <c r="AG940" i="1"/>
  <c r="AG944" i="1"/>
  <c r="AG948" i="1"/>
  <c r="AG952" i="1"/>
  <c r="AG956" i="1"/>
  <c r="AG960" i="1"/>
  <c r="AG964" i="1"/>
  <c r="AG968" i="1"/>
  <c r="AG972" i="1"/>
  <c r="AG976" i="1"/>
  <c r="AG980" i="1"/>
  <c r="AG984" i="1"/>
  <c r="AG988" i="1"/>
  <c r="AG992" i="1"/>
  <c r="AG996" i="1"/>
  <c r="AG1000" i="1"/>
  <c r="AG1004" i="1"/>
  <c r="AG1008" i="1"/>
  <c r="AG1012" i="1"/>
  <c r="AG1016" i="1"/>
  <c r="AG1020" i="1"/>
  <c r="AG1024" i="1"/>
  <c r="AG1028" i="1"/>
  <c r="AG1032" i="1"/>
  <c r="AG1036" i="1"/>
  <c r="AG1040" i="1"/>
  <c r="AG1044" i="1"/>
  <c r="AG1048" i="1"/>
  <c r="AG1052" i="1"/>
  <c r="AG1056" i="1"/>
  <c r="AG1060" i="1"/>
  <c r="AG1064" i="1"/>
  <c r="AG1068" i="1"/>
  <c r="AI624" i="1"/>
  <c r="AI640" i="1"/>
  <c r="AI656" i="1"/>
  <c r="AI672" i="1"/>
  <c r="AI688" i="1"/>
  <c r="AI704" i="1"/>
  <c r="AI720" i="1"/>
  <c r="AI736" i="1"/>
  <c r="AI752" i="1"/>
  <c r="AI768" i="1"/>
  <c r="AI784" i="1"/>
  <c r="AI800" i="1"/>
  <c r="AI816" i="1"/>
  <c r="AI832" i="1"/>
  <c r="AI848" i="1"/>
  <c r="AI864" i="1"/>
  <c r="AI880" i="1"/>
  <c r="AI896" i="1"/>
  <c r="AI912" i="1"/>
  <c r="AI928" i="1"/>
  <c r="AI944" i="1"/>
  <c r="AI952" i="1"/>
  <c r="AI960" i="1"/>
  <c r="AI968" i="1"/>
  <c r="AI976" i="1"/>
  <c r="AI984" i="1"/>
  <c r="AI992" i="1"/>
  <c r="AI1000" i="1"/>
  <c r="AI1008" i="1"/>
  <c r="AI1016" i="1"/>
  <c r="AI1024" i="1"/>
  <c r="AI1032" i="1"/>
  <c r="AI1040" i="1"/>
  <c r="AI1048" i="1"/>
  <c r="AI1056" i="1"/>
  <c r="AI1064" i="1"/>
  <c r="AI1072" i="1"/>
  <c r="AI1080" i="1"/>
  <c r="AI1088" i="1"/>
  <c r="AI1096" i="1"/>
  <c r="AI1104" i="1"/>
  <c r="AI1112" i="1"/>
  <c r="AI1120" i="1"/>
  <c r="AI1126" i="1"/>
  <c r="AI1131" i="1"/>
  <c r="AI1136" i="1"/>
  <c r="AI1142" i="1"/>
  <c r="AI1147" i="1"/>
  <c r="AI1152" i="1"/>
  <c r="AI1158" i="1"/>
  <c r="AI1163" i="1"/>
  <c r="AI1168" i="1"/>
  <c r="AI1174" i="1"/>
  <c r="AI1179" i="1"/>
  <c r="AI1184" i="1"/>
  <c r="AI1190" i="1"/>
  <c r="AI1195" i="1"/>
  <c r="AI1200" i="1"/>
  <c r="AI1206" i="1"/>
  <c r="AI1211" i="1"/>
  <c r="AI1216" i="1"/>
  <c r="AI1222" i="1"/>
  <c r="AI1227" i="1"/>
  <c r="AI1232" i="1"/>
  <c r="AI1238" i="1"/>
  <c r="AI1243" i="1"/>
  <c r="AI1248" i="1"/>
  <c r="AI1254" i="1"/>
  <c r="AI1259" i="1"/>
  <c r="AI1264" i="1"/>
  <c r="AI1270" i="1"/>
  <c r="AI1275" i="1"/>
  <c r="AI1280" i="1"/>
  <c r="AI1286" i="1"/>
  <c r="AI1291" i="1"/>
  <c r="AI1296" i="1"/>
  <c r="AI1302" i="1"/>
  <c r="AI1307" i="1"/>
  <c r="AI1312" i="1"/>
  <c r="AI1317" i="1"/>
  <c r="AI1321" i="1"/>
  <c r="AI1325" i="1"/>
  <c r="AI1329" i="1"/>
  <c r="AI1333" i="1"/>
  <c r="AI1337" i="1"/>
  <c r="AI1341" i="1"/>
  <c r="AI1345" i="1"/>
  <c r="AI1349" i="1"/>
  <c r="AI1353" i="1"/>
  <c r="AI1357" i="1"/>
  <c r="AI1361" i="1"/>
  <c r="AI1365" i="1"/>
  <c r="AI1369" i="1"/>
  <c r="AI1373" i="1"/>
  <c r="AI1377" i="1"/>
  <c r="AI1381" i="1"/>
  <c r="AI1385" i="1"/>
  <c r="AI1389" i="1"/>
  <c r="AI1393" i="1"/>
  <c r="AI1397" i="1"/>
  <c r="AI1401" i="1"/>
  <c r="AI1405" i="1"/>
  <c r="AI1409" i="1"/>
  <c r="AI1413" i="1"/>
  <c r="AI1417" i="1"/>
  <c r="AI1421" i="1"/>
  <c r="AI1425" i="1"/>
  <c r="AI1429" i="1"/>
  <c r="AI1433" i="1"/>
  <c r="AI1437" i="1"/>
  <c r="AI1441" i="1"/>
  <c r="AI1445" i="1"/>
  <c r="AI1449" i="1"/>
  <c r="AI1453" i="1"/>
  <c r="AI1457" i="1"/>
  <c r="AI1461" i="1"/>
  <c r="AI1465" i="1"/>
  <c r="AI1469" i="1"/>
  <c r="AI1473" i="1"/>
  <c r="AI1477" i="1"/>
  <c r="AI1481" i="1"/>
  <c r="AI1485" i="1"/>
  <c r="AI1489" i="1"/>
  <c r="AI1493" i="1"/>
  <c r="AI1497" i="1"/>
  <c r="AI1501" i="1"/>
  <c r="AI1505" i="1"/>
  <c r="AI1509" i="1"/>
  <c r="AI1513" i="1"/>
  <c r="AI1517" i="1"/>
  <c r="AI1521" i="1"/>
  <c r="AI1525" i="1"/>
  <c r="AI1529" i="1"/>
  <c r="AI1533" i="1"/>
  <c r="AI1537" i="1"/>
  <c r="AI1541" i="1"/>
  <c r="AI1545" i="1"/>
  <c r="AI1549" i="1"/>
  <c r="AI1553" i="1"/>
  <c r="AI1557" i="1"/>
  <c r="AI1561" i="1"/>
  <c r="AI1565" i="1"/>
  <c r="AI1569" i="1"/>
  <c r="AI1573" i="1"/>
  <c r="AI1577" i="1"/>
  <c r="AI1581" i="1"/>
  <c r="AI1585" i="1"/>
  <c r="AI1589" i="1"/>
  <c r="AI1593" i="1"/>
  <c r="AI1597" i="1"/>
  <c r="AI1601" i="1"/>
  <c r="AI1605" i="1"/>
  <c r="AI1609" i="1"/>
  <c r="AI1613" i="1"/>
  <c r="AI1617" i="1"/>
  <c r="AI1621" i="1"/>
  <c r="AI1625" i="1"/>
  <c r="AI1629" i="1"/>
  <c r="AI1633" i="1"/>
  <c r="AI1637" i="1"/>
  <c r="AI1641" i="1"/>
  <c r="AI1645" i="1"/>
  <c r="AI1649" i="1"/>
  <c r="AI1653" i="1"/>
  <c r="AI1657" i="1"/>
  <c r="AI1661" i="1"/>
  <c r="AI1665" i="1"/>
  <c r="AI1669" i="1"/>
  <c r="AI1673" i="1"/>
  <c r="AI1677" i="1"/>
  <c r="AI1681" i="1"/>
  <c r="AG9" i="1"/>
  <c r="AG13" i="1"/>
  <c r="AG17" i="1"/>
  <c r="AG21" i="1"/>
  <c r="AG25" i="1"/>
  <c r="AG29" i="1"/>
  <c r="AG33" i="1"/>
  <c r="AG37" i="1"/>
  <c r="AG41" i="1"/>
  <c r="AG45" i="1"/>
  <c r="AG49" i="1"/>
  <c r="AG53" i="1"/>
  <c r="AG57" i="1"/>
  <c r="AG61" i="1"/>
  <c r="AG65" i="1"/>
  <c r="AG69" i="1"/>
  <c r="AG73" i="1"/>
  <c r="AG77" i="1"/>
  <c r="AG81" i="1"/>
  <c r="AG85" i="1"/>
  <c r="AG89" i="1"/>
  <c r="AG93" i="1"/>
  <c r="AG97" i="1"/>
  <c r="AG101" i="1"/>
  <c r="AG105" i="1"/>
  <c r="AG109" i="1"/>
  <c r="AG113" i="1"/>
  <c r="AG117" i="1"/>
  <c r="AG121" i="1"/>
  <c r="AG125" i="1"/>
  <c r="AG129" i="1"/>
  <c r="AG133" i="1"/>
  <c r="AG137" i="1"/>
  <c r="AG141" i="1"/>
  <c r="AG145" i="1"/>
  <c r="AG149" i="1"/>
  <c r="AG153" i="1"/>
  <c r="AG157" i="1"/>
  <c r="AG161" i="1"/>
  <c r="AG165" i="1"/>
  <c r="AG169" i="1"/>
  <c r="AG173" i="1"/>
  <c r="AG177" i="1"/>
  <c r="AG181" i="1"/>
  <c r="AG185" i="1"/>
  <c r="AG189" i="1"/>
  <c r="AG193" i="1"/>
  <c r="AG197" i="1"/>
  <c r="AG201" i="1"/>
  <c r="AG205" i="1"/>
  <c r="AG209" i="1"/>
  <c r="AG213" i="1"/>
  <c r="AG217" i="1"/>
  <c r="AG221" i="1"/>
  <c r="AG225" i="1"/>
  <c r="AG229" i="1"/>
  <c r="AG233" i="1"/>
  <c r="AG237" i="1"/>
  <c r="AG241" i="1"/>
  <c r="AG245" i="1"/>
  <c r="AG249" i="1"/>
  <c r="AG253" i="1"/>
  <c r="AG257" i="1"/>
  <c r="AG261" i="1"/>
  <c r="AG265" i="1"/>
  <c r="AG269" i="1"/>
  <c r="AG273" i="1"/>
  <c r="AG277" i="1"/>
  <c r="AG281" i="1"/>
  <c r="AG285" i="1"/>
  <c r="AG28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353" i="1"/>
  <c r="AG357" i="1"/>
  <c r="AG361" i="1"/>
  <c r="AG365" i="1"/>
  <c r="AG369" i="1"/>
  <c r="AG373" i="1"/>
  <c r="AG377" i="1"/>
  <c r="AG381" i="1"/>
  <c r="AG385" i="1"/>
  <c r="AG389" i="1"/>
  <c r="AG393" i="1"/>
  <c r="AG397" i="1"/>
  <c r="AG401" i="1"/>
  <c r="AG405" i="1"/>
  <c r="AG409" i="1"/>
  <c r="AG413" i="1"/>
  <c r="AG417" i="1"/>
  <c r="AG421" i="1"/>
  <c r="AG425" i="1"/>
  <c r="AG429" i="1"/>
  <c r="AG433" i="1"/>
  <c r="AG437" i="1"/>
  <c r="AG441" i="1"/>
  <c r="AG445" i="1"/>
  <c r="AG449" i="1"/>
  <c r="AG453" i="1"/>
  <c r="AG457" i="1"/>
  <c r="AG461" i="1"/>
  <c r="AG465" i="1"/>
  <c r="AG469" i="1"/>
  <c r="AG473" i="1"/>
  <c r="AG477" i="1"/>
  <c r="AG481" i="1"/>
  <c r="AG485" i="1"/>
  <c r="AG489" i="1"/>
  <c r="AG493" i="1"/>
  <c r="AG497" i="1"/>
  <c r="AG501" i="1"/>
  <c r="AG505" i="1"/>
  <c r="AG509" i="1"/>
  <c r="AG513" i="1"/>
  <c r="AG517" i="1"/>
  <c r="AG521" i="1"/>
  <c r="AG525" i="1"/>
  <c r="AG529" i="1"/>
  <c r="AG533" i="1"/>
  <c r="AG537" i="1"/>
  <c r="AG541" i="1"/>
  <c r="AG545" i="1"/>
  <c r="AG549" i="1"/>
  <c r="AG553" i="1"/>
  <c r="AG557" i="1"/>
  <c r="AG561" i="1"/>
  <c r="AG565" i="1"/>
  <c r="AG569" i="1"/>
  <c r="AG573" i="1"/>
  <c r="AG577" i="1"/>
  <c r="AG581" i="1"/>
  <c r="AG585" i="1"/>
  <c r="AG589" i="1"/>
  <c r="AG593" i="1"/>
  <c r="AG597" i="1"/>
  <c r="AG601" i="1"/>
  <c r="AG605" i="1"/>
  <c r="AG609" i="1"/>
  <c r="AG613" i="1"/>
  <c r="AG617" i="1"/>
  <c r="AG621" i="1"/>
  <c r="AG625" i="1"/>
  <c r="AG629" i="1"/>
  <c r="AG633" i="1"/>
  <c r="AG637" i="1"/>
  <c r="AG641" i="1"/>
  <c r="AG645" i="1"/>
  <c r="AG649" i="1"/>
  <c r="AG653" i="1"/>
  <c r="AG657" i="1"/>
  <c r="AG661" i="1"/>
  <c r="AG665" i="1"/>
  <c r="AG669" i="1"/>
  <c r="AG673" i="1"/>
  <c r="AG677" i="1"/>
  <c r="AG681" i="1"/>
  <c r="AG685" i="1"/>
  <c r="AG689" i="1"/>
  <c r="AG693" i="1"/>
  <c r="AG697" i="1"/>
  <c r="AG701" i="1"/>
  <c r="AG705" i="1"/>
  <c r="AG709" i="1"/>
  <c r="AG713" i="1"/>
  <c r="AG717" i="1"/>
  <c r="AG721" i="1"/>
  <c r="AG725" i="1"/>
  <c r="AG729" i="1"/>
  <c r="AG733" i="1"/>
  <c r="AG737" i="1"/>
  <c r="AG741" i="1"/>
  <c r="AG745" i="1"/>
  <c r="AG749" i="1"/>
  <c r="AG753" i="1"/>
  <c r="AG757" i="1"/>
  <c r="AG761" i="1"/>
  <c r="AG765" i="1"/>
  <c r="AG769" i="1"/>
  <c r="AG773" i="1"/>
  <c r="AG777" i="1"/>
  <c r="AG781" i="1"/>
  <c r="AG785" i="1"/>
  <c r="AG789" i="1"/>
  <c r="AG793" i="1"/>
  <c r="AG797" i="1"/>
  <c r="AG801" i="1"/>
  <c r="AG805" i="1"/>
  <c r="AG809" i="1"/>
  <c r="AG813" i="1"/>
  <c r="AG817" i="1"/>
  <c r="AG821" i="1"/>
  <c r="AG825" i="1"/>
  <c r="AG829" i="1"/>
  <c r="AG833" i="1"/>
  <c r="AG837" i="1"/>
  <c r="AG841" i="1"/>
  <c r="AG845" i="1"/>
  <c r="AG849" i="1"/>
  <c r="AG853" i="1"/>
  <c r="AG857" i="1"/>
  <c r="AG861" i="1"/>
  <c r="AG865" i="1"/>
  <c r="AG869" i="1"/>
  <c r="AG873" i="1"/>
  <c r="AG877" i="1"/>
  <c r="AG881" i="1"/>
  <c r="AG885" i="1"/>
  <c r="AG889" i="1"/>
  <c r="AG893" i="1"/>
  <c r="AG897" i="1"/>
  <c r="AG901" i="1"/>
  <c r="AG905" i="1"/>
  <c r="AG909" i="1"/>
  <c r="AG913" i="1"/>
  <c r="AG917" i="1"/>
  <c r="AG921" i="1"/>
  <c r="AG925" i="1"/>
  <c r="AG929" i="1"/>
  <c r="AG933" i="1"/>
  <c r="AG937" i="1"/>
  <c r="AG941" i="1"/>
  <c r="AG945" i="1"/>
  <c r="AG949" i="1"/>
  <c r="AG953" i="1"/>
  <c r="AG957" i="1"/>
  <c r="AG961" i="1"/>
  <c r="AG965" i="1"/>
  <c r="AG969" i="1"/>
  <c r="AG973" i="1"/>
  <c r="AG977" i="1"/>
  <c r="AG981" i="1"/>
  <c r="AG985" i="1"/>
  <c r="AG989" i="1"/>
  <c r="AG993" i="1"/>
  <c r="AG997" i="1"/>
  <c r="AG1001" i="1"/>
  <c r="AG1005" i="1"/>
  <c r="AG1009" i="1"/>
  <c r="AG1013" i="1"/>
  <c r="AG1017" i="1"/>
  <c r="AG1021" i="1"/>
  <c r="AG1025" i="1"/>
  <c r="AG1029" i="1"/>
  <c r="AG1033" i="1"/>
  <c r="AG1037" i="1"/>
  <c r="AG1041" i="1"/>
  <c r="AG1045" i="1"/>
  <c r="AG1049" i="1"/>
  <c r="AG1053" i="1"/>
  <c r="AG1057" i="1"/>
  <c r="AG1061" i="1"/>
  <c r="AG1065" i="1"/>
  <c r="AG1069" i="1"/>
  <c r="AG1073" i="1"/>
  <c r="AG1077" i="1"/>
  <c r="AG1081" i="1"/>
  <c r="AG1085" i="1"/>
  <c r="AG1089" i="1"/>
  <c r="AG1093" i="1"/>
  <c r="AG1097" i="1"/>
  <c r="AG1101" i="1"/>
  <c r="AG1105" i="1"/>
  <c r="AG1109" i="1"/>
  <c r="AG1113" i="1"/>
  <c r="AG1117" i="1"/>
  <c r="AG1121" i="1"/>
  <c r="AG1125" i="1"/>
  <c r="AG1129" i="1"/>
  <c r="AG1133" i="1"/>
  <c r="AG1137" i="1"/>
  <c r="AG1141" i="1"/>
  <c r="AG1145" i="1"/>
  <c r="AG1149" i="1"/>
  <c r="AG1153" i="1"/>
  <c r="AG1157" i="1"/>
  <c r="AG1161" i="1"/>
  <c r="AG1165" i="1"/>
  <c r="AG1169" i="1"/>
  <c r="AG1173" i="1"/>
  <c r="AG1177" i="1"/>
  <c r="AG1181" i="1"/>
  <c r="AG1185" i="1"/>
  <c r="AG1189" i="1"/>
  <c r="AG1193" i="1"/>
  <c r="AI628" i="1"/>
  <c r="AI644" i="1"/>
  <c r="AI660" i="1"/>
  <c r="AI676" i="1"/>
  <c r="AI692" i="1"/>
  <c r="AI708" i="1"/>
  <c r="AI724" i="1"/>
  <c r="AI740" i="1"/>
  <c r="AI756" i="1"/>
  <c r="AI772" i="1"/>
  <c r="AI788" i="1"/>
  <c r="AI804" i="1"/>
  <c r="AI820" i="1"/>
  <c r="AI836" i="1"/>
  <c r="AI852" i="1"/>
  <c r="AI868" i="1"/>
  <c r="AI884" i="1"/>
  <c r="AI900" i="1"/>
  <c r="AI916" i="1"/>
  <c r="AI932" i="1"/>
  <c r="AI946" i="1"/>
  <c r="AI954" i="1"/>
  <c r="AI962" i="1"/>
  <c r="AI970" i="1"/>
  <c r="AI978" i="1"/>
  <c r="AI986" i="1"/>
  <c r="AI994" i="1"/>
  <c r="AI1002" i="1"/>
  <c r="AI1010" i="1"/>
  <c r="AI1018" i="1"/>
  <c r="AI1026" i="1"/>
  <c r="AI1034" i="1"/>
  <c r="AI1042" i="1"/>
  <c r="AI1050" i="1"/>
  <c r="AI1058" i="1"/>
  <c r="AI1066" i="1"/>
  <c r="AI1074" i="1"/>
  <c r="AI1082" i="1"/>
  <c r="AI1090" i="1"/>
  <c r="AI1098" i="1"/>
  <c r="AI1106" i="1"/>
  <c r="AI1114" i="1"/>
  <c r="AI1122" i="1"/>
  <c r="AI1127" i="1"/>
  <c r="AI1132" i="1"/>
  <c r="AI1138" i="1"/>
  <c r="AI1143" i="1"/>
  <c r="AI1148" i="1"/>
  <c r="AI1154" i="1"/>
  <c r="AI1159" i="1"/>
  <c r="AI1164" i="1"/>
  <c r="AI1170" i="1"/>
  <c r="AI1175" i="1"/>
  <c r="AI1180" i="1"/>
  <c r="AI1186" i="1"/>
  <c r="AI1191" i="1"/>
  <c r="AI1196" i="1"/>
  <c r="AI1202" i="1"/>
  <c r="AI1207" i="1"/>
  <c r="AI1212" i="1"/>
  <c r="AI1218" i="1"/>
  <c r="AI1223" i="1"/>
  <c r="AI1228" i="1"/>
  <c r="AI1234" i="1"/>
  <c r="AI1239" i="1"/>
  <c r="AI1244" i="1"/>
  <c r="AI1250" i="1"/>
  <c r="AI1255" i="1"/>
  <c r="AI1260" i="1"/>
  <c r="AI1266" i="1"/>
  <c r="AI1271" i="1"/>
  <c r="AI1276" i="1"/>
  <c r="AI1282" i="1"/>
  <c r="AI1287" i="1"/>
  <c r="AI1292" i="1"/>
  <c r="AI1298" i="1"/>
  <c r="AI1303" i="1"/>
  <c r="AI1308" i="1"/>
  <c r="AI1314" i="1"/>
  <c r="AI1318" i="1"/>
  <c r="AI1322" i="1"/>
  <c r="AI1326" i="1"/>
  <c r="AI1330" i="1"/>
  <c r="AI1334" i="1"/>
  <c r="AI1338" i="1"/>
  <c r="AI1342" i="1"/>
  <c r="AI1346" i="1"/>
  <c r="AI1350" i="1"/>
  <c r="AI1354" i="1"/>
  <c r="AI1358" i="1"/>
  <c r="AI1362" i="1"/>
  <c r="AI1366" i="1"/>
  <c r="AI1370" i="1"/>
  <c r="AI1374" i="1"/>
  <c r="AI1378" i="1"/>
  <c r="AI1382" i="1"/>
  <c r="AI1386" i="1"/>
  <c r="AI1390" i="1"/>
  <c r="AI1394" i="1"/>
  <c r="AI1398" i="1"/>
  <c r="AI1402" i="1"/>
  <c r="AI1406" i="1"/>
  <c r="AI1410" i="1"/>
  <c r="AI1414" i="1"/>
  <c r="AI1418" i="1"/>
  <c r="AI1422" i="1"/>
  <c r="AI1426" i="1"/>
  <c r="AI1430" i="1"/>
  <c r="AI1434" i="1"/>
  <c r="AI1438" i="1"/>
  <c r="AI1442" i="1"/>
  <c r="AI1446" i="1"/>
  <c r="AI1450" i="1"/>
  <c r="AI1454" i="1"/>
  <c r="AI1458" i="1"/>
  <c r="AI1462" i="1"/>
  <c r="AI1466" i="1"/>
  <c r="AI1470" i="1"/>
  <c r="AI1474" i="1"/>
  <c r="AI1478" i="1"/>
  <c r="AI1482" i="1"/>
  <c r="AI1486" i="1"/>
  <c r="AI1490" i="1"/>
  <c r="AI1494" i="1"/>
  <c r="AI1498" i="1"/>
  <c r="AI1502" i="1"/>
  <c r="AI1506" i="1"/>
  <c r="AI1510" i="1"/>
  <c r="AI1514" i="1"/>
  <c r="AI1518" i="1"/>
  <c r="AI1522" i="1"/>
  <c r="AI1526" i="1"/>
  <c r="AI1530" i="1"/>
  <c r="AI1534" i="1"/>
  <c r="AI1538" i="1"/>
  <c r="AI1542" i="1"/>
  <c r="AI1546" i="1"/>
  <c r="AI1550" i="1"/>
  <c r="AI1554" i="1"/>
  <c r="AI1558" i="1"/>
  <c r="AI1562" i="1"/>
  <c r="AI1566" i="1"/>
  <c r="AI1570" i="1"/>
  <c r="AI1574" i="1"/>
  <c r="AI1578" i="1"/>
  <c r="AI1582" i="1"/>
  <c r="AI1586" i="1"/>
  <c r="AI1590" i="1"/>
  <c r="AI1594" i="1"/>
  <c r="AI1598" i="1"/>
  <c r="AI1602" i="1"/>
  <c r="AI1606" i="1"/>
  <c r="AI1610" i="1"/>
  <c r="AI1614" i="1"/>
  <c r="AI1618" i="1"/>
  <c r="AI1622" i="1"/>
  <c r="AI1626" i="1"/>
  <c r="AI1630" i="1"/>
  <c r="AI1634" i="1"/>
  <c r="AI1638" i="1"/>
  <c r="AI1642" i="1"/>
  <c r="AI1646" i="1"/>
  <c r="AI1650" i="1"/>
  <c r="AI1654" i="1"/>
  <c r="AI1658" i="1"/>
  <c r="AI1662" i="1"/>
  <c r="AI1666" i="1"/>
  <c r="AI1670" i="1"/>
  <c r="AI1674" i="1"/>
  <c r="AI1678" i="1"/>
  <c r="AI1682" i="1"/>
  <c r="AG6" i="1"/>
  <c r="AG10" i="1"/>
  <c r="AG14" i="1"/>
  <c r="AG18" i="1"/>
  <c r="AG22" i="1"/>
  <c r="AG26" i="1"/>
  <c r="AG30" i="1"/>
  <c r="AG34" i="1"/>
  <c r="AG38" i="1"/>
  <c r="AG42" i="1"/>
  <c r="AG46" i="1"/>
  <c r="AG50" i="1"/>
  <c r="AG54" i="1"/>
  <c r="AG58" i="1"/>
  <c r="AG62" i="1"/>
  <c r="AG66" i="1"/>
  <c r="AG70" i="1"/>
  <c r="AG74" i="1"/>
  <c r="AG78" i="1"/>
  <c r="AG82" i="1"/>
  <c r="AG86" i="1"/>
  <c r="AG90" i="1"/>
  <c r="AG94" i="1"/>
  <c r="AG98" i="1"/>
  <c r="AG102" i="1"/>
  <c r="AG106" i="1"/>
  <c r="AG110" i="1"/>
  <c r="AG114" i="1"/>
  <c r="AG118" i="1"/>
  <c r="AG122" i="1"/>
  <c r="AG126" i="1"/>
  <c r="AG130" i="1"/>
  <c r="AG134" i="1"/>
  <c r="AG138" i="1"/>
  <c r="AG142" i="1"/>
  <c r="AG146" i="1"/>
  <c r="AG150" i="1"/>
  <c r="AG154" i="1"/>
  <c r="AG158" i="1"/>
  <c r="AG162" i="1"/>
  <c r="AG166" i="1"/>
  <c r="AG170" i="1"/>
  <c r="AG174" i="1"/>
  <c r="AG178" i="1"/>
  <c r="AG182" i="1"/>
  <c r="AG186" i="1"/>
  <c r="AG190" i="1"/>
  <c r="AG194" i="1"/>
  <c r="AG198" i="1"/>
  <c r="AG202" i="1"/>
  <c r="AG206" i="1"/>
  <c r="AG210" i="1"/>
  <c r="AG214" i="1"/>
  <c r="AG218" i="1"/>
  <c r="AG222" i="1"/>
  <c r="AG226" i="1"/>
  <c r="AG230" i="1"/>
  <c r="AG234" i="1"/>
  <c r="AG238" i="1"/>
  <c r="AG242" i="1"/>
  <c r="AG246" i="1"/>
  <c r="AG250" i="1"/>
  <c r="AG254" i="1"/>
  <c r="AG258" i="1"/>
  <c r="AG262" i="1"/>
  <c r="AG266" i="1"/>
  <c r="AG270" i="1"/>
  <c r="AG274" i="1"/>
  <c r="AG278" i="1"/>
  <c r="AG282" i="1"/>
  <c r="AG286" i="1"/>
  <c r="AG290" i="1"/>
  <c r="AG294" i="1"/>
  <c r="AG298" i="1"/>
  <c r="AG302" i="1"/>
  <c r="AG306" i="1"/>
  <c r="AG310" i="1"/>
  <c r="AG314" i="1"/>
  <c r="AG318" i="1"/>
  <c r="AG322" i="1"/>
  <c r="AG326" i="1"/>
  <c r="AG330" i="1"/>
  <c r="AG334" i="1"/>
  <c r="AG338" i="1"/>
  <c r="AG342" i="1"/>
  <c r="AG346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G446" i="1"/>
  <c r="AG450" i="1"/>
  <c r="AG454" i="1"/>
  <c r="AG458" i="1"/>
  <c r="AG462" i="1"/>
  <c r="AG466" i="1"/>
  <c r="AG470" i="1"/>
  <c r="AG474" i="1"/>
  <c r="AG478" i="1"/>
  <c r="AG482" i="1"/>
  <c r="AG486" i="1"/>
  <c r="AG490" i="1"/>
  <c r="AG494" i="1"/>
  <c r="AG498" i="1"/>
  <c r="AG502" i="1"/>
  <c r="AG506" i="1"/>
  <c r="AG510" i="1"/>
  <c r="AG514" i="1"/>
  <c r="AG518" i="1"/>
  <c r="AG522" i="1"/>
  <c r="AG526" i="1"/>
  <c r="AG530" i="1"/>
  <c r="AG534" i="1"/>
  <c r="AG538" i="1"/>
  <c r="AG542" i="1"/>
  <c r="AG546" i="1"/>
  <c r="AG550" i="1"/>
  <c r="AG554" i="1"/>
  <c r="AG558" i="1"/>
  <c r="AG562" i="1"/>
  <c r="AG566" i="1"/>
  <c r="AG570" i="1"/>
  <c r="AG574" i="1"/>
  <c r="AG578" i="1"/>
  <c r="AG582" i="1"/>
  <c r="AG586" i="1"/>
  <c r="AG590" i="1"/>
  <c r="AG594" i="1"/>
  <c r="AG598" i="1"/>
  <c r="AG602" i="1"/>
  <c r="AG606" i="1"/>
  <c r="AG610" i="1"/>
  <c r="AG614" i="1"/>
  <c r="AG618" i="1"/>
  <c r="AG622" i="1"/>
  <c r="AG626" i="1"/>
  <c r="AG630" i="1"/>
  <c r="AG634" i="1"/>
  <c r="AG638" i="1"/>
  <c r="AG642" i="1"/>
  <c r="AG646" i="1"/>
  <c r="AG650" i="1"/>
  <c r="AG654" i="1"/>
  <c r="AG658" i="1"/>
  <c r="AG662" i="1"/>
  <c r="AG666" i="1"/>
  <c r="AG670" i="1"/>
  <c r="AG674" i="1"/>
  <c r="AG678" i="1"/>
  <c r="AG682" i="1"/>
  <c r="AI632" i="1"/>
  <c r="AI648" i="1"/>
  <c r="AI664" i="1"/>
  <c r="AI680" i="1"/>
  <c r="AI696" i="1"/>
  <c r="AI712" i="1"/>
  <c r="AI728" i="1"/>
  <c r="AI744" i="1"/>
  <c r="AI760" i="1"/>
  <c r="AI776" i="1"/>
  <c r="AI792" i="1"/>
  <c r="AI808" i="1"/>
  <c r="AI824" i="1"/>
  <c r="AI840" i="1"/>
  <c r="AI856" i="1"/>
  <c r="AI872" i="1"/>
  <c r="AI888" i="1"/>
  <c r="AI904" i="1"/>
  <c r="AI920" i="1"/>
  <c r="AI936" i="1"/>
  <c r="AI948" i="1"/>
  <c r="AI956" i="1"/>
  <c r="AI964" i="1"/>
  <c r="AI972" i="1"/>
  <c r="AI980" i="1"/>
  <c r="AI988" i="1"/>
  <c r="AI996" i="1"/>
  <c r="AI1004" i="1"/>
  <c r="AI1012" i="1"/>
  <c r="AI1020" i="1"/>
  <c r="AI1028" i="1"/>
  <c r="AI1036" i="1"/>
  <c r="AI1044" i="1"/>
  <c r="AI1052" i="1"/>
  <c r="AI1060" i="1"/>
  <c r="AI1068" i="1"/>
  <c r="AI1076" i="1"/>
  <c r="AI1084" i="1"/>
  <c r="AI1092" i="1"/>
  <c r="AI1100" i="1"/>
  <c r="AI1108" i="1"/>
  <c r="AI1116" i="1"/>
  <c r="AI1123" i="1"/>
  <c r="AI1128" i="1"/>
  <c r="AI1134" i="1"/>
  <c r="AI1139" i="1"/>
  <c r="AI1144" i="1"/>
  <c r="AI1150" i="1"/>
  <c r="AI1155" i="1"/>
  <c r="AI1160" i="1"/>
  <c r="AI1166" i="1"/>
  <c r="AI1171" i="1"/>
  <c r="AI1176" i="1"/>
  <c r="AI1182" i="1"/>
  <c r="AI1187" i="1"/>
  <c r="AI1192" i="1"/>
  <c r="AI1198" i="1"/>
  <c r="AI1203" i="1"/>
  <c r="AI1208" i="1"/>
  <c r="AI1214" i="1"/>
  <c r="AI1219" i="1"/>
  <c r="AI1224" i="1"/>
  <c r="AI1230" i="1"/>
  <c r="AI1235" i="1"/>
  <c r="AI1240" i="1"/>
  <c r="AI1246" i="1"/>
  <c r="AI1251" i="1"/>
  <c r="AI1256" i="1"/>
  <c r="AI1262" i="1"/>
  <c r="AI1267" i="1"/>
  <c r="AI1272" i="1"/>
  <c r="AI1278" i="1"/>
  <c r="AI1283" i="1"/>
  <c r="AI1288" i="1"/>
  <c r="AI1294" i="1"/>
  <c r="AI1299" i="1"/>
  <c r="AI1304" i="1"/>
  <c r="AI1310" i="1"/>
  <c r="AI1315" i="1"/>
  <c r="AI1319" i="1"/>
  <c r="AI1323" i="1"/>
  <c r="AI1327" i="1"/>
  <c r="AI1331" i="1"/>
  <c r="AI1335" i="1"/>
  <c r="AI1339" i="1"/>
  <c r="AI1343" i="1"/>
  <c r="AI1347" i="1"/>
  <c r="AI1351" i="1"/>
  <c r="AI1355" i="1"/>
  <c r="AI1359" i="1"/>
  <c r="AI1363" i="1"/>
  <c r="AI1367" i="1"/>
  <c r="AI1371" i="1"/>
  <c r="AI1375" i="1"/>
  <c r="AI1379" i="1"/>
  <c r="AI1383" i="1"/>
  <c r="AI1387" i="1"/>
  <c r="AI1391" i="1"/>
  <c r="AI1395" i="1"/>
  <c r="AI1399" i="1"/>
  <c r="AI1403" i="1"/>
  <c r="AI1407" i="1"/>
  <c r="AI1411" i="1"/>
  <c r="AI1415" i="1"/>
  <c r="AI1419" i="1"/>
  <c r="AI1423" i="1"/>
  <c r="AI1427" i="1"/>
  <c r="AI1431" i="1"/>
  <c r="AI1435" i="1"/>
  <c r="AI1439" i="1"/>
  <c r="AI1443" i="1"/>
  <c r="AI1447" i="1"/>
  <c r="AI1451" i="1"/>
  <c r="AI1455" i="1"/>
  <c r="AI1459" i="1"/>
  <c r="AI1463" i="1"/>
  <c r="AI1467" i="1"/>
  <c r="AI1471" i="1"/>
  <c r="AI1475" i="1"/>
  <c r="AI1479" i="1"/>
  <c r="AI1483" i="1"/>
  <c r="AI1487" i="1"/>
  <c r="AI1491" i="1"/>
  <c r="AI1495" i="1"/>
  <c r="AI1499" i="1"/>
  <c r="AI1503" i="1"/>
  <c r="AI1507" i="1"/>
  <c r="AI1511" i="1"/>
  <c r="AI1515" i="1"/>
  <c r="AI1519" i="1"/>
  <c r="AI1523" i="1"/>
  <c r="AI1527" i="1"/>
  <c r="AI1531" i="1"/>
  <c r="AI1535" i="1"/>
  <c r="AI1539" i="1"/>
  <c r="AI1543" i="1"/>
  <c r="AI1547" i="1"/>
  <c r="AI1551" i="1"/>
  <c r="AI1555" i="1"/>
  <c r="AI1559" i="1"/>
  <c r="AI1563" i="1"/>
  <c r="AI1567" i="1"/>
  <c r="AI1571" i="1"/>
  <c r="AI1575" i="1"/>
  <c r="AI1579" i="1"/>
  <c r="AI1583" i="1"/>
  <c r="AI1587" i="1"/>
  <c r="AI1591" i="1"/>
  <c r="AI1595" i="1"/>
  <c r="AI1599" i="1"/>
  <c r="AI1603" i="1"/>
  <c r="AI1607" i="1"/>
  <c r="AI1611" i="1"/>
  <c r="AI1615" i="1"/>
  <c r="AI1619" i="1"/>
  <c r="AI1623" i="1"/>
  <c r="AI1627" i="1"/>
  <c r="AI1631" i="1"/>
  <c r="AI1635" i="1"/>
  <c r="AI1639" i="1"/>
  <c r="AI1643" i="1"/>
  <c r="AI1647" i="1"/>
  <c r="AI1651" i="1"/>
  <c r="AI1655" i="1"/>
  <c r="AI1659" i="1"/>
  <c r="AI1663" i="1"/>
  <c r="AI1667" i="1"/>
  <c r="AI1671" i="1"/>
  <c r="AI1675" i="1"/>
  <c r="AI1679" i="1"/>
  <c r="AI1683" i="1"/>
  <c r="AG7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G295" i="1"/>
  <c r="AG299" i="1"/>
  <c r="AG303" i="1"/>
  <c r="AG307" i="1"/>
  <c r="AG311" i="1"/>
  <c r="AG315" i="1"/>
  <c r="AG319" i="1"/>
  <c r="AG323" i="1"/>
  <c r="AG327" i="1"/>
  <c r="AG331" i="1"/>
  <c r="AG335" i="1"/>
  <c r="AG339" i="1"/>
  <c r="AG343" i="1"/>
  <c r="AG347" i="1"/>
  <c r="AG351" i="1"/>
  <c r="AG355" i="1"/>
  <c r="AG359" i="1"/>
  <c r="AG363" i="1"/>
  <c r="AG367" i="1"/>
  <c r="AG371" i="1"/>
  <c r="AG375" i="1"/>
  <c r="AG379" i="1"/>
  <c r="AG383" i="1"/>
  <c r="AG387" i="1"/>
  <c r="AG391" i="1"/>
  <c r="AG395" i="1"/>
  <c r="AG399" i="1"/>
  <c r="AG403" i="1"/>
  <c r="AG407" i="1"/>
  <c r="AG411" i="1"/>
  <c r="AG415" i="1"/>
  <c r="AG419" i="1"/>
  <c r="AG423" i="1"/>
  <c r="AG427" i="1"/>
  <c r="AG431" i="1"/>
  <c r="AG435" i="1"/>
  <c r="AG439" i="1"/>
  <c r="AG443" i="1"/>
  <c r="AG447" i="1"/>
  <c r="AG451" i="1"/>
  <c r="AG455" i="1"/>
  <c r="AG459" i="1"/>
  <c r="AG463" i="1"/>
  <c r="AG467" i="1"/>
  <c r="AG471" i="1"/>
  <c r="AG475" i="1"/>
  <c r="AG479" i="1"/>
  <c r="AG483" i="1"/>
  <c r="AG487" i="1"/>
  <c r="AG491" i="1"/>
  <c r="AG495" i="1"/>
  <c r="AG499" i="1"/>
  <c r="AG503" i="1"/>
  <c r="AG507" i="1"/>
  <c r="AG511" i="1"/>
  <c r="AG515" i="1"/>
  <c r="AG519" i="1"/>
  <c r="AG523" i="1"/>
  <c r="AG527" i="1"/>
  <c r="AG531" i="1"/>
  <c r="AG535" i="1"/>
  <c r="AG539" i="1"/>
  <c r="AG543" i="1"/>
  <c r="AG547" i="1"/>
  <c r="AG551" i="1"/>
  <c r="AG555" i="1"/>
  <c r="AG559" i="1"/>
  <c r="AG563" i="1"/>
  <c r="AG567" i="1"/>
  <c r="AG571" i="1"/>
  <c r="AG575" i="1"/>
  <c r="AG579" i="1"/>
  <c r="AG583" i="1"/>
  <c r="AG587" i="1"/>
  <c r="AG591" i="1"/>
  <c r="AG595" i="1"/>
  <c r="AG599" i="1"/>
  <c r="AG603" i="1"/>
  <c r="AG607" i="1"/>
  <c r="AG611" i="1"/>
  <c r="AG615" i="1"/>
  <c r="AG619" i="1"/>
  <c r="AG623" i="1"/>
  <c r="AG627" i="1"/>
  <c r="AG631" i="1"/>
  <c r="AG635" i="1"/>
  <c r="AG639" i="1"/>
  <c r="AG643" i="1"/>
  <c r="AG647" i="1"/>
  <c r="AG651" i="1"/>
  <c r="AG655" i="1"/>
  <c r="AG659" i="1"/>
  <c r="AG663" i="1"/>
  <c r="AG667" i="1"/>
  <c r="AG671" i="1"/>
  <c r="AG675" i="1"/>
  <c r="AG679" i="1"/>
  <c r="AG683" i="1"/>
  <c r="AG687" i="1"/>
  <c r="AG691" i="1"/>
  <c r="AG695" i="1"/>
  <c r="AG699" i="1"/>
  <c r="AG703" i="1"/>
  <c r="AG707" i="1"/>
  <c r="AG711" i="1"/>
  <c r="AG715" i="1"/>
  <c r="AG719" i="1"/>
  <c r="AG723" i="1"/>
  <c r="AG727" i="1"/>
  <c r="AG731" i="1"/>
  <c r="AG735" i="1"/>
  <c r="AG739" i="1"/>
  <c r="AG743" i="1"/>
  <c r="AG747" i="1"/>
  <c r="AG751" i="1"/>
  <c r="AG755" i="1"/>
  <c r="AG759" i="1"/>
  <c r="AG763" i="1"/>
  <c r="AG767" i="1"/>
  <c r="AG771" i="1"/>
  <c r="AG775" i="1"/>
  <c r="AG779" i="1"/>
  <c r="AG783" i="1"/>
  <c r="AG787" i="1"/>
  <c r="AG791" i="1"/>
  <c r="AG795" i="1"/>
  <c r="AG799" i="1"/>
  <c r="AG803" i="1"/>
  <c r="AG807" i="1"/>
  <c r="AG811" i="1"/>
  <c r="AG815" i="1"/>
  <c r="AG819" i="1"/>
  <c r="AG823" i="1"/>
  <c r="AG827" i="1"/>
  <c r="AG831" i="1"/>
  <c r="AG835" i="1"/>
  <c r="AG839" i="1"/>
  <c r="AG843" i="1"/>
  <c r="AG847" i="1"/>
  <c r="AG851" i="1"/>
  <c r="AG855" i="1"/>
  <c r="AG859" i="1"/>
  <c r="AG863" i="1"/>
  <c r="AG867" i="1"/>
  <c r="AG871" i="1"/>
  <c r="AG875" i="1"/>
  <c r="AG879" i="1"/>
  <c r="AG883" i="1"/>
  <c r="AG887" i="1"/>
  <c r="AG891" i="1"/>
  <c r="AG895" i="1"/>
  <c r="AG899" i="1"/>
  <c r="AG903" i="1"/>
  <c r="AG907" i="1"/>
  <c r="AG911" i="1"/>
  <c r="AG915" i="1"/>
  <c r="AG919" i="1"/>
  <c r="AG923" i="1"/>
  <c r="AG927" i="1"/>
  <c r="AG931" i="1"/>
  <c r="AG935" i="1"/>
  <c r="AG939" i="1"/>
  <c r="AG943" i="1"/>
  <c r="AG947" i="1"/>
  <c r="AG951" i="1"/>
  <c r="AG955" i="1"/>
  <c r="AG959" i="1"/>
  <c r="AG963" i="1"/>
  <c r="AG967" i="1"/>
  <c r="AG971" i="1"/>
  <c r="AG975" i="1"/>
  <c r="AG979" i="1"/>
  <c r="AG983" i="1"/>
  <c r="AG987" i="1"/>
  <c r="AG991" i="1"/>
  <c r="AG995" i="1"/>
  <c r="AG999" i="1"/>
  <c r="AG1003" i="1"/>
  <c r="AG1007" i="1"/>
  <c r="AG1011" i="1"/>
  <c r="AG1015" i="1"/>
  <c r="AG1019" i="1"/>
  <c r="AG1023" i="1"/>
  <c r="AG1027" i="1"/>
  <c r="AG1031" i="1"/>
  <c r="AG1035" i="1"/>
  <c r="AG1039" i="1"/>
  <c r="AG1043" i="1"/>
  <c r="AG1047" i="1"/>
  <c r="AG1051" i="1"/>
  <c r="AG1055" i="1"/>
  <c r="AG1059" i="1"/>
  <c r="AG1063" i="1"/>
  <c r="AG1067" i="1"/>
  <c r="AG1071" i="1"/>
  <c r="AG1075" i="1"/>
  <c r="AG1079" i="1"/>
  <c r="AG1083" i="1"/>
  <c r="AG1087" i="1"/>
  <c r="AG1091" i="1"/>
  <c r="AG1095" i="1"/>
  <c r="AG1099" i="1"/>
  <c r="AG1103" i="1"/>
  <c r="AG1107" i="1"/>
  <c r="AG1111" i="1"/>
  <c r="AG1115" i="1"/>
  <c r="AG1119" i="1"/>
  <c r="AG1123" i="1"/>
  <c r="AG1127" i="1"/>
  <c r="AG1131" i="1"/>
  <c r="AG1135" i="1"/>
  <c r="AG1139" i="1"/>
  <c r="AG1143" i="1"/>
  <c r="AG1147" i="1"/>
  <c r="AG1151" i="1"/>
  <c r="AG1155" i="1"/>
  <c r="AG1159" i="1"/>
  <c r="AG1163" i="1"/>
  <c r="AG1167" i="1"/>
  <c r="AG1171" i="1"/>
  <c r="AG1175" i="1"/>
  <c r="AG1179" i="1"/>
  <c r="AG1183" i="1"/>
  <c r="AG1187" i="1"/>
  <c r="AG1191" i="1"/>
  <c r="AG1195" i="1"/>
  <c r="AG1199" i="1"/>
  <c r="AG1203" i="1"/>
  <c r="AG1207" i="1"/>
  <c r="AG1211" i="1"/>
  <c r="AG1215" i="1"/>
  <c r="AG1219" i="1"/>
  <c r="AG1223" i="1"/>
  <c r="AG1227" i="1"/>
  <c r="AG1231" i="1"/>
  <c r="AG1235" i="1"/>
  <c r="AG1239" i="1"/>
  <c r="AG1243" i="1"/>
  <c r="AG1247" i="1"/>
  <c r="AG1251" i="1"/>
  <c r="AG1255" i="1"/>
  <c r="AG1259" i="1"/>
  <c r="AG1263" i="1"/>
  <c r="AG1267" i="1"/>
  <c r="AG1271" i="1"/>
  <c r="AG1275" i="1"/>
  <c r="AG1279" i="1"/>
  <c r="AG1283" i="1"/>
  <c r="AG1287" i="1"/>
  <c r="AG1291" i="1"/>
  <c r="AG1295" i="1"/>
  <c r="AG1299" i="1"/>
  <c r="AG1303" i="1"/>
  <c r="AG1307" i="1"/>
  <c r="AG1311" i="1"/>
  <c r="AG1315" i="1"/>
  <c r="AG1319" i="1"/>
  <c r="AG1323" i="1"/>
  <c r="AG1327" i="1"/>
  <c r="AG1331" i="1"/>
  <c r="AG1335" i="1"/>
  <c r="AG1339" i="1"/>
  <c r="AG1343" i="1"/>
  <c r="AG1347" i="1"/>
  <c r="AG1351" i="1"/>
  <c r="AG1355" i="1"/>
  <c r="AG1359" i="1"/>
  <c r="AG1363" i="1"/>
  <c r="AG1367" i="1"/>
  <c r="AG1371" i="1"/>
  <c r="AG1375" i="1"/>
  <c r="AG1379" i="1"/>
  <c r="AG1383" i="1"/>
  <c r="AG1387" i="1"/>
  <c r="AG1391" i="1"/>
  <c r="AG1395" i="1"/>
  <c r="AG1399" i="1"/>
  <c r="AG1403" i="1"/>
  <c r="AG1681" i="1"/>
  <c r="AG1677" i="1"/>
  <c r="AG1673" i="1"/>
  <c r="AG1669" i="1"/>
  <c r="AG1665" i="1"/>
  <c r="AG1661" i="1"/>
  <c r="AG1657" i="1"/>
  <c r="AG1653" i="1"/>
  <c r="AG1649" i="1"/>
  <c r="AG1645" i="1"/>
  <c r="AG1641" i="1"/>
  <c r="AG1637" i="1"/>
  <c r="AG1633" i="1"/>
  <c r="AG1629" i="1"/>
  <c r="AG1625" i="1"/>
  <c r="AG1621" i="1"/>
  <c r="AG1617" i="1"/>
  <c r="AG1613" i="1"/>
  <c r="AG1609" i="1"/>
  <c r="AG1605" i="1"/>
  <c r="AG1601" i="1"/>
  <c r="AG1597" i="1"/>
  <c r="AG1593" i="1"/>
  <c r="AG1589" i="1"/>
  <c r="AG1585" i="1"/>
  <c r="AG1581" i="1"/>
  <c r="AG1577" i="1"/>
  <c r="AG1573" i="1"/>
  <c r="AG1569" i="1"/>
  <c r="AG1565" i="1"/>
  <c r="AG1561" i="1"/>
  <c r="AG1557" i="1"/>
  <c r="AG1553" i="1"/>
  <c r="AG1549" i="1"/>
  <c r="AG1545" i="1"/>
  <c r="AG1541" i="1"/>
  <c r="AG1537" i="1"/>
  <c r="AG1533" i="1"/>
  <c r="AG1529" i="1"/>
  <c r="AG1525" i="1"/>
  <c r="AG1521" i="1"/>
  <c r="AG1517" i="1"/>
  <c r="AG1513" i="1"/>
  <c r="AG1509" i="1"/>
  <c r="AG1505" i="1"/>
  <c r="AG1501" i="1"/>
  <c r="AG1497" i="1"/>
  <c r="AG1493" i="1"/>
  <c r="AG1489" i="1"/>
  <c r="AG1485" i="1"/>
  <c r="AG1481" i="1"/>
  <c r="AG1477" i="1"/>
  <c r="AG1473" i="1"/>
  <c r="AG1469" i="1"/>
  <c r="AG1465" i="1"/>
  <c r="AG1461" i="1"/>
  <c r="AG1457" i="1"/>
  <c r="AG1453" i="1"/>
  <c r="AG1449" i="1"/>
  <c r="AG1445" i="1"/>
  <c r="AG1441" i="1"/>
  <c r="AG1437" i="1"/>
  <c r="AG1433" i="1"/>
  <c r="AG1429" i="1"/>
  <c r="AG1425" i="1"/>
  <c r="AG1421" i="1"/>
  <c r="AG1417" i="1"/>
  <c r="AG1413" i="1"/>
  <c r="AG1409" i="1"/>
  <c r="AG1405" i="1"/>
  <c r="AG1400" i="1"/>
  <c r="AG1394" i="1"/>
  <c r="AG1389" i="1"/>
  <c r="AG1384" i="1"/>
  <c r="AG1378" i="1"/>
  <c r="AG1373" i="1"/>
  <c r="AG1368" i="1"/>
  <c r="AG1362" i="1"/>
  <c r="AG1357" i="1"/>
  <c r="AG1352" i="1"/>
  <c r="AG1346" i="1"/>
  <c r="AG1341" i="1"/>
  <c r="AG1336" i="1"/>
  <c r="AG1330" i="1"/>
  <c r="AG1325" i="1"/>
  <c r="AG1320" i="1"/>
  <c r="AG1314" i="1"/>
  <c r="AG1309" i="1"/>
  <c r="AG1304" i="1"/>
  <c r="AG1298" i="1"/>
  <c r="AG1293" i="1"/>
  <c r="AG1288" i="1"/>
  <c r="AG1282" i="1"/>
  <c r="AG1277" i="1"/>
  <c r="AG1272" i="1"/>
  <c r="AG1266" i="1"/>
  <c r="AG1261" i="1"/>
  <c r="AG1256" i="1"/>
  <c r="AG1250" i="1"/>
  <c r="AG1245" i="1"/>
  <c r="AG1240" i="1"/>
  <c r="AG1234" i="1"/>
  <c r="AG1229" i="1"/>
  <c r="AG1224" i="1"/>
  <c r="AG1218" i="1"/>
  <c r="AG1213" i="1"/>
  <c r="AG1208" i="1"/>
  <c r="AG1202" i="1"/>
  <c r="AG1197" i="1"/>
  <c r="AG1190" i="1"/>
  <c r="AG1182" i="1"/>
  <c r="AG1174" i="1"/>
  <c r="AG1166" i="1"/>
  <c r="AG1158" i="1"/>
  <c r="AG1150" i="1"/>
  <c r="AG1142" i="1"/>
  <c r="AG1134" i="1"/>
  <c r="AG1126" i="1"/>
  <c r="AG1118" i="1"/>
  <c r="AG1110" i="1"/>
  <c r="AG1102" i="1"/>
  <c r="AG1094" i="1"/>
  <c r="AG1086" i="1"/>
  <c r="AG1078" i="1"/>
  <c r="AG1070" i="1"/>
  <c r="AG1054" i="1"/>
  <c r="AG1038" i="1"/>
  <c r="AG1022" i="1"/>
  <c r="AG1006" i="1"/>
  <c r="AG990" i="1"/>
  <c r="AG974" i="1"/>
  <c r="AG958" i="1"/>
  <c r="AG942" i="1"/>
  <c r="AG926" i="1"/>
  <c r="AG910" i="1"/>
  <c r="AG894" i="1"/>
  <c r="AG878" i="1"/>
  <c r="AG862" i="1"/>
  <c r="AG846" i="1"/>
  <c r="AG830" i="1"/>
  <c r="AG814" i="1"/>
  <c r="AG798" i="1"/>
  <c r="AG782" i="1"/>
  <c r="AG766" i="1"/>
  <c r="AG750" i="1"/>
  <c r="AG734" i="1"/>
  <c r="AG718" i="1"/>
  <c r="AG702" i="1"/>
  <c r="AG686" i="1"/>
  <c r="AG1260" i="1"/>
  <c r="AG1254" i="1"/>
  <c r="AG1249" i="1"/>
  <c r="AG1244" i="1"/>
  <c r="AG1238" i="1"/>
  <c r="AG1233" i="1"/>
  <c r="AG1228" i="1"/>
  <c r="AG1222" i="1"/>
  <c r="AG1217" i="1"/>
  <c r="AG1212" i="1"/>
  <c r="AG1206" i="1"/>
  <c r="AG1201" i="1"/>
  <c r="AG1196" i="1"/>
  <c r="AG1188" i="1"/>
  <c r="AG1180" i="1"/>
  <c r="AG1172" i="1"/>
  <c r="AG1164" i="1"/>
  <c r="AG1156" i="1"/>
  <c r="AG1148" i="1"/>
  <c r="AG1140" i="1"/>
  <c r="AG1132" i="1"/>
  <c r="AG1124" i="1"/>
  <c r="AG1116" i="1"/>
  <c r="AG1108" i="1"/>
  <c r="AG1100" i="1"/>
  <c r="AG1092" i="1"/>
  <c r="AG1084" i="1"/>
  <c r="AG1076" i="1"/>
  <c r="AG1066" i="1"/>
  <c r="AG1050" i="1"/>
  <c r="AG1034" i="1"/>
  <c r="AG1018" i="1"/>
  <c r="AG1002" i="1"/>
  <c r="AG986" i="1"/>
  <c r="AG970" i="1"/>
  <c r="AG954" i="1"/>
  <c r="AG938" i="1"/>
  <c r="AG922" i="1"/>
  <c r="AG906" i="1"/>
  <c r="AG890" i="1"/>
  <c r="AG874" i="1"/>
  <c r="AG858" i="1"/>
  <c r="AG842" i="1"/>
  <c r="AG826" i="1"/>
  <c r="AG810" i="1"/>
  <c r="AG794" i="1"/>
  <c r="AG778" i="1"/>
  <c r="AG762" i="1"/>
  <c r="AG746" i="1"/>
  <c r="AG730" i="1"/>
  <c r="AG714" i="1"/>
  <c r="AG698" i="1"/>
  <c r="S13" i="3" l="1"/>
  <c r="G13" i="3"/>
  <c r="M13" i="3"/>
  <c r="P13" i="3"/>
  <c r="AR1684" i="1"/>
  <c r="T6" i="3" s="1"/>
  <c r="T13" i="3" s="1"/>
  <c r="T14" i="3" s="1"/>
  <c r="T15" i="3" s="1"/>
  <c r="J6" i="3"/>
  <c r="J13" i="3" s="1"/>
  <c r="AL1684" i="1"/>
  <c r="K6" i="3" s="1"/>
  <c r="K13" i="3" s="1"/>
  <c r="AI1684" i="1"/>
  <c r="H6" i="3" s="1"/>
  <c r="H13" i="3" s="1"/>
  <c r="AN1684" i="1"/>
  <c r="N6" i="3" s="1"/>
  <c r="N13" i="3" s="1"/>
  <c r="AP1684" i="1"/>
  <c r="Q6" i="3" s="1"/>
  <c r="Q13" i="3" s="1"/>
  <c r="AG5" i="1" l="1"/>
  <c r="AG1684" i="1" s="1"/>
  <c r="E6" i="3" s="1"/>
  <c r="E13" i="3" s="1"/>
</calcChain>
</file>

<file path=xl/comments1.xml><?xml version="1.0" encoding="utf-8"?>
<comments xmlns="http://schemas.openxmlformats.org/spreadsheetml/2006/main">
  <authors>
    <author>Whitney Oswald</author>
  </authors>
  <commentList>
    <comment ref="X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2.xml><?xml version="1.0" encoding="utf-8"?>
<comments xmlns="http://schemas.openxmlformats.org/spreadsheetml/2006/main">
  <authors>
    <author>Whitney Oswald</author>
  </authors>
  <commentList>
    <comment ref="AD5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3.xml><?xml version="1.0" encoding="utf-8"?>
<comments xmlns="http://schemas.openxmlformats.org/spreadsheetml/2006/main">
  <authors>
    <author>Whitney Oswald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4.xml><?xml version="1.0" encoding="utf-8"?>
<comments xmlns="http://schemas.openxmlformats.org/spreadsheetml/2006/main">
  <authors>
    <author>Whitney Oswald</author>
  </authors>
  <commentList>
    <comment ref="X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sharedStrings.xml><?xml version="1.0" encoding="utf-8"?>
<sst xmlns="http://schemas.openxmlformats.org/spreadsheetml/2006/main" count="7264" uniqueCount="1815">
  <si>
    <t>API</t>
  </si>
  <si>
    <t>FIRST_PROD</t>
  </si>
  <si>
    <t>4301332401</t>
  </si>
  <si>
    <t>4301332403</t>
  </si>
  <si>
    <t>4301332404</t>
  </si>
  <si>
    <t>4301332406</t>
  </si>
  <si>
    <t>4301332407</t>
  </si>
  <si>
    <t>4301332408</t>
  </si>
  <si>
    <t>4301332425</t>
  </si>
  <si>
    <t>4301332428</t>
  </si>
  <si>
    <t>4301332433</t>
  </si>
  <si>
    <t>4301332437</t>
  </si>
  <si>
    <t>4301332439</t>
  </si>
  <si>
    <t>4301332451</t>
  </si>
  <si>
    <t>4301332456</t>
  </si>
  <si>
    <t>4301332458</t>
  </si>
  <si>
    <t>4301332460</t>
  </si>
  <si>
    <t>4301332462</t>
  </si>
  <si>
    <t>4301332464</t>
  </si>
  <si>
    <t>4301332466</t>
  </si>
  <si>
    <t>4301332471</t>
  </si>
  <si>
    <t>4301332474</t>
  </si>
  <si>
    <t>4301332540</t>
  </si>
  <si>
    <t>4301332541</t>
  </si>
  <si>
    <t>4301332543</t>
  </si>
  <si>
    <t>4301332550</t>
  </si>
  <si>
    <t>4301332551</t>
  </si>
  <si>
    <t>4301332578</t>
  </si>
  <si>
    <t>4301332580</t>
  </si>
  <si>
    <t>4301332598</t>
  </si>
  <si>
    <t>4301332612</t>
  </si>
  <si>
    <t>4301332613</t>
  </si>
  <si>
    <t>4301332626</t>
  </si>
  <si>
    <t>4301332634</t>
  </si>
  <si>
    <t>4301332642</t>
  </si>
  <si>
    <t>4301332643</t>
  </si>
  <si>
    <t>4301332645</t>
  </si>
  <si>
    <t>4301332646</t>
  </si>
  <si>
    <t>4301332648</t>
  </si>
  <si>
    <t>4301332649</t>
  </si>
  <si>
    <t>4301332650</t>
  </si>
  <si>
    <t>4301332651</t>
  </si>
  <si>
    <t>4301332652</t>
  </si>
  <si>
    <t>4301332653</t>
  </si>
  <si>
    <t>4301332655</t>
  </si>
  <si>
    <t>4301332656</t>
  </si>
  <si>
    <t>4301332658</t>
  </si>
  <si>
    <t>4301332659</t>
  </si>
  <si>
    <t>4301332662</t>
  </si>
  <si>
    <t>4301332667</t>
  </si>
  <si>
    <t>4301332668</t>
  </si>
  <si>
    <t>4301332669</t>
  </si>
  <si>
    <t>4301332670</t>
  </si>
  <si>
    <t>4301332684</t>
  </si>
  <si>
    <t>4301332695</t>
  </si>
  <si>
    <t>4301332697</t>
  </si>
  <si>
    <t>4301332710</t>
  </si>
  <si>
    <t>4301332735</t>
  </si>
  <si>
    <t>4301332736</t>
  </si>
  <si>
    <t>4301332737</t>
  </si>
  <si>
    <t>4301332738</t>
  </si>
  <si>
    <t>4301332754</t>
  </si>
  <si>
    <t>4301332755</t>
  </si>
  <si>
    <t>4301332770</t>
  </si>
  <si>
    <t>4301332782</t>
  </si>
  <si>
    <t>4301332790</t>
  </si>
  <si>
    <t>4301332791</t>
  </si>
  <si>
    <t>4301332798</t>
  </si>
  <si>
    <t>4301332800</t>
  </si>
  <si>
    <t>4301332801</t>
  </si>
  <si>
    <t>4301310822</t>
  </si>
  <si>
    <t>4301315111</t>
  </si>
  <si>
    <t>4301315319</t>
  </si>
  <si>
    <t>4301315320</t>
  </si>
  <si>
    <t>4301315322</t>
  </si>
  <si>
    <t>4301315323</t>
  </si>
  <si>
    <t>4301315781</t>
  </si>
  <si>
    <t>4301315789</t>
  </si>
  <si>
    <t>4301315791</t>
  </si>
  <si>
    <t>4301315792</t>
  </si>
  <si>
    <t>4301315793</t>
  </si>
  <si>
    <t>4301315795</t>
  </si>
  <si>
    <t>4301315796</t>
  </si>
  <si>
    <t>4301330005</t>
  </si>
  <si>
    <t>4301330008</t>
  </si>
  <si>
    <t>4301330009</t>
  </si>
  <si>
    <t>4301330011</t>
  </si>
  <si>
    <t>4301330017</t>
  </si>
  <si>
    <t>4301330062</t>
  </si>
  <si>
    <t>4301330071</t>
  </si>
  <si>
    <t>4301330082</t>
  </si>
  <si>
    <t>4301330084</t>
  </si>
  <si>
    <t>4301330086</t>
  </si>
  <si>
    <t>4301330087</t>
  </si>
  <si>
    <t>4301330092</t>
  </si>
  <si>
    <t>4301330099</t>
  </si>
  <si>
    <t>4301330100</t>
  </si>
  <si>
    <t>4301330102</t>
  </si>
  <si>
    <t>4301330107</t>
  </si>
  <si>
    <t>4301330109</t>
  </si>
  <si>
    <t>4301330112</t>
  </si>
  <si>
    <t>4301330115</t>
  </si>
  <si>
    <t>4301330118</t>
  </si>
  <si>
    <t>4301330120</t>
  </si>
  <si>
    <t>4301330123</t>
  </si>
  <si>
    <t>4301330124</t>
  </si>
  <si>
    <t>4301330126</t>
  </si>
  <si>
    <t>4301330130</t>
  </si>
  <si>
    <t>4301330140</t>
  </si>
  <si>
    <t>4301330141</t>
  </si>
  <si>
    <t>4301330143</t>
  </si>
  <si>
    <t>4301330161</t>
  </si>
  <si>
    <t>4301330173</t>
  </si>
  <si>
    <t>4301330175</t>
  </si>
  <si>
    <t>4301330182</t>
  </si>
  <si>
    <t>4301330183</t>
  </si>
  <si>
    <t>4301330187</t>
  </si>
  <si>
    <t>4301330188</t>
  </si>
  <si>
    <t>4301330198</t>
  </si>
  <si>
    <t>4301330200</t>
  </si>
  <si>
    <t>4301330204</t>
  </si>
  <si>
    <t>4301330213</t>
  </si>
  <si>
    <t>4301330214</t>
  </si>
  <si>
    <t>4301330220</t>
  </si>
  <si>
    <t>4301330245</t>
  </si>
  <si>
    <t>4301330246</t>
  </si>
  <si>
    <t>4301330288</t>
  </si>
  <si>
    <t>4301330293</t>
  </si>
  <si>
    <t>4301330294</t>
  </si>
  <si>
    <t>4301330297</t>
  </si>
  <si>
    <t>4301330322</t>
  </si>
  <si>
    <t>4301330323</t>
  </si>
  <si>
    <t>4301330336</t>
  </si>
  <si>
    <t>4301330347</t>
  </si>
  <si>
    <t>4301330355</t>
  </si>
  <si>
    <t>4301330356</t>
  </si>
  <si>
    <t>4301330357</t>
  </si>
  <si>
    <t>4301330359</t>
  </si>
  <si>
    <t>4301330366</t>
  </si>
  <si>
    <t>4301330369</t>
  </si>
  <si>
    <t>4301330419</t>
  </si>
  <si>
    <t>4301330470</t>
  </si>
  <si>
    <t>4301330483</t>
  </si>
  <si>
    <t>4301330529</t>
  </si>
  <si>
    <t>4301330550</t>
  </si>
  <si>
    <t>4301330555</t>
  </si>
  <si>
    <t>4301330566</t>
  </si>
  <si>
    <t>4301330575</t>
  </si>
  <si>
    <t>4301330577</t>
  </si>
  <si>
    <t>4301330588</t>
  </si>
  <si>
    <t>4301330590</t>
  </si>
  <si>
    <t>4301330600</t>
  </si>
  <si>
    <t>4301330609</t>
  </si>
  <si>
    <t>4301330615</t>
  </si>
  <si>
    <t>4301330617</t>
  </si>
  <si>
    <t>4301330621</t>
  </si>
  <si>
    <t>4301330629</t>
  </si>
  <si>
    <t>4301330631</t>
  </si>
  <si>
    <t>4301330638</t>
  </si>
  <si>
    <t>4301330640</t>
  </si>
  <si>
    <t>4301330645</t>
  </si>
  <si>
    <t>4301330650</t>
  </si>
  <si>
    <t>4301330654</t>
  </si>
  <si>
    <t>4301330668</t>
  </si>
  <si>
    <t>4301330707</t>
  </si>
  <si>
    <t>4301330725</t>
  </si>
  <si>
    <t>4301330732</t>
  </si>
  <si>
    <t>4301330740</t>
  </si>
  <si>
    <t>4301330754</t>
  </si>
  <si>
    <t>4301330758</t>
  </si>
  <si>
    <t>4301330770</t>
  </si>
  <si>
    <t>4301330775</t>
  </si>
  <si>
    <t>4301330780</t>
  </si>
  <si>
    <t>4301330784</t>
  </si>
  <si>
    <t>4301330792</t>
  </si>
  <si>
    <t>4301330809</t>
  </si>
  <si>
    <t>4301330812</t>
  </si>
  <si>
    <t>4301330815</t>
  </si>
  <si>
    <t>4301330816</t>
  </si>
  <si>
    <t>4301330821</t>
  </si>
  <si>
    <t>4301330833</t>
  </si>
  <si>
    <t>4301330838</t>
  </si>
  <si>
    <t>4301330843</t>
  </si>
  <si>
    <t>4301330855</t>
  </si>
  <si>
    <t>4301330856</t>
  </si>
  <si>
    <t>4301330873</t>
  </si>
  <si>
    <t>4301330888</t>
  </si>
  <si>
    <t>4301330891</t>
  </si>
  <si>
    <t>4301330898</t>
  </si>
  <si>
    <t>4301330903</t>
  </si>
  <si>
    <t>4301330904</t>
  </si>
  <si>
    <t>4301330907</t>
  </si>
  <si>
    <t>4301330908</t>
  </si>
  <si>
    <t>4301330934</t>
  </si>
  <si>
    <t>4301330935</t>
  </si>
  <si>
    <t>4301330954</t>
  </si>
  <si>
    <t>4301330974</t>
  </si>
  <si>
    <t>4301330975</t>
  </si>
  <si>
    <t>4301330978</t>
  </si>
  <si>
    <t>4301330995</t>
  </si>
  <si>
    <t>4301331000</t>
  </si>
  <si>
    <t>4301331005</t>
  </si>
  <si>
    <t>4301331010</t>
  </si>
  <si>
    <t>4301331013</t>
  </si>
  <si>
    <t>4301331022</t>
  </si>
  <si>
    <t>4301331025</t>
  </si>
  <si>
    <t>4301331035</t>
  </si>
  <si>
    <t>4301331036</t>
  </si>
  <si>
    <t>4301331046</t>
  </si>
  <si>
    <t>4301331069</t>
  </si>
  <si>
    <t>4301331070</t>
  </si>
  <si>
    <t>4301331072</t>
  </si>
  <si>
    <t>4301331078</t>
  </si>
  <si>
    <t>4301331079</t>
  </si>
  <si>
    <t>4301331086</t>
  </si>
  <si>
    <t>4301331089</t>
  </si>
  <si>
    <t>4301331094</t>
  </si>
  <si>
    <t>4301331103</t>
  </si>
  <si>
    <t>4301331104</t>
  </si>
  <si>
    <t>4301331105</t>
  </si>
  <si>
    <t>4301331112</t>
  </si>
  <si>
    <t>4301331114</t>
  </si>
  <si>
    <t>4301331116</t>
  </si>
  <si>
    <t>4301331117</t>
  </si>
  <si>
    <t>4301331118</t>
  </si>
  <si>
    <t>4301331120</t>
  </si>
  <si>
    <t>4301331121</t>
  </si>
  <si>
    <t>4301331123</t>
  </si>
  <si>
    <t>4301331124</t>
  </si>
  <si>
    <t>4301331126</t>
  </si>
  <si>
    <t>4301331130</t>
  </si>
  <si>
    <t>4301331134</t>
  </si>
  <si>
    <t>4301331136</t>
  </si>
  <si>
    <t>4301331138</t>
  </si>
  <si>
    <t>4301331147</t>
  </si>
  <si>
    <t>4301331149</t>
  </si>
  <si>
    <t>4301331151</t>
  </si>
  <si>
    <t>4301331171</t>
  </si>
  <si>
    <t>4301331172</t>
  </si>
  <si>
    <t>4301331173</t>
  </si>
  <si>
    <t>4301331184</t>
  </si>
  <si>
    <t>4301331190</t>
  </si>
  <si>
    <t>4301331191</t>
  </si>
  <si>
    <t>4301331192</t>
  </si>
  <si>
    <t>4301331198</t>
  </si>
  <si>
    <t>4301331203</t>
  </si>
  <si>
    <t>4301331215</t>
  </si>
  <si>
    <t>4301331231</t>
  </si>
  <si>
    <t>4301331232</t>
  </si>
  <si>
    <t>4301331235</t>
  </si>
  <si>
    <t>4301331238</t>
  </si>
  <si>
    <t>4301331249</t>
  </si>
  <si>
    <t>4301331257</t>
  </si>
  <si>
    <t>4301331261</t>
  </si>
  <si>
    <t>4301331263</t>
  </si>
  <si>
    <t>4301331265</t>
  </si>
  <si>
    <t>4301331267</t>
  </si>
  <si>
    <t>4301331271</t>
  </si>
  <si>
    <t>4301331286</t>
  </si>
  <si>
    <t>4301331296</t>
  </si>
  <si>
    <t>4301331298</t>
  </si>
  <si>
    <t>4301331299</t>
  </si>
  <si>
    <t>4301331301</t>
  </si>
  <si>
    <t>4301331302</t>
  </si>
  <si>
    <t>4301331303</t>
  </si>
  <si>
    <t>4301331304</t>
  </si>
  <si>
    <t>4301331317</t>
  </si>
  <si>
    <t>4301331318</t>
  </si>
  <si>
    <t>4301331321</t>
  </si>
  <si>
    <t>4301331322</t>
  </si>
  <si>
    <t>4301331326</t>
  </si>
  <si>
    <t>4301331327</t>
  </si>
  <si>
    <t>4301331328</t>
  </si>
  <si>
    <t>4301331332</t>
  </si>
  <si>
    <t>4301331333</t>
  </si>
  <si>
    <t>4301331334</t>
  </si>
  <si>
    <t>4301331335</t>
  </si>
  <si>
    <t>4301331341</t>
  </si>
  <si>
    <t>4301331352</t>
  </si>
  <si>
    <t>4301331354</t>
  </si>
  <si>
    <t>4301331356</t>
  </si>
  <si>
    <t>4301331357</t>
  </si>
  <si>
    <t>4301331358</t>
  </si>
  <si>
    <t>4301331376</t>
  </si>
  <si>
    <t>4301331377</t>
  </si>
  <si>
    <t>4301331378</t>
  </si>
  <si>
    <t>4301331388</t>
  </si>
  <si>
    <t>4301331389</t>
  </si>
  <si>
    <t>4301331390</t>
  </si>
  <si>
    <t>4301331393</t>
  </si>
  <si>
    <t>4301331394</t>
  </si>
  <si>
    <t>4301331400</t>
  </si>
  <si>
    <t>4301331409</t>
  </si>
  <si>
    <t>4301331414</t>
  </si>
  <si>
    <t>4301331487</t>
  </si>
  <si>
    <t>4301331516</t>
  </si>
  <si>
    <t>4301331517</t>
  </si>
  <si>
    <t>4301331585</t>
  </si>
  <si>
    <t>4301331589</t>
  </si>
  <si>
    <t>4301331645</t>
  </si>
  <si>
    <t>4301331647</t>
  </si>
  <si>
    <t>4301331682</t>
  </si>
  <si>
    <t>4301331696</t>
  </si>
  <si>
    <t>4301331720</t>
  </si>
  <si>
    <t>4301331724</t>
  </si>
  <si>
    <t>4301331725</t>
  </si>
  <si>
    <t>4301331765</t>
  </si>
  <si>
    <t>4301331805</t>
  </si>
  <si>
    <t>4301331809</t>
  </si>
  <si>
    <t>4301331817</t>
  </si>
  <si>
    <t>4301331820</t>
  </si>
  <si>
    <t>4301331825</t>
  </si>
  <si>
    <t>4301331864</t>
  </si>
  <si>
    <t>4301331865</t>
  </si>
  <si>
    <t>4301331883</t>
  </si>
  <si>
    <t>4301331885</t>
  </si>
  <si>
    <t>4301331888</t>
  </si>
  <si>
    <t>4301331923</t>
  </si>
  <si>
    <t>4301331927</t>
  </si>
  <si>
    <t>4301331933</t>
  </si>
  <si>
    <t>4301331934</t>
  </si>
  <si>
    <t>4301331939</t>
  </si>
  <si>
    <t>4301331940</t>
  </si>
  <si>
    <t>4301331944</t>
  </si>
  <si>
    <t>4301331986</t>
  </si>
  <si>
    <t>4301332000</t>
  </si>
  <si>
    <t>4301332002</t>
  </si>
  <si>
    <t>4301332004</t>
  </si>
  <si>
    <t>4301332006</t>
  </si>
  <si>
    <t>4301332007</t>
  </si>
  <si>
    <t>4301332013</t>
  </si>
  <si>
    <t>4301332044</t>
  </si>
  <si>
    <t>4301332054</t>
  </si>
  <si>
    <t>4301332091</t>
  </si>
  <si>
    <t>4301332094</t>
  </si>
  <si>
    <t>4301332097</t>
  </si>
  <si>
    <t>4301332101</t>
  </si>
  <si>
    <t>4301332105</t>
  </si>
  <si>
    <t>4301332112</t>
  </si>
  <si>
    <t>4301332118</t>
  </si>
  <si>
    <t>4301332133</t>
  </si>
  <si>
    <t>4301332149</t>
  </si>
  <si>
    <t>4301332158</t>
  </si>
  <si>
    <t>4301332165</t>
  </si>
  <si>
    <t>4301332170</t>
  </si>
  <si>
    <t>4301332172</t>
  </si>
  <si>
    <t>4301332174</t>
  </si>
  <si>
    <t>4301332179</t>
  </si>
  <si>
    <t>4301332180</t>
  </si>
  <si>
    <t>4301332186</t>
  </si>
  <si>
    <t>4301332202</t>
  </si>
  <si>
    <t>4301332203</t>
  </si>
  <si>
    <t>4301332208</t>
  </si>
  <si>
    <t>4301332216</t>
  </si>
  <si>
    <t>4301332217</t>
  </si>
  <si>
    <t>4301332219</t>
  </si>
  <si>
    <t>4301332220</t>
  </si>
  <si>
    <t>4301332222</t>
  </si>
  <si>
    <t>4301332223</t>
  </si>
  <si>
    <t>4301332227</t>
  </si>
  <si>
    <t>4301332250</t>
  </si>
  <si>
    <t>4301332283</t>
  </si>
  <si>
    <t>4301332286</t>
  </si>
  <si>
    <t>4301332288</t>
  </si>
  <si>
    <t>4301332291</t>
  </si>
  <si>
    <t>4301332295</t>
  </si>
  <si>
    <t>4301332297</t>
  </si>
  <si>
    <t>4301332298</t>
  </si>
  <si>
    <t>4301332301</t>
  </si>
  <si>
    <t>4301332303</t>
  </si>
  <si>
    <t>4301332327</t>
  </si>
  <si>
    <t>4301332337</t>
  </si>
  <si>
    <t>4301332347</t>
  </si>
  <si>
    <t>4301332351</t>
  </si>
  <si>
    <t>4301332360</t>
  </si>
  <si>
    <t>4301332362</t>
  </si>
  <si>
    <t>4301332364</t>
  </si>
  <si>
    <t>4301332366</t>
  </si>
  <si>
    <t>4301332393</t>
  </si>
  <si>
    <t>4301332396</t>
  </si>
  <si>
    <t>4301332399</t>
  </si>
  <si>
    <t>4301332802</t>
  </si>
  <si>
    <t>4301332817</t>
  </si>
  <si>
    <t>4301332818</t>
  </si>
  <si>
    <t>4301332821</t>
  </si>
  <si>
    <t>4301332823</t>
  </si>
  <si>
    <t>4301332825</t>
  </si>
  <si>
    <t>4301332827</t>
  </si>
  <si>
    <t>4301332828</t>
  </si>
  <si>
    <t>4301332830</t>
  </si>
  <si>
    <t>4301332834</t>
  </si>
  <si>
    <t>4301332836</t>
  </si>
  <si>
    <t>4301332843</t>
  </si>
  <si>
    <t>4301332845</t>
  </si>
  <si>
    <t>4301332846</t>
  </si>
  <si>
    <t>4301332848</t>
  </si>
  <si>
    <t>4301332849</t>
  </si>
  <si>
    <t>4301332850</t>
  </si>
  <si>
    <t>4301332851</t>
  </si>
  <si>
    <t>4301332857</t>
  </si>
  <si>
    <t>4301332858</t>
  </si>
  <si>
    <t>4301332859</t>
  </si>
  <si>
    <t>4301332874</t>
  </si>
  <si>
    <t>4301332876</t>
  </si>
  <si>
    <t>4301332879</t>
  </si>
  <si>
    <t>4301332881</t>
  </si>
  <si>
    <t>4301332883</t>
  </si>
  <si>
    <t>4301332884</t>
  </si>
  <si>
    <t>4301332886</t>
  </si>
  <si>
    <t>4301332900</t>
  </si>
  <si>
    <t>4301332901</t>
  </si>
  <si>
    <t>4301332903</t>
  </si>
  <si>
    <t>4301332907</t>
  </si>
  <si>
    <t>4301332912</t>
  </si>
  <si>
    <t>4301332913</t>
  </si>
  <si>
    <t>4301332914</t>
  </si>
  <si>
    <t>4301332916</t>
  </si>
  <si>
    <t>4301332918</t>
  </si>
  <si>
    <t>4301332919</t>
  </si>
  <si>
    <t>4301332920</t>
  </si>
  <si>
    <t>4301332921</t>
  </si>
  <si>
    <t>4301332922</t>
  </si>
  <si>
    <t>4301332923</t>
  </si>
  <si>
    <t>4301332927</t>
  </si>
  <si>
    <t>4301332931</t>
  </si>
  <si>
    <t>4301332934</t>
  </si>
  <si>
    <t>4301332937</t>
  </si>
  <si>
    <t>4301332938</t>
  </si>
  <si>
    <t>4301332944</t>
  </si>
  <si>
    <t>4301332946</t>
  </si>
  <si>
    <t>4301332948</t>
  </si>
  <si>
    <t>4301332949</t>
  </si>
  <si>
    <t>4301332951</t>
  </si>
  <si>
    <t>4301332952</t>
  </si>
  <si>
    <t>4301332953</t>
  </si>
  <si>
    <t>4301332956</t>
  </si>
  <si>
    <t>4301332957</t>
  </si>
  <si>
    <t>4301332958</t>
  </si>
  <si>
    <t>4301332959</t>
  </si>
  <si>
    <t>4301332960</t>
  </si>
  <si>
    <t>4301332961</t>
  </si>
  <si>
    <t>4301332963</t>
  </si>
  <si>
    <t>4301332967</t>
  </si>
  <si>
    <t>4301332997</t>
  </si>
  <si>
    <t>4301332998</t>
  </si>
  <si>
    <t>4301332999</t>
  </si>
  <si>
    <t>4301333000</t>
  </si>
  <si>
    <t>4301333001</t>
  </si>
  <si>
    <t>4301333002</t>
  </si>
  <si>
    <t>4301333003</t>
  </si>
  <si>
    <t>4301333004</t>
  </si>
  <si>
    <t>4301333008</t>
  </si>
  <si>
    <t>4301333016</t>
  </si>
  <si>
    <t>4301333017</t>
  </si>
  <si>
    <t>4301333018</t>
  </si>
  <si>
    <t>4301333019</t>
  </si>
  <si>
    <t>4301333020</t>
  </si>
  <si>
    <t>4301333021</t>
  </si>
  <si>
    <t>4301333022</t>
  </si>
  <si>
    <t>4301333023</t>
  </si>
  <si>
    <t>4301333024</t>
  </si>
  <si>
    <t>4301333025</t>
  </si>
  <si>
    <t>4301333026</t>
  </si>
  <si>
    <t>4301333027</t>
  </si>
  <si>
    <t>4301333028</t>
  </si>
  <si>
    <t>4301333029</t>
  </si>
  <si>
    <t>4301333030</t>
  </si>
  <si>
    <t>4301333031</t>
  </si>
  <si>
    <t>4301333032</t>
  </si>
  <si>
    <t>4301333033</t>
  </si>
  <si>
    <t>4301333034</t>
  </si>
  <si>
    <t>4301333035</t>
  </si>
  <si>
    <t>4301333036</t>
  </si>
  <si>
    <t>4301333037</t>
  </si>
  <si>
    <t>4301333050</t>
  </si>
  <si>
    <t>4301333052</t>
  </si>
  <si>
    <t>4301333053</t>
  </si>
  <si>
    <t>4301333054</t>
  </si>
  <si>
    <t>4301333056</t>
  </si>
  <si>
    <t>4301333057</t>
  </si>
  <si>
    <t>4301333058</t>
  </si>
  <si>
    <t>4301333059</t>
  </si>
  <si>
    <t>4301333060</t>
  </si>
  <si>
    <t>4301333061</t>
  </si>
  <si>
    <t>4301333062</t>
  </si>
  <si>
    <t>4301333063</t>
  </si>
  <si>
    <t>4301333064</t>
  </si>
  <si>
    <t>4301333065</t>
  </si>
  <si>
    <t>4301333066</t>
  </si>
  <si>
    <t>4301333067</t>
  </si>
  <si>
    <t>4301333068</t>
  </si>
  <si>
    <t>4301333069</t>
  </si>
  <si>
    <t>4301333082</t>
  </si>
  <si>
    <t>4301333083</t>
  </si>
  <si>
    <t>4301333084</t>
  </si>
  <si>
    <t>4301333085</t>
  </si>
  <si>
    <t>4301333086</t>
  </si>
  <si>
    <t>4301333100</t>
  </si>
  <si>
    <t>4301333101</t>
  </si>
  <si>
    <t>4301333102</t>
  </si>
  <si>
    <t>4301333103</t>
  </si>
  <si>
    <t>4301333104</t>
  </si>
  <si>
    <t>4301333105</t>
  </si>
  <si>
    <t>4301333106</t>
  </si>
  <si>
    <t>4301333107</t>
  </si>
  <si>
    <t>4301333108</t>
  </si>
  <si>
    <t>4301333109</t>
  </si>
  <si>
    <t>4301333110</t>
  </si>
  <si>
    <t>4301333121</t>
  </si>
  <si>
    <t>4301333122</t>
  </si>
  <si>
    <t>4301333136</t>
  </si>
  <si>
    <t>4301333138</t>
  </si>
  <si>
    <t>4301333139</t>
  </si>
  <si>
    <t>4301333140</t>
  </si>
  <si>
    <t>4301333141</t>
  </si>
  <si>
    <t>4301333142</t>
  </si>
  <si>
    <t>4301333143</t>
  </si>
  <si>
    <t>4301333144</t>
  </si>
  <si>
    <t>4301333145</t>
  </si>
  <si>
    <t>4301333147</t>
  </si>
  <si>
    <t>4301333148</t>
  </si>
  <si>
    <t>4301333149</t>
  </si>
  <si>
    <t>4301333150</t>
  </si>
  <si>
    <t>4301333151</t>
  </si>
  <si>
    <t>4301333152</t>
  </si>
  <si>
    <t>4301333158</t>
  </si>
  <si>
    <t>4301333159</t>
  </si>
  <si>
    <t>4301333160</t>
  </si>
  <si>
    <t>4301333161</t>
  </si>
  <si>
    <t>4301333162</t>
  </si>
  <si>
    <t>4301333163</t>
  </si>
  <si>
    <t>4301333164</t>
  </si>
  <si>
    <t>4301333165</t>
  </si>
  <si>
    <t>4301333166</t>
  </si>
  <si>
    <t>4301333167</t>
  </si>
  <si>
    <t>4301333174</t>
  </si>
  <si>
    <t>4301333175</t>
  </si>
  <si>
    <t>4301333176</t>
  </si>
  <si>
    <t>4301333177</t>
  </si>
  <si>
    <t>4301333178</t>
  </si>
  <si>
    <t>4301333179</t>
  </si>
  <si>
    <t>4301333180</t>
  </si>
  <si>
    <t>4301333181</t>
  </si>
  <si>
    <t>4301333182</t>
  </si>
  <si>
    <t>4301333183</t>
  </si>
  <si>
    <t>4301333211</t>
  </si>
  <si>
    <t>4301333216</t>
  </si>
  <si>
    <t>4301333217</t>
  </si>
  <si>
    <t>4301333218</t>
  </si>
  <si>
    <t>4301333219</t>
  </si>
  <si>
    <t>4301333220</t>
  </si>
  <si>
    <t>4301333221</t>
  </si>
  <si>
    <t>4301333222</t>
  </si>
  <si>
    <t>4301333223</t>
  </si>
  <si>
    <t>4301333242</t>
  </si>
  <si>
    <t>4301333243</t>
  </si>
  <si>
    <t>4301333244</t>
  </si>
  <si>
    <t>4301333249</t>
  </si>
  <si>
    <t>4301333250</t>
  </si>
  <si>
    <t>4301333251</t>
  </si>
  <si>
    <t>4301333252</t>
  </si>
  <si>
    <t>4301333253</t>
  </si>
  <si>
    <t>4301333254</t>
  </si>
  <si>
    <t>4301333255</t>
  </si>
  <si>
    <t>4301333260</t>
  </si>
  <si>
    <t>4301333261</t>
  </si>
  <si>
    <t>4301333262</t>
  </si>
  <si>
    <t>4301333263</t>
  </si>
  <si>
    <t>4301333264</t>
  </si>
  <si>
    <t>4301333265</t>
  </si>
  <si>
    <t>4301333271</t>
  </si>
  <si>
    <t>4301333273</t>
  </si>
  <si>
    <t>4301333274</t>
  </si>
  <si>
    <t>4301333275</t>
  </si>
  <si>
    <t>4301333338</t>
  </si>
  <si>
    <t>4301333339</t>
  </si>
  <si>
    <t>4301333340</t>
  </si>
  <si>
    <t>4301333341</t>
  </si>
  <si>
    <t>4301333342</t>
  </si>
  <si>
    <t>4301333343</t>
  </si>
  <si>
    <t>4301333344</t>
  </si>
  <si>
    <t>4301333345</t>
  </si>
  <si>
    <t>4301333350</t>
  </si>
  <si>
    <t>4301333351</t>
  </si>
  <si>
    <t>4301333352</t>
  </si>
  <si>
    <t>4301333353</t>
  </si>
  <si>
    <t>4301333365</t>
  </si>
  <si>
    <t>4301333381</t>
  </si>
  <si>
    <t>4301333382</t>
  </si>
  <si>
    <t>4301333383</t>
  </si>
  <si>
    <t>4301333384</t>
  </si>
  <si>
    <t>4301333394</t>
  </si>
  <si>
    <t>4301333407</t>
  </si>
  <si>
    <t>4301333408</t>
  </si>
  <si>
    <t>4301333409</t>
  </si>
  <si>
    <t>4301333410</t>
  </si>
  <si>
    <t>4301333411</t>
  </si>
  <si>
    <t>4301333417</t>
  </si>
  <si>
    <t>4301333422</t>
  </si>
  <si>
    <t>4301333423</t>
  </si>
  <si>
    <t>4301333424</t>
  </si>
  <si>
    <t>4301333425</t>
  </si>
  <si>
    <t>4301333452</t>
  </si>
  <si>
    <t>4301333453</t>
  </si>
  <si>
    <t>4301333454</t>
  </si>
  <si>
    <t>4301333464</t>
  </si>
  <si>
    <t>4301333465</t>
  </si>
  <si>
    <t>4301333467</t>
  </si>
  <si>
    <t>4301333469</t>
  </si>
  <si>
    <t>4301333470</t>
  </si>
  <si>
    <t>4301333514</t>
  </si>
  <si>
    <t>4301333515</t>
  </si>
  <si>
    <t>4301333516</t>
  </si>
  <si>
    <t>4301333517</t>
  </si>
  <si>
    <t>4301333518</t>
  </si>
  <si>
    <t>4301333519</t>
  </si>
  <si>
    <t>4301333520</t>
  </si>
  <si>
    <t>4301333521</t>
  </si>
  <si>
    <t>4301333529</t>
  </si>
  <si>
    <t>4301333548</t>
  </si>
  <si>
    <t>4301333553</t>
  </si>
  <si>
    <t>4301333554</t>
  </si>
  <si>
    <t>4301333555</t>
  </si>
  <si>
    <t>4301333570</t>
  </si>
  <si>
    <t>4301333571</t>
  </si>
  <si>
    <t>4301333580</t>
  </si>
  <si>
    <t>4301333584</t>
  </si>
  <si>
    <t>4301333586</t>
  </si>
  <si>
    <t>4301333593</t>
  </si>
  <si>
    <t>4301333604</t>
  </si>
  <si>
    <t>4301333606</t>
  </si>
  <si>
    <t>4301333608</t>
  </si>
  <si>
    <t>4301333616</t>
  </si>
  <si>
    <t>4301333639</t>
  </si>
  <si>
    <t>4301333643</t>
  </si>
  <si>
    <t>4301333662</t>
  </si>
  <si>
    <t>4301333664</t>
  </si>
  <si>
    <t>4301333685</t>
  </si>
  <si>
    <t>4301333686</t>
  </si>
  <si>
    <t>4301333700</t>
  </si>
  <si>
    <t>4301333701</t>
  </si>
  <si>
    <t>4301333702</t>
  </si>
  <si>
    <t>4301333707</t>
  </si>
  <si>
    <t>4301333708</t>
  </si>
  <si>
    <t>4301333710</t>
  </si>
  <si>
    <t>4301333711</t>
  </si>
  <si>
    <t>4301333724</t>
  </si>
  <si>
    <t>4301333725</t>
  </si>
  <si>
    <t>4301333728</t>
  </si>
  <si>
    <t>4301333730</t>
  </si>
  <si>
    <t>4301333742</t>
  </si>
  <si>
    <t>4301333750</t>
  </si>
  <si>
    <t>4301333751</t>
  </si>
  <si>
    <t>4301333752</t>
  </si>
  <si>
    <t>4301333753</t>
  </si>
  <si>
    <t>4301333759</t>
  </si>
  <si>
    <t>4301333760</t>
  </si>
  <si>
    <t>4301333762</t>
  </si>
  <si>
    <t>4301333763</t>
  </si>
  <si>
    <t>4301333764</t>
  </si>
  <si>
    <t>4301333765</t>
  </si>
  <si>
    <t>4301333777</t>
  </si>
  <si>
    <t>4301333778</t>
  </si>
  <si>
    <t>4301333779</t>
  </si>
  <si>
    <t>4301333780</t>
  </si>
  <si>
    <t>4301333781</t>
  </si>
  <si>
    <t>4301333799</t>
  </si>
  <si>
    <t>4301333808</t>
  </si>
  <si>
    <t>4301333810</t>
  </si>
  <si>
    <t>4301333812</t>
  </si>
  <si>
    <t>4301333827</t>
  </si>
  <si>
    <t>4301333833</t>
  </si>
  <si>
    <t>4301333845</t>
  </si>
  <si>
    <t>4301333846</t>
  </si>
  <si>
    <t>4301333847</t>
  </si>
  <si>
    <t>4301333848</t>
  </si>
  <si>
    <t>4301333849</t>
  </si>
  <si>
    <t>4301333850</t>
  </si>
  <si>
    <t>4301333851</t>
  </si>
  <si>
    <t>4301333852</t>
  </si>
  <si>
    <t>4301333853</t>
  </si>
  <si>
    <t>4301333854</t>
  </si>
  <si>
    <t>4301333862</t>
  </si>
  <si>
    <t>4301333867</t>
  </si>
  <si>
    <t>4301333871</t>
  </si>
  <si>
    <t>4301333872</t>
  </si>
  <si>
    <t>4301333873</t>
  </si>
  <si>
    <t>4301333877</t>
  </si>
  <si>
    <t>4301333878</t>
  </si>
  <si>
    <t>4301333879</t>
  </si>
  <si>
    <t>4301333880</t>
  </si>
  <si>
    <t>4301333881</t>
  </si>
  <si>
    <t>4301333882</t>
  </si>
  <si>
    <t>4301333894</t>
  </si>
  <si>
    <t>4301333897</t>
  </si>
  <si>
    <t>4301333901</t>
  </si>
  <si>
    <t>4301333904</t>
  </si>
  <si>
    <t>4301333913</t>
  </si>
  <si>
    <t>4301333914</t>
  </si>
  <si>
    <t>4301333916</t>
  </si>
  <si>
    <t>4301333927</t>
  </si>
  <si>
    <t>4301333935</t>
  </si>
  <si>
    <t>4301333936</t>
  </si>
  <si>
    <t>4301333940</t>
  </si>
  <si>
    <t>4301333941</t>
  </si>
  <si>
    <t>4301333942</t>
  </si>
  <si>
    <t>4301333943</t>
  </si>
  <si>
    <t>4301333944</t>
  </si>
  <si>
    <t>4301333945</t>
  </si>
  <si>
    <t>4301333946</t>
  </si>
  <si>
    <t>4301333947</t>
  </si>
  <si>
    <t>4301333950</t>
  </si>
  <si>
    <t>4301333951</t>
  </si>
  <si>
    <t>4301333958</t>
  </si>
  <si>
    <t>4301333959</t>
  </si>
  <si>
    <t>4301333960</t>
  </si>
  <si>
    <t>4301333961</t>
  </si>
  <si>
    <t>4301333962</t>
  </si>
  <si>
    <t>4301333963</t>
  </si>
  <si>
    <t>4301333964</t>
  </si>
  <si>
    <t>4301333969</t>
  </si>
  <si>
    <t>4301333970</t>
  </si>
  <si>
    <t>4301333972</t>
  </si>
  <si>
    <t>4301333973</t>
  </si>
  <si>
    <t>4301333974</t>
  </si>
  <si>
    <t>4301333975</t>
  </si>
  <si>
    <t>4301333977</t>
  </si>
  <si>
    <t>4301333980</t>
  </si>
  <si>
    <t>4301333981</t>
  </si>
  <si>
    <t>4301333982</t>
  </si>
  <si>
    <t>4301333983</t>
  </si>
  <si>
    <t>4301333984</t>
  </si>
  <si>
    <t>4301333985</t>
  </si>
  <si>
    <t>4301333986</t>
  </si>
  <si>
    <t>4301333987</t>
  </si>
  <si>
    <t>4301333988</t>
  </si>
  <si>
    <t>4301333989</t>
  </si>
  <si>
    <t>4301333990</t>
  </si>
  <si>
    <t>4301333991</t>
  </si>
  <si>
    <t>4301333992</t>
  </si>
  <si>
    <t>4301333993</t>
  </si>
  <si>
    <t>4301333994</t>
  </si>
  <si>
    <t>4301333995</t>
  </si>
  <si>
    <t>4301333996</t>
  </si>
  <si>
    <t>4301333997</t>
  </si>
  <si>
    <t>4301333998</t>
  </si>
  <si>
    <t>4301334000</t>
  </si>
  <si>
    <t>4301334003</t>
  </si>
  <si>
    <t>4301334010</t>
  </si>
  <si>
    <t>4301334011</t>
  </si>
  <si>
    <t>4301334012</t>
  </si>
  <si>
    <t>4301334013</t>
  </si>
  <si>
    <t>4301334014</t>
  </si>
  <si>
    <t>4301334016</t>
  </si>
  <si>
    <t>4301334027</t>
  </si>
  <si>
    <t>4301334040</t>
  </si>
  <si>
    <t>4301334041</t>
  </si>
  <si>
    <t>4301334059</t>
  </si>
  <si>
    <t>4301334060</t>
  </si>
  <si>
    <t>4301334062</t>
  </si>
  <si>
    <t>4301334063</t>
  </si>
  <si>
    <t>4301334064</t>
  </si>
  <si>
    <t>4301334067</t>
  </si>
  <si>
    <t>4301334068</t>
  </si>
  <si>
    <t>4301334075</t>
  </si>
  <si>
    <t>4301334076</t>
  </si>
  <si>
    <t>4301334077</t>
  </si>
  <si>
    <t>4301334078</t>
  </si>
  <si>
    <t>4301334079</t>
  </si>
  <si>
    <t>4301334080</t>
  </si>
  <si>
    <t>4301334081</t>
  </si>
  <si>
    <t>4301334082</t>
  </si>
  <si>
    <t>4301334083</t>
  </si>
  <si>
    <t>4301334091</t>
  </si>
  <si>
    <t>4301334094</t>
  </si>
  <si>
    <t>4301334097</t>
  </si>
  <si>
    <t>4301334098</t>
  </si>
  <si>
    <t>4301334106</t>
  </si>
  <si>
    <t>4301334109</t>
  </si>
  <si>
    <t>4301334110</t>
  </si>
  <si>
    <t>4301334119</t>
  </si>
  <si>
    <t>4301334123</t>
  </si>
  <si>
    <t>4301334124</t>
  </si>
  <si>
    <t>4301334125</t>
  </si>
  <si>
    <t>4301334126</t>
  </si>
  <si>
    <t>4301334130</t>
  </si>
  <si>
    <t>4301334131</t>
  </si>
  <si>
    <t>4301334132</t>
  </si>
  <si>
    <t>4301334134</t>
  </si>
  <si>
    <t>4301334135</t>
  </si>
  <si>
    <t>4301334136</t>
  </si>
  <si>
    <t>4301334137</t>
  </si>
  <si>
    <t>4301334138</t>
  </si>
  <si>
    <t>4301334139</t>
  </si>
  <si>
    <t>4301334140</t>
  </si>
  <si>
    <t>4301334141</t>
  </si>
  <si>
    <t>4301334142</t>
  </si>
  <si>
    <t>4301334146</t>
  </si>
  <si>
    <t>4301334149</t>
  </si>
  <si>
    <t>4301334152</t>
  </si>
  <si>
    <t>4301334153</t>
  </si>
  <si>
    <t>4301334154</t>
  </si>
  <si>
    <t>4301334164</t>
  </si>
  <si>
    <t>4301334171</t>
  </si>
  <si>
    <t>4301334172</t>
  </si>
  <si>
    <t>4301334173</t>
  </si>
  <si>
    <t>4301334174</t>
  </si>
  <si>
    <t>4301334175</t>
  </si>
  <si>
    <t>4301334179</t>
  </si>
  <si>
    <t>4301334180</t>
  </si>
  <si>
    <t>4301334181</t>
  </si>
  <si>
    <t>4301334182</t>
  </si>
  <si>
    <t>4301334183</t>
  </si>
  <si>
    <t>4301334184</t>
  </si>
  <si>
    <t>4301334185</t>
  </si>
  <si>
    <t>4301334186</t>
  </si>
  <si>
    <t>4301334187</t>
  </si>
  <si>
    <t>4301334191</t>
  </si>
  <si>
    <t>4301334193</t>
  </si>
  <si>
    <t>4301334194</t>
  </si>
  <si>
    <t>4301334195</t>
  </si>
  <si>
    <t>4301334198</t>
  </si>
  <si>
    <t>4301334199</t>
  </si>
  <si>
    <t>4301334201</t>
  </si>
  <si>
    <t>4301334202</t>
  </si>
  <si>
    <t>4301334203</t>
  </si>
  <si>
    <t>4301334204</t>
  </si>
  <si>
    <t>4301334205</t>
  </si>
  <si>
    <t>4301334207</t>
  </si>
  <si>
    <t>4301334214</t>
  </si>
  <si>
    <t>4301334215</t>
  </si>
  <si>
    <t>4301334216</t>
  </si>
  <si>
    <t>4301334217</t>
  </si>
  <si>
    <t>4301334218</t>
  </si>
  <si>
    <t>4301334221</t>
  </si>
  <si>
    <t>4301334222</t>
  </si>
  <si>
    <t>4301334223</t>
  </si>
  <si>
    <t>4301334224</t>
  </si>
  <si>
    <t>4301334230</t>
  </si>
  <si>
    <t>4301334231</t>
  </si>
  <si>
    <t>4301334232</t>
  </si>
  <si>
    <t>4301334233</t>
  </si>
  <si>
    <t>4301334234</t>
  </si>
  <si>
    <t>4301334235</t>
  </si>
  <si>
    <t>4301334236</t>
  </si>
  <si>
    <t>4301334237</t>
  </si>
  <si>
    <t>4301334238</t>
  </si>
  <si>
    <t>4301334239</t>
  </si>
  <si>
    <t>4301334240</t>
  </si>
  <si>
    <t>4301334241</t>
  </si>
  <si>
    <t>4301334242</t>
  </si>
  <si>
    <t>4301334243</t>
  </si>
  <si>
    <t>4301334244</t>
  </si>
  <si>
    <t>4301334246</t>
  </si>
  <si>
    <t>4301334251</t>
  </si>
  <si>
    <t>4301334255</t>
  </si>
  <si>
    <t>4301334257</t>
  </si>
  <si>
    <t>4301334258</t>
  </si>
  <si>
    <t>4301334259</t>
  </si>
  <si>
    <t>4301334260</t>
  </si>
  <si>
    <t>4301334261</t>
  </si>
  <si>
    <t>4301334263</t>
  </si>
  <si>
    <t>4301334264</t>
  </si>
  <si>
    <t>4301334277</t>
  </si>
  <si>
    <t>4301334282</t>
  </si>
  <si>
    <t>4301334293</t>
  </si>
  <si>
    <t>4301334295</t>
  </si>
  <si>
    <t>4301334296</t>
  </si>
  <si>
    <t>4301334304</t>
  </si>
  <si>
    <t>4301350001</t>
  </si>
  <si>
    <t>4301350002</t>
  </si>
  <si>
    <t>4301350003</t>
  </si>
  <si>
    <t>4301350004</t>
  </si>
  <si>
    <t>4301350006</t>
  </si>
  <si>
    <t>4301350007</t>
  </si>
  <si>
    <t>4301350008</t>
  </si>
  <si>
    <t>4301350009</t>
  </si>
  <si>
    <t>4301350010</t>
  </si>
  <si>
    <t>4301350014</t>
  </si>
  <si>
    <t>4301350015</t>
  </si>
  <si>
    <t>4301350017</t>
  </si>
  <si>
    <t>4301350018</t>
  </si>
  <si>
    <t>4301350019</t>
  </si>
  <si>
    <t>4301350020</t>
  </si>
  <si>
    <t>4301350023</t>
  </si>
  <si>
    <t>4301350024</t>
  </si>
  <si>
    <t>4301350026</t>
  </si>
  <si>
    <t>4301350037</t>
  </si>
  <si>
    <t>4301350038</t>
  </si>
  <si>
    <t>4301350039</t>
  </si>
  <si>
    <t>4301350042</t>
  </si>
  <si>
    <t>4301350043</t>
  </si>
  <si>
    <t>4301350044</t>
  </si>
  <si>
    <t>4301350045</t>
  </si>
  <si>
    <t>4301350046</t>
  </si>
  <si>
    <t>4301350047</t>
  </si>
  <si>
    <t>4301350049</t>
  </si>
  <si>
    <t>4301350050</t>
  </si>
  <si>
    <t>4301350051</t>
  </si>
  <si>
    <t>4301350052</t>
  </si>
  <si>
    <t>4301350053</t>
  </si>
  <si>
    <t>4301350060</t>
  </si>
  <si>
    <t>4301350065</t>
  </si>
  <si>
    <t>4301350066</t>
  </si>
  <si>
    <t>4301350067</t>
  </si>
  <si>
    <t>4301350068</t>
  </si>
  <si>
    <t>4301350069</t>
  </si>
  <si>
    <t>4301350071</t>
  </si>
  <si>
    <t>4301350072</t>
  </si>
  <si>
    <t>4301350073</t>
  </si>
  <si>
    <t>4301350075</t>
  </si>
  <si>
    <t>4301350076</t>
  </si>
  <si>
    <t>4301350080</t>
  </si>
  <si>
    <t>4301350081</t>
  </si>
  <si>
    <t>4301350088</t>
  </si>
  <si>
    <t>4301350097</t>
  </si>
  <si>
    <t>4301350105</t>
  </si>
  <si>
    <t>4301350106</t>
  </si>
  <si>
    <t>4301350107</t>
  </si>
  <si>
    <t>4301350108</t>
  </si>
  <si>
    <t>4301350109</t>
  </si>
  <si>
    <t>4301350110</t>
  </si>
  <si>
    <t>4301350111</t>
  </si>
  <si>
    <t>4301350112</t>
  </si>
  <si>
    <t>4301350113</t>
  </si>
  <si>
    <t>4301350114</t>
  </si>
  <si>
    <t>4301350115</t>
  </si>
  <si>
    <t>4301350116</t>
  </si>
  <si>
    <t>4301350117</t>
  </si>
  <si>
    <t>4301350118</t>
  </si>
  <si>
    <t>4301350119</t>
  </si>
  <si>
    <t>4301350120</t>
  </si>
  <si>
    <t>4301350121</t>
  </si>
  <si>
    <t>4301350123</t>
  </si>
  <si>
    <t>4301350124</t>
  </si>
  <si>
    <t>4301350125</t>
  </si>
  <si>
    <t>4301350129</t>
  </si>
  <si>
    <t>4301350131</t>
  </si>
  <si>
    <t>4301350132</t>
  </si>
  <si>
    <t>4301350134</t>
  </si>
  <si>
    <t>4301350135</t>
  </si>
  <si>
    <t>4301350136</t>
  </si>
  <si>
    <t>4301350138</t>
  </si>
  <si>
    <t>4301350139</t>
  </si>
  <si>
    <t>4301350140</t>
  </si>
  <si>
    <t>4301350141</t>
  </si>
  <si>
    <t>4301350142</t>
  </si>
  <si>
    <t>4301350143</t>
  </si>
  <si>
    <t>4301350145</t>
  </si>
  <si>
    <t>4301350146</t>
  </si>
  <si>
    <t>4301350147</t>
  </si>
  <si>
    <t>4301350148</t>
  </si>
  <si>
    <t>4301350149</t>
  </si>
  <si>
    <t>4301350150</t>
  </si>
  <si>
    <t>4301350151</t>
  </si>
  <si>
    <t>4301350152</t>
  </si>
  <si>
    <t>4301350153</t>
  </si>
  <si>
    <t>4301350154</t>
  </si>
  <si>
    <t>4301350155</t>
  </si>
  <si>
    <t>4301350156</t>
  </si>
  <si>
    <t>4301350157</t>
  </si>
  <si>
    <t>4301350166</t>
  </si>
  <si>
    <t>4301350181</t>
  </si>
  <si>
    <t>4301350185</t>
  </si>
  <si>
    <t>4301350186</t>
  </si>
  <si>
    <t>4301350187</t>
  </si>
  <si>
    <t>4301350188</t>
  </si>
  <si>
    <t>4301350189</t>
  </si>
  <si>
    <t>4301350190</t>
  </si>
  <si>
    <t>4301350191</t>
  </si>
  <si>
    <t>4301350192</t>
  </si>
  <si>
    <t>4301350193</t>
  </si>
  <si>
    <t>4301350195</t>
  </si>
  <si>
    <t>4301350196</t>
  </si>
  <si>
    <t>4301350197</t>
  </si>
  <si>
    <t>4301350198</t>
  </si>
  <si>
    <t>4301350199</t>
  </si>
  <si>
    <t>4301350200</t>
  </si>
  <si>
    <t>4301350201</t>
  </si>
  <si>
    <t>4301350202</t>
  </si>
  <si>
    <t>4301350203</t>
  </si>
  <si>
    <t>4301350204</t>
  </si>
  <si>
    <t>4301350205</t>
  </si>
  <si>
    <t>4301350206</t>
  </si>
  <si>
    <t>4301350207</t>
  </si>
  <si>
    <t>4301350208</t>
  </si>
  <si>
    <t>4301350209</t>
  </si>
  <si>
    <t>4301350210</t>
  </si>
  <si>
    <t>4301350211</t>
  </si>
  <si>
    <t>4301350212</t>
  </si>
  <si>
    <t>4301350213</t>
  </si>
  <si>
    <t>4301350214</t>
  </si>
  <si>
    <t>4301350215</t>
  </si>
  <si>
    <t>4301350216</t>
  </si>
  <si>
    <t>4301350217</t>
  </si>
  <si>
    <t>4301350218</t>
  </si>
  <si>
    <t>4301350219</t>
  </si>
  <si>
    <t>4301350220</t>
  </si>
  <si>
    <t>4301350222</t>
  </si>
  <si>
    <t>4301350223</t>
  </si>
  <si>
    <t>4301350224</t>
  </si>
  <si>
    <t>4301350225</t>
  </si>
  <si>
    <t>4301350226</t>
  </si>
  <si>
    <t>4301350232</t>
  </si>
  <si>
    <t>4301350233</t>
  </si>
  <si>
    <t>4301350234</t>
  </si>
  <si>
    <t>4301350235</t>
  </si>
  <si>
    <t>4301350236</t>
  </si>
  <si>
    <t>4301350237</t>
  </si>
  <si>
    <t>4301350238</t>
  </si>
  <si>
    <t>4301350239</t>
  </si>
  <si>
    <t>4301350240</t>
  </si>
  <si>
    <t>4301350242</t>
  </si>
  <si>
    <t>4301350243</t>
  </si>
  <si>
    <t>4301350244</t>
  </si>
  <si>
    <t>4301350245</t>
  </si>
  <si>
    <t>4301350247</t>
  </si>
  <si>
    <t>4301350248</t>
  </si>
  <si>
    <t>4301350249</t>
  </si>
  <si>
    <t>4301350250</t>
  </si>
  <si>
    <t>4301350251</t>
  </si>
  <si>
    <t>4301350252</t>
  </si>
  <si>
    <t>4301350253</t>
  </si>
  <si>
    <t>4301350254</t>
  </si>
  <si>
    <t>4301350255</t>
  </si>
  <si>
    <t>4301350256</t>
  </si>
  <si>
    <t>4301350257</t>
  </si>
  <si>
    <t>4301350258</t>
  </si>
  <si>
    <t>4301350260</t>
  </si>
  <si>
    <t>4301350262</t>
  </si>
  <si>
    <t>4301350264</t>
  </si>
  <si>
    <t>4301350265</t>
  </si>
  <si>
    <t>4301350270</t>
  </si>
  <si>
    <t>4301350271</t>
  </si>
  <si>
    <t>4301350272</t>
  </si>
  <si>
    <t>4301350275</t>
  </si>
  <si>
    <t>4301350276</t>
  </si>
  <si>
    <t>4301350277</t>
  </si>
  <si>
    <t>4301350278</t>
  </si>
  <si>
    <t>4301350279</t>
  </si>
  <si>
    <t>4301350281</t>
  </si>
  <si>
    <t>4301350283</t>
  </si>
  <si>
    <t>4301350284</t>
  </si>
  <si>
    <t>4301350285</t>
  </si>
  <si>
    <t>4301350286</t>
  </si>
  <si>
    <t>4301350287</t>
  </si>
  <si>
    <t>4301350288</t>
  </si>
  <si>
    <t>4301350289</t>
  </si>
  <si>
    <t>4301350290</t>
  </si>
  <si>
    <t>4301350291</t>
  </si>
  <si>
    <t>4301350292</t>
  </si>
  <si>
    <t>4301350293</t>
  </si>
  <si>
    <t>4301350294</t>
  </si>
  <si>
    <t>4301350295</t>
  </si>
  <si>
    <t>4301350296</t>
  </si>
  <si>
    <t>4301350297</t>
  </si>
  <si>
    <t>4301350298</t>
  </si>
  <si>
    <t>4301350299</t>
  </si>
  <si>
    <t>4301350300</t>
  </si>
  <si>
    <t>4301350301</t>
  </si>
  <si>
    <t>4301350302</t>
  </si>
  <si>
    <t>4301350303</t>
  </si>
  <si>
    <t>4301350304</t>
  </si>
  <si>
    <t>4301350305</t>
  </si>
  <si>
    <t>4301350306</t>
  </si>
  <si>
    <t>4301350307</t>
  </si>
  <si>
    <t>4301350310</t>
  </si>
  <si>
    <t>4301350311</t>
  </si>
  <si>
    <t>4301350312</t>
  </si>
  <si>
    <t>4301350313</t>
  </si>
  <si>
    <t>4301350317</t>
  </si>
  <si>
    <t>4301350318</t>
  </si>
  <si>
    <t>4301350320</t>
  </si>
  <si>
    <t>4301350331</t>
  </si>
  <si>
    <t>4301350332</t>
  </si>
  <si>
    <t>4301350333</t>
  </si>
  <si>
    <t>4301350334</t>
  </si>
  <si>
    <t>4301350335</t>
  </si>
  <si>
    <t>4301350336</t>
  </si>
  <si>
    <t>4301350339</t>
  </si>
  <si>
    <t>4301350340</t>
  </si>
  <si>
    <t>4301350341</t>
  </si>
  <si>
    <t>4301350343</t>
  </si>
  <si>
    <t>4301350344</t>
  </si>
  <si>
    <t>4301350345</t>
  </si>
  <si>
    <t>4301350346</t>
  </si>
  <si>
    <t>4301350352</t>
  </si>
  <si>
    <t>4301350353</t>
  </si>
  <si>
    <t>4301350357</t>
  </si>
  <si>
    <t>4301350358</t>
  </si>
  <si>
    <t>4301350359</t>
  </si>
  <si>
    <t>4301350361</t>
  </si>
  <si>
    <t>4301350362</t>
  </si>
  <si>
    <t>4301350372</t>
  </si>
  <si>
    <t>4301350373</t>
  </si>
  <si>
    <t>4301350374</t>
  </si>
  <si>
    <t>4301350376</t>
  </si>
  <si>
    <t>4301350377</t>
  </si>
  <si>
    <t>4301350378</t>
  </si>
  <si>
    <t>4301350379</t>
  </si>
  <si>
    <t>4301350383</t>
  </si>
  <si>
    <t>4301350385</t>
  </si>
  <si>
    <t>4301350386</t>
  </si>
  <si>
    <t>4301350387</t>
  </si>
  <si>
    <t>4301350388</t>
  </si>
  <si>
    <t>4301350390</t>
  </si>
  <si>
    <t>4301350392</t>
  </si>
  <si>
    <t>4301350393</t>
  </si>
  <si>
    <t>4301350394</t>
  </si>
  <si>
    <t>4301350397</t>
  </si>
  <si>
    <t>4301350399</t>
  </si>
  <si>
    <t>4301350400</t>
  </si>
  <si>
    <t>4301350404</t>
  </si>
  <si>
    <t>4301350405</t>
  </si>
  <si>
    <t>4301350406</t>
  </si>
  <si>
    <t>4301350412</t>
  </si>
  <si>
    <t>4301350418</t>
  </si>
  <si>
    <t>4301350422</t>
  </si>
  <si>
    <t>4301350423</t>
  </si>
  <si>
    <t>4301350425</t>
  </si>
  <si>
    <t>4301350427</t>
  </si>
  <si>
    <t>4301350428</t>
  </si>
  <si>
    <t>4301350431</t>
  </si>
  <si>
    <t>4301350433</t>
  </si>
  <si>
    <t>4301350438</t>
  </si>
  <si>
    <t>4301350439</t>
  </si>
  <si>
    <t>4301350440</t>
  </si>
  <si>
    <t>4301350441</t>
  </si>
  <si>
    <t>4301350444</t>
  </si>
  <si>
    <t>4301350445</t>
  </si>
  <si>
    <t>4301350446</t>
  </si>
  <si>
    <t>4301350447</t>
  </si>
  <si>
    <t>4301350448</t>
  </si>
  <si>
    <t>4301350450</t>
  </si>
  <si>
    <t>4301350451</t>
  </si>
  <si>
    <t>4301350452</t>
  </si>
  <si>
    <t>4301350456</t>
  </si>
  <si>
    <t>4301350465</t>
  </si>
  <si>
    <t>4301350471</t>
  </si>
  <si>
    <t>4301350472</t>
  </si>
  <si>
    <t>4301350473</t>
  </si>
  <si>
    <t>4301350474</t>
  </si>
  <si>
    <t>4301350487</t>
  </si>
  <si>
    <t>4301350526</t>
  </si>
  <si>
    <t>4301350527</t>
  </si>
  <si>
    <t>4301350534</t>
  </si>
  <si>
    <t>4301350536</t>
  </si>
  <si>
    <t>4301350537</t>
  </si>
  <si>
    <t>4301350538</t>
  </si>
  <si>
    <t>4301350539</t>
  </si>
  <si>
    <t>4301350540</t>
  </si>
  <si>
    <t>4301350541</t>
  </si>
  <si>
    <t>4301350542</t>
  </si>
  <si>
    <t>4301350543</t>
  </si>
  <si>
    <t>4301350544</t>
  </si>
  <si>
    <t>4301350545</t>
  </si>
  <si>
    <t>4301350557</t>
  </si>
  <si>
    <t>4301350561</t>
  </si>
  <si>
    <t>4301350569</t>
  </si>
  <si>
    <t>4301350570</t>
  </si>
  <si>
    <t>4301350571</t>
  </si>
  <si>
    <t>4301350572</t>
  </si>
  <si>
    <t>4301350573</t>
  </si>
  <si>
    <t>4301350575</t>
  </si>
  <si>
    <t>4301350577</t>
  </si>
  <si>
    <t>4301350578</t>
  </si>
  <si>
    <t>4301350579</t>
  </si>
  <si>
    <t>4301350580</t>
  </si>
  <si>
    <t>4301350590</t>
  </si>
  <si>
    <t>4301350598</t>
  </si>
  <si>
    <t>4301350599</t>
  </si>
  <si>
    <t>4301350601</t>
  </si>
  <si>
    <t>4301350602</t>
  </si>
  <si>
    <t>4301350606</t>
  </si>
  <si>
    <t>4301350614</t>
  </si>
  <si>
    <t>4301350617</t>
  </si>
  <si>
    <t>4301350623</t>
  </si>
  <si>
    <t>4301350626</t>
  </si>
  <si>
    <t>4301350627</t>
  </si>
  <si>
    <t>4301350628</t>
  </si>
  <si>
    <t>4301350629</t>
  </si>
  <si>
    <t>4301350630</t>
  </si>
  <si>
    <t>4301350631</t>
  </si>
  <si>
    <t>4301350632</t>
  </si>
  <si>
    <t>4301350633</t>
  </si>
  <si>
    <t>4301350634</t>
  </si>
  <si>
    <t>4301350635</t>
  </si>
  <si>
    <t>4301350636</t>
  </si>
  <si>
    <t>4301350637</t>
  </si>
  <si>
    <t>4301350638</t>
  </si>
  <si>
    <t>4301350639</t>
  </si>
  <si>
    <t>4301350640</t>
  </si>
  <si>
    <t>4301350641</t>
  </si>
  <si>
    <t>4301350647</t>
  </si>
  <si>
    <t>4301350648</t>
  </si>
  <si>
    <t>4301350651</t>
  </si>
  <si>
    <t>4301350652</t>
  </si>
  <si>
    <t>4301350653</t>
  </si>
  <si>
    <t>4301350661</t>
  </si>
  <si>
    <t>4301350672</t>
  </si>
  <si>
    <t>4301350673</t>
  </si>
  <si>
    <t>4301350674</t>
  </si>
  <si>
    <t>4301350681</t>
  </si>
  <si>
    <t>4301350682</t>
  </si>
  <si>
    <t>4301350683</t>
  </si>
  <si>
    <t>4301350686</t>
  </si>
  <si>
    <t>4301350691</t>
  </si>
  <si>
    <t>4301350692</t>
  </si>
  <si>
    <t>4301350693</t>
  </si>
  <si>
    <t>4301350694</t>
  </si>
  <si>
    <t>4301350695</t>
  </si>
  <si>
    <t>4301350696</t>
  </si>
  <si>
    <t>4301350697</t>
  </si>
  <si>
    <t>4301350698</t>
  </si>
  <si>
    <t>4301350699</t>
  </si>
  <si>
    <t>4301350700</t>
  </si>
  <si>
    <t>4301350701</t>
  </si>
  <si>
    <t>4301350702</t>
  </si>
  <si>
    <t>4301350703</t>
  </si>
  <si>
    <t>4301350704</t>
  </si>
  <si>
    <t>4301350705</t>
  </si>
  <si>
    <t>4301350706</t>
  </si>
  <si>
    <t>4301350707</t>
  </si>
  <si>
    <t>4301350708</t>
  </si>
  <si>
    <t>4301350709</t>
  </si>
  <si>
    <t>4301350710</t>
  </si>
  <si>
    <t>4301350711</t>
  </si>
  <si>
    <t>4301350712</t>
  </si>
  <si>
    <t>4301350713</t>
  </si>
  <si>
    <t>4301350715</t>
  </si>
  <si>
    <t>4301350716</t>
  </si>
  <si>
    <t>4301350717</t>
  </si>
  <si>
    <t>4301350718</t>
  </si>
  <si>
    <t>4301350721</t>
  </si>
  <si>
    <t>4301350722</t>
  </si>
  <si>
    <t>4301350723</t>
  </si>
  <si>
    <t>4301350724</t>
  </si>
  <si>
    <t>4301350726</t>
  </si>
  <si>
    <t>4301350727</t>
  </si>
  <si>
    <t>4301350728</t>
  </si>
  <si>
    <t>4301350729</t>
  </si>
  <si>
    <t>4301350731</t>
  </si>
  <si>
    <t>4301350732</t>
  </si>
  <si>
    <t>4301350733</t>
  </si>
  <si>
    <t>4301350738</t>
  </si>
  <si>
    <t>4301350740</t>
  </si>
  <si>
    <t>4301350744</t>
  </si>
  <si>
    <t>4301350749</t>
  </si>
  <si>
    <t>4301350750</t>
  </si>
  <si>
    <t>4301350756</t>
  </si>
  <si>
    <t>4301350757</t>
  </si>
  <si>
    <t>4301350776</t>
  </si>
  <si>
    <t>4301350777</t>
  </si>
  <si>
    <t>4301350780</t>
  </si>
  <si>
    <t>4301350785</t>
  </si>
  <si>
    <t>4301350795</t>
  </si>
  <si>
    <t>4301350796</t>
  </si>
  <si>
    <t>4301350813</t>
  </si>
  <si>
    <t>4301350814</t>
  </si>
  <si>
    <t>4301350819</t>
  </si>
  <si>
    <t>4301350822</t>
  </si>
  <si>
    <t>4301350833</t>
  </si>
  <si>
    <t>4301350834</t>
  </si>
  <si>
    <t>4301350840</t>
  </si>
  <si>
    <t>4301350841</t>
  </si>
  <si>
    <t>4301350844</t>
  </si>
  <si>
    <t>4301350847</t>
  </si>
  <si>
    <t>4301350849</t>
  </si>
  <si>
    <t>4301350857</t>
  </si>
  <si>
    <t>4301350859</t>
  </si>
  <si>
    <t>4301350866</t>
  </si>
  <si>
    <t>4301350867</t>
  </si>
  <si>
    <t>4301350868</t>
  </si>
  <si>
    <t>4301350870</t>
  </si>
  <si>
    <t>4301350871</t>
  </si>
  <si>
    <t>4301350873</t>
  </si>
  <si>
    <t>4301350875</t>
  </si>
  <si>
    <t>4301350876</t>
  </si>
  <si>
    <t>4301350881</t>
  </si>
  <si>
    <t>4301350903</t>
  </si>
  <si>
    <t>4301350906</t>
  </si>
  <si>
    <t>4301350907</t>
  </si>
  <si>
    <t>4301350910</t>
  </si>
  <si>
    <t>4301350911</t>
  </si>
  <si>
    <t>4301350917</t>
  </si>
  <si>
    <t>4301350918</t>
  </si>
  <si>
    <t>4301350919</t>
  </si>
  <si>
    <t>4301350925</t>
  </si>
  <si>
    <t>4301350926</t>
  </si>
  <si>
    <t>4301350928</t>
  </si>
  <si>
    <t>4301350929</t>
  </si>
  <si>
    <t>4301350933</t>
  </si>
  <si>
    <t>4301350945</t>
  </si>
  <si>
    <t>4301350954</t>
  </si>
  <si>
    <t>4301350955</t>
  </si>
  <si>
    <t>4301350957</t>
  </si>
  <si>
    <t>4301350963</t>
  </si>
  <si>
    <t>4301350965</t>
  </si>
  <si>
    <t>4301350973</t>
  </si>
  <si>
    <t>4301350976</t>
  </si>
  <si>
    <t>4301350979</t>
  </si>
  <si>
    <t>4301350985</t>
  </si>
  <si>
    <t>4301350986</t>
  </si>
  <si>
    <t>4301350994</t>
  </si>
  <si>
    <t>4301350995</t>
  </si>
  <si>
    <t>4301350997</t>
  </si>
  <si>
    <t>4301351033</t>
  </si>
  <si>
    <t>4301351043</t>
  </si>
  <si>
    <t>4301351044</t>
  </si>
  <si>
    <t>4301351053</t>
  </si>
  <si>
    <t>4301351054</t>
  </si>
  <si>
    <t>4301351065</t>
  </si>
  <si>
    <t>4301351068</t>
  </si>
  <si>
    <t>4301351081</t>
  </si>
  <si>
    <t>4301351086</t>
  </si>
  <si>
    <t>4301351087</t>
  </si>
  <si>
    <t>4301351088</t>
  </si>
  <si>
    <t>4301351089</t>
  </si>
  <si>
    <t>4301351090</t>
  </si>
  <si>
    <t>4301351091</t>
  </si>
  <si>
    <t>4301351099</t>
  </si>
  <si>
    <t>4301351100</t>
  </si>
  <si>
    <t>4301351101</t>
  </si>
  <si>
    <t>4301351102</t>
  </si>
  <si>
    <t>4301351103</t>
  </si>
  <si>
    <t>4301351104</t>
  </si>
  <si>
    <t>4301351105</t>
  </si>
  <si>
    <t>4301351106</t>
  </si>
  <si>
    <t>4301351107</t>
  </si>
  <si>
    <t>4301351108</t>
  </si>
  <si>
    <t>4301351110</t>
  </si>
  <si>
    <t>4301351113</t>
  </si>
  <si>
    <t>4301351114</t>
  </si>
  <si>
    <t>4301351115</t>
  </si>
  <si>
    <t>4301351117</t>
  </si>
  <si>
    <t>4301351118</t>
  </si>
  <si>
    <t>4301351122</t>
  </si>
  <si>
    <t>4301351146</t>
  </si>
  <si>
    <t>4301351155</t>
  </si>
  <si>
    <t>4301351156</t>
  </si>
  <si>
    <t>4301351160</t>
  </si>
  <si>
    <t>4301351161</t>
  </si>
  <si>
    <t>4301351162</t>
  </si>
  <si>
    <t>4301351163</t>
  </si>
  <si>
    <t>4301351164</t>
  </si>
  <si>
    <t>4301351165</t>
  </si>
  <si>
    <t>4301351166</t>
  </si>
  <si>
    <t>4301351167</t>
  </si>
  <si>
    <t>4301351170</t>
  </si>
  <si>
    <t>4301351171</t>
  </si>
  <si>
    <t>4301351173</t>
  </si>
  <si>
    <t>4301351174</t>
  </si>
  <si>
    <t>4301351177</t>
  </si>
  <si>
    <t>4301351186</t>
  </si>
  <si>
    <t>4301351192</t>
  </si>
  <si>
    <t>4301351194</t>
  </si>
  <si>
    <t>4301351198</t>
  </si>
  <si>
    <t>4301351214</t>
  </si>
  <si>
    <t>4301351224</t>
  </si>
  <si>
    <t>4301351227</t>
  </si>
  <si>
    <t>4301351228</t>
  </si>
  <si>
    <t>4301351229</t>
  </si>
  <si>
    <t>4301351230</t>
  </si>
  <si>
    <t>4301351236</t>
  </si>
  <si>
    <t>4301351240</t>
  </si>
  <si>
    <t>4301351241</t>
  </si>
  <si>
    <t>4301351262</t>
  </si>
  <si>
    <t>4301351288</t>
  </si>
  <si>
    <t>4301351290</t>
  </si>
  <si>
    <t>4301351344</t>
  </si>
  <si>
    <t>4301351364</t>
  </si>
  <si>
    <t>4301351366</t>
  </si>
  <si>
    <t>4301351370</t>
  </si>
  <si>
    <t>4301351371</t>
  </si>
  <si>
    <t>4301351372</t>
  </si>
  <si>
    <t>4301351375</t>
  </si>
  <si>
    <t>4301351376</t>
  </si>
  <si>
    <t>4301351387</t>
  </si>
  <si>
    <t>4301351389</t>
  </si>
  <si>
    <t>4301351390</t>
  </si>
  <si>
    <t>4301351400</t>
  </si>
  <si>
    <t>4301351404</t>
  </si>
  <si>
    <t>4301351405</t>
  </si>
  <si>
    <t>4301351460</t>
  </si>
  <si>
    <t>4301351487</t>
  </si>
  <si>
    <t>4301351549</t>
  </si>
  <si>
    <t>4304715397</t>
  </si>
  <si>
    <t>4304715400</t>
  </si>
  <si>
    <t>4304715401</t>
  </si>
  <si>
    <t>4304715403</t>
  </si>
  <si>
    <t>4304715489</t>
  </si>
  <si>
    <t>4304715549</t>
  </si>
  <si>
    <t>4304715589</t>
  </si>
  <si>
    <t>4304715591</t>
  </si>
  <si>
    <t>4304715593</t>
  </si>
  <si>
    <t>4304715595</t>
  </si>
  <si>
    <t>4304715682</t>
  </si>
  <si>
    <t>4304715685</t>
  </si>
  <si>
    <t>4304715686</t>
  </si>
  <si>
    <t>4304730164</t>
  </si>
  <si>
    <t>4304730174</t>
  </si>
  <si>
    <t>4304730175</t>
  </si>
  <si>
    <t>4304730176</t>
  </si>
  <si>
    <t>4304730181</t>
  </si>
  <si>
    <t>4304730182</t>
  </si>
  <si>
    <t>4304730215</t>
  </si>
  <si>
    <t>4304730241</t>
  </si>
  <si>
    <t>4304730300</t>
  </si>
  <si>
    <t>4304730671</t>
  </si>
  <si>
    <t>4304730707</t>
  </si>
  <si>
    <t>4304730790</t>
  </si>
  <si>
    <t>4304730818</t>
  </si>
  <si>
    <t>4304731173</t>
  </si>
  <si>
    <t>4304731213</t>
  </si>
  <si>
    <t>4304731295</t>
  </si>
  <si>
    <t>4304731297</t>
  </si>
  <si>
    <t>4304731373</t>
  </si>
  <si>
    <t>4304731402</t>
  </si>
  <si>
    <t>4304731470</t>
  </si>
  <si>
    <t>4304731479</t>
  </si>
  <si>
    <t>4304731480</t>
  </si>
  <si>
    <t>4304731500</t>
  </si>
  <si>
    <t>4304731528</t>
  </si>
  <si>
    <t>4304731653</t>
  </si>
  <si>
    <t>4304731695</t>
  </si>
  <si>
    <t>4304731711</t>
  </si>
  <si>
    <t>4304731713</t>
  </si>
  <si>
    <t>4304731797</t>
  </si>
  <si>
    <t>4304731828</t>
  </si>
  <si>
    <t>4304731846</t>
  </si>
  <si>
    <t>4304731895</t>
  </si>
  <si>
    <t>4304731933</t>
  </si>
  <si>
    <t>4304731940</t>
  </si>
  <si>
    <t>4304731981</t>
  </si>
  <si>
    <t>4304732178</t>
  </si>
  <si>
    <t>4304732321</t>
  </si>
  <si>
    <t>4304732744</t>
  </si>
  <si>
    <t>4304732849</t>
  </si>
  <si>
    <t>4304733080</t>
  </si>
  <si>
    <t>4304733081</t>
  </si>
  <si>
    <t>4304733082</t>
  </si>
  <si>
    <t>4304733179</t>
  </si>
  <si>
    <t>4304734080</t>
  </si>
  <si>
    <t>4304735410</t>
  </si>
  <si>
    <t>4304736304</t>
  </si>
  <si>
    <t>4304736599</t>
  </si>
  <si>
    <t>4304736843</t>
  </si>
  <si>
    <t>4304738365</t>
  </si>
  <si>
    <t>4304738400</t>
  </si>
  <si>
    <t>4304738499</t>
  </si>
  <si>
    <t>4304738500</t>
  </si>
  <si>
    <t>4304738501</t>
  </si>
  <si>
    <t>4304738601</t>
  </si>
  <si>
    <t>4304738613</t>
  </si>
  <si>
    <t>4304739198</t>
  </si>
  <si>
    <t>4304739333</t>
  </si>
  <si>
    <t>4304739334</t>
  </si>
  <si>
    <t>4304739467</t>
  </si>
  <si>
    <t>4304739591</t>
  </si>
  <si>
    <t>4304739634</t>
  </si>
  <si>
    <t>4304739641</t>
  </si>
  <si>
    <t>4304739679</t>
  </si>
  <si>
    <t>4304739944</t>
  </si>
  <si>
    <t>4304739961</t>
  </si>
  <si>
    <t>4304740017</t>
  </si>
  <si>
    <t>4304740026</t>
  </si>
  <si>
    <t>4304740032</t>
  </si>
  <si>
    <t>4304740039</t>
  </si>
  <si>
    <t>4304740040</t>
  </si>
  <si>
    <t>4304740226</t>
  </si>
  <si>
    <t>4304740256</t>
  </si>
  <si>
    <t>4304740257</t>
  </si>
  <si>
    <t>4304740258</t>
  </si>
  <si>
    <t>4304740259</t>
  </si>
  <si>
    <t>4304740260</t>
  </si>
  <si>
    <t>4304740261</t>
  </si>
  <si>
    <t>4304740271</t>
  </si>
  <si>
    <t>4304740272</t>
  </si>
  <si>
    <t>4304740273</t>
  </si>
  <si>
    <t>4304740274</t>
  </si>
  <si>
    <t>4304740275</t>
  </si>
  <si>
    <t>4304740344</t>
  </si>
  <si>
    <t>4304740367</t>
  </si>
  <si>
    <t>4304740385</t>
  </si>
  <si>
    <t>4304740386</t>
  </si>
  <si>
    <t>4304740605</t>
  </si>
  <si>
    <t>4304740617</t>
  </si>
  <si>
    <t>4304750532</t>
  </si>
  <si>
    <t>4304750657</t>
  </si>
  <si>
    <t>4304750658</t>
  </si>
  <si>
    <t>4304750668</t>
  </si>
  <si>
    <t>4304750669</t>
  </si>
  <si>
    <t>4304750688</t>
  </si>
  <si>
    <t>4304750709</t>
  </si>
  <si>
    <t>4304750817</t>
  </si>
  <si>
    <t>4304750824</t>
  </si>
  <si>
    <t>4304750868</t>
  </si>
  <si>
    <t>4304750869</t>
  </si>
  <si>
    <t>4304750870</t>
  </si>
  <si>
    <t>4304750871</t>
  </si>
  <si>
    <t>4304750944</t>
  </si>
  <si>
    <t>4304750945</t>
  </si>
  <si>
    <t>4304750946</t>
  </si>
  <si>
    <t>4304750947</t>
  </si>
  <si>
    <t>4304750948</t>
  </si>
  <si>
    <t>4304750967</t>
  </si>
  <si>
    <t>4304750968</t>
  </si>
  <si>
    <t>4304750969</t>
  </si>
  <si>
    <t>4304750980</t>
  </si>
  <si>
    <t>4304750981</t>
  </si>
  <si>
    <t>4304750986</t>
  </si>
  <si>
    <t>4304750987</t>
  </si>
  <si>
    <t>4304751046</t>
  </si>
  <si>
    <t>4304751047</t>
  </si>
  <si>
    <t>4304751048</t>
  </si>
  <si>
    <t>4304751049</t>
  </si>
  <si>
    <t>4304751058</t>
  </si>
  <si>
    <t>4304751059</t>
  </si>
  <si>
    <t>4304751085</t>
  </si>
  <si>
    <t>4304751101</t>
  </si>
  <si>
    <t>4304751102</t>
  </si>
  <si>
    <t>4304751103</t>
  </si>
  <si>
    <t>4304751104</t>
  </si>
  <si>
    <t>4304751111</t>
  </si>
  <si>
    <t>4304751117</t>
  </si>
  <si>
    <t>4304751118</t>
  </si>
  <si>
    <t>4304751119</t>
  </si>
  <si>
    <t>4304751120</t>
  </si>
  <si>
    <t>4304751124</t>
  </si>
  <si>
    <t>4304751125</t>
  </si>
  <si>
    <t>4304751127</t>
  </si>
  <si>
    <t>4304751128</t>
  </si>
  <si>
    <t>4304751129</t>
  </si>
  <si>
    <t>4304751130</t>
  </si>
  <si>
    <t>4304751162</t>
  </si>
  <si>
    <t>4304751163</t>
  </si>
  <si>
    <t>4304751164</t>
  </si>
  <si>
    <t>4304751165</t>
  </si>
  <si>
    <t>4304751166</t>
  </si>
  <si>
    <t>4304751167</t>
  </si>
  <si>
    <t>4304751168</t>
  </si>
  <si>
    <t>4304751170</t>
  </si>
  <si>
    <t>4304751225</t>
  </si>
  <si>
    <t>4304751288</t>
  </si>
  <si>
    <t>4304751289</t>
  </si>
  <si>
    <t>4304751290</t>
  </si>
  <si>
    <t>4304751291</t>
  </si>
  <si>
    <t>4304751294</t>
  </si>
  <si>
    <t>4304751295</t>
  </si>
  <si>
    <t>4304751296</t>
  </si>
  <si>
    <t>4304751297</t>
  </si>
  <si>
    <t>4304751298</t>
  </si>
  <si>
    <t>4304751299</t>
  </si>
  <si>
    <t>4304751300</t>
  </si>
  <si>
    <t>4304751301</t>
  </si>
  <si>
    <t>4304751303</t>
  </si>
  <si>
    <t>4304751304</t>
  </si>
  <si>
    <t>4304751305</t>
  </si>
  <si>
    <t>4304751306</t>
  </si>
  <si>
    <t>4304751307</t>
  </si>
  <si>
    <t>4304751308</t>
  </si>
  <si>
    <t>4304751309</t>
  </si>
  <si>
    <t>4304751310</t>
  </si>
  <si>
    <t>4304751311</t>
  </si>
  <si>
    <t>4304751313</t>
  </si>
  <si>
    <t>4304751319</t>
  </si>
  <si>
    <t>4304751320</t>
  </si>
  <si>
    <t>4304751321</t>
  </si>
  <si>
    <t>4304751322</t>
  </si>
  <si>
    <t>4304751326</t>
  </si>
  <si>
    <t>4304751333</t>
  </si>
  <si>
    <t>4304751411</t>
  </si>
  <si>
    <t>4304751412</t>
  </si>
  <si>
    <t>4304751413</t>
  </si>
  <si>
    <t>4304751414</t>
  </si>
  <si>
    <t>4304751415</t>
  </si>
  <si>
    <t>4304751416</t>
  </si>
  <si>
    <t>4304751417</t>
  </si>
  <si>
    <t>4304751488</t>
  </si>
  <si>
    <t>4304751489</t>
  </si>
  <si>
    <t>4304751490</t>
  </si>
  <si>
    <t>4304751491</t>
  </si>
  <si>
    <t>4304751492</t>
  </si>
  <si>
    <t>4304751493</t>
  </si>
  <si>
    <t>4304751494</t>
  </si>
  <si>
    <t>4304751496</t>
  </si>
  <si>
    <t>4304751497</t>
  </si>
  <si>
    <t>4304751498</t>
  </si>
  <si>
    <t>4304751499</t>
  </si>
  <si>
    <t>4304751500</t>
  </si>
  <si>
    <t>4304751566</t>
  </si>
  <si>
    <t>4304751569</t>
  </si>
  <si>
    <t>4304751571</t>
  </si>
  <si>
    <t>4304751572</t>
  </si>
  <si>
    <t>4304751573</t>
  </si>
  <si>
    <t>4304751574</t>
  </si>
  <si>
    <t>4304751575</t>
  </si>
  <si>
    <t>4304751576</t>
  </si>
  <si>
    <t>4304751577</t>
  </si>
  <si>
    <t>4304751579</t>
  </si>
  <si>
    <t>4304751580</t>
  </si>
  <si>
    <t>4304751581</t>
  </si>
  <si>
    <t>4304751583</t>
  </si>
  <si>
    <t>4304751584</t>
  </si>
  <si>
    <t>4304751585</t>
  </si>
  <si>
    <t>4304751650</t>
  </si>
  <si>
    <t>4304751651</t>
  </si>
  <si>
    <t>4304751652</t>
  </si>
  <si>
    <t>4304751653</t>
  </si>
  <si>
    <t>4304751654</t>
  </si>
  <si>
    <t>4304751655</t>
  </si>
  <si>
    <t>4304751656</t>
  </si>
  <si>
    <t>4304751657</t>
  </si>
  <si>
    <t>4304751658</t>
  </si>
  <si>
    <t>4304751659</t>
  </si>
  <si>
    <t>4304751660</t>
  </si>
  <si>
    <t>4304751661</t>
  </si>
  <si>
    <t>4304751662</t>
  </si>
  <si>
    <t>4304751663</t>
  </si>
  <si>
    <t>4304751664</t>
  </si>
  <si>
    <t>4304751727</t>
  </si>
  <si>
    <t>4304751728</t>
  </si>
  <si>
    <t>4304751729</t>
  </si>
  <si>
    <t>4304751730</t>
  </si>
  <si>
    <t>4304751732</t>
  </si>
  <si>
    <t>4304751733</t>
  </si>
  <si>
    <t>4304751734</t>
  </si>
  <si>
    <t>4304751735</t>
  </si>
  <si>
    <t>4304751736</t>
  </si>
  <si>
    <t>4304751737</t>
  </si>
  <si>
    <t>4304751738</t>
  </si>
  <si>
    <t>4304751746</t>
  </si>
  <si>
    <t>4304751747</t>
  </si>
  <si>
    <t>4304751750</t>
  </si>
  <si>
    <t>4304751754</t>
  </si>
  <si>
    <t>4304751755</t>
  </si>
  <si>
    <t>4304751756</t>
  </si>
  <si>
    <t>4304751874</t>
  </si>
  <si>
    <t>4304751875</t>
  </si>
  <si>
    <t>4304751887</t>
  </si>
  <si>
    <t>4304751888</t>
  </si>
  <si>
    <t>4304751891</t>
  </si>
  <si>
    <t>4304751895</t>
  </si>
  <si>
    <t>4304751897</t>
  </si>
  <si>
    <t>4304751898</t>
  </si>
  <si>
    <t>4304751917</t>
  </si>
  <si>
    <t>4304751918</t>
  </si>
  <si>
    <t>4304751920</t>
  </si>
  <si>
    <t>4304751998</t>
  </si>
  <si>
    <t>4304751999</t>
  </si>
  <si>
    <t>4304752000</t>
  </si>
  <si>
    <t>4304752001</t>
  </si>
  <si>
    <t>4304752002</t>
  </si>
  <si>
    <t>4304752003</t>
  </si>
  <si>
    <t>4304752004</t>
  </si>
  <si>
    <t>4304752008</t>
  </si>
  <si>
    <t>4304752009</t>
  </si>
  <si>
    <t>4304752010</t>
  </si>
  <si>
    <t>4304752014</t>
  </si>
  <si>
    <t>4304752020</t>
  </si>
  <si>
    <t>4304752022</t>
  </si>
  <si>
    <t>4304752041</t>
  </si>
  <si>
    <t>4304752047</t>
  </si>
  <si>
    <t>4304752116</t>
  </si>
  <si>
    <t>4304752117</t>
  </si>
  <si>
    <t>4304752118</t>
  </si>
  <si>
    <t>4304752119</t>
  </si>
  <si>
    <t>4304752120</t>
  </si>
  <si>
    <t>4304752121</t>
  </si>
  <si>
    <t>4304752122</t>
  </si>
  <si>
    <t>4304752127</t>
  </si>
  <si>
    <t>4304752128</t>
  </si>
  <si>
    <t>4304752131</t>
  </si>
  <si>
    <t>4304752132</t>
  </si>
  <si>
    <t>4304752221</t>
  </si>
  <si>
    <t>4304752227</t>
  </si>
  <si>
    <t>4304752293</t>
  </si>
  <si>
    <t>4304752294</t>
  </si>
  <si>
    <t>4304752398</t>
  </si>
  <si>
    <t>4304752432</t>
  </si>
  <si>
    <t>4304752644</t>
  </si>
  <si>
    <t>4304752878</t>
  </si>
  <si>
    <t>Sum_of_DAY</t>
  </si>
  <si>
    <t>Sum_of_OIL</t>
  </si>
  <si>
    <t>Type</t>
  </si>
  <si>
    <t>COUNTY</t>
  </si>
  <si>
    <t>LAT_SURF</t>
  </si>
  <si>
    <t>LONG_SURF</t>
  </si>
  <si>
    <t>qi</t>
  </si>
  <si>
    <t>t1</t>
  </si>
  <si>
    <t>t2</t>
  </si>
  <si>
    <t>t3</t>
  </si>
  <si>
    <t>t4</t>
  </si>
  <si>
    <t>t5</t>
  </si>
  <si>
    <t>t6</t>
  </si>
  <si>
    <t>OW</t>
  </si>
  <si>
    <t>DUCHESNE</t>
  </si>
  <si>
    <t>UINTAH</t>
  </si>
  <si>
    <t>TOTAL</t>
  </si>
  <si>
    <t>Tanks Constructed between 8/23/2011 and 4/12/2013 Reduce VOC emissions by 95% by 4/15/2015</t>
  </si>
  <si>
    <t>1/2015 to 4/15/2015 Production</t>
  </si>
  <si>
    <t>4/16/2015 to 12/2015 Production</t>
  </si>
  <si>
    <t>Tanks Constructed after 4/12/2013 Reduce VOC emissions by 95% by 4/15/2014</t>
  </si>
  <si>
    <t>need 95% cntrl</t>
  </si>
  <si>
    <t>no cntrl</t>
  </si>
  <si>
    <t>New 2013 Wells</t>
  </si>
  <si>
    <t>t1=2014</t>
  </si>
  <si>
    <t>t2=2015</t>
  </si>
  <si>
    <t>t3=2016</t>
  </si>
  <si>
    <t>t4=2017</t>
  </si>
  <si>
    <t>t5=2018</t>
  </si>
  <si>
    <t>New 2014 Wells</t>
  </si>
  <si>
    <t>New 2015 Wells</t>
  </si>
  <si>
    <t>New 2016 Wells</t>
  </si>
  <si>
    <t>New 2017 Wells</t>
  </si>
  <si>
    <t>New 2013 Wells (before 4/12/2013)</t>
  </si>
  <si>
    <t>New 2013 Wells (after 4/12/2013)</t>
  </si>
  <si>
    <t>288 new wells 2013</t>
  </si>
  <si>
    <t>102 days</t>
  </si>
  <si>
    <t>263 days</t>
  </si>
  <si>
    <t>#wells</t>
  </si>
  <si>
    <t>before 4/15/2015</t>
  </si>
  <si>
    <t>after 4/15/2015</t>
  </si>
  <si>
    <t>260 days</t>
  </si>
  <si>
    <t>New 2014 Wells (before 4/15/2014)</t>
  </si>
  <si>
    <t>New 2014 Wells (after 4/15/2014)</t>
  </si>
  <si>
    <t>105 days</t>
  </si>
  <si>
    <t>331 new wells 2014</t>
  </si>
  <si>
    <t>VOC</t>
  </si>
  <si>
    <t>8/23/2011 to 4/12/2013 Wells need 95% cntrl</t>
  </si>
  <si>
    <t>From WRAP EI for Oil Tanks: 1 bbl crude oil = 0.001474544 tons VOC/yr</t>
  </si>
  <si>
    <t>TOTALS</t>
  </si>
  <si>
    <t>need 95% cntrl starting after 4/15/2014</t>
  </si>
  <si>
    <t>before 4/15/2014</t>
  </si>
  <si>
    <t>after 4/15/2014</t>
  </si>
  <si>
    <t>Oil Prod (BBL)</t>
  </si>
  <si>
    <t>VOC (TPY)</t>
  </si>
  <si>
    <t>Wells as of 2012</t>
  </si>
  <si>
    <t>Oil Prod</t>
  </si>
  <si>
    <t>(BBL)</t>
  </si>
  <si>
    <t>(TPY)</t>
  </si>
  <si>
    <t>2013 New Wells</t>
  </si>
  <si>
    <t>2014 New Wells</t>
  </si>
  <si>
    <t>2015 New Wells</t>
  </si>
  <si>
    <t>2016 New Wells</t>
  </si>
  <si>
    <t>2017 New Wells</t>
  </si>
  <si>
    <t>w/o cntrl</t>
  </si>
  <si>
    <t>w/cntrl</t>
  </si>
  <si>
    <t>Estimated VOC Emissions</t>
  </si>
  <si>
    <t>&lt; or &gt; 6TPY VOC</t>
  </si>
  <si>
    <t>717 wells over 6TPY</t>
  </si>
  <si>
    <t>of wells are &gt; 6 TPY</t>
  </si>
  <si>
    <t>wells @ &gt;6 TPY VOC</t>
  </si>
  <si>
    <t>408 new wells 2018</t>
  </si>
  <si>
    <t>386 new wells 2016</t>
  </si>
  <si>
    <t>364 new wells 2015</t>
  </si>
  <si>
    <t>t1=2018</t>
  </si>
  <si>
    <t>t1=2016</t>
  </si>
  <si>
    <t>t2=2017</t>
  </si>
  <si>
    <t>t3=2018</t>
  </si>
  <si>
    <t>t1=2017</t>
  </si>
  <si>
    <t>t2=2018</t>
  </si>
  <si>
    <t>t1=2015</t>
  </si>
  <si>
    <t>t2=2016</t>
  </si>
  <si>
    <t>t3=2017</t>
  </si>
  <si>
    <t>t4=2018</t>
  </si>
  <si>
    <t>398 new wells 2017</t>
  </si>
  <si>
    <t>TPY VOC/BBL OIL</t>
  </si>
  <si>
    <t>2012 Wells</t>
  </si>
  <si>
    <t>2013 Wells</t>
  </si>
  <si>
    <t>2014 Wells</t>
  </si>
  <si>
    <t>2015 Wells</t>
  </si>
  <si>
    <t>2016 Wells</t>
  </si>
  <si>
    <t>2017 Wells</t>
  </si>
  <si>
    <t>2018 Wells</t>
  </si>
  <si>
    <t>Totals</t>
  </si>
  <si>
    <t xml:space="preserve"> </t>
  </si>
  <si>
    <t>produce 84.59% of total production</t>
  </si>
  <si>
    <t># Wells &lt; 6 TPY</t>
  </si>
  <si>
    <t># Wells &gt; 6 TPY</t>
  </si>
  <si>
    <t>New 2018 Wells</t>
  </si>
  <si>
    <t>1680 total wells (2012 Wells)</t>
  </si>
  <si>
    <t>1680 total wells, 717 wells over 6TPY</t>
  </si>
  <si>
    <t>Year 2012:</t>
  </si>
  <si>
    <t>The 2012 wells &gt; 6 TPY produce 84.59% of production. Will apply this same production ratio to future wells.</t>
  </si>
  <si>
    <t>Wells will first prod. after 8/23/2011</t>
  </si>
  <si>
    <t>Wells with estimated VOC &gt; 6 TPY</t>
  </si>
  <si>
    <t>Wells that meet both circumstances.</t>
  </si>
  <si>
    <t>NOTE:</t>
  </si>
  <si>
    <t>Tanks with Estimated VOC &lt; 6 TPY (Not impacted by NSPS)</t>
  </si>
  <si>
    <t>2018 New Wells</t>
  </si>
  <si>
    <t>w/ cntrl</t>
  </si>
  <si>
    <t>Prod w/cntrl</t>
  </si>
  <si>
    <t>Prod Increase</t>
  </si>
  <si>
    <t>Prod w/o cntrl</t>
  </si>
  <si>
    <t>Em. Reduction</t>
  </si>
  <si>
    <t>UB Ozone Impact Analysis (NSPS - Tanks &amp; Existing Tank Controls)</t>
  </si>
  <si>
    <t>Uintah and Duchesne Counties Future Oil Emissions Estimates</t>
  </si>
  <si>
    <t>To account for existing controls: 10% of the total production will be considered to have controls at same control level as NSPS.</t>
  </si>
  <si>
    <t>From 2012 projection of WRAP Phase III EI for Oil Tanks: 1 bbl crude oil = 0.001474544 tons VOC/yr</t>
  </si>
  <si>
    <r>
      <t xml:space="preserve">2012 Existing Wells w/ </t>
    </r>
    <r>
      <rPr>
        <b/>
        <sz val="14"/>
        <color theme="1"/>
        <rFont val="Calibri"/>
        <family val="2"/>
      </rPr>
      <t>≥ 6 TPY VOC Emissions</t>
    </r>
  </si>
  <si>
    <t xml:space="preserve">For 2012: 11,204,120 bbl total oil production (Uintah &amp; Duchesne Counties, state jurisdiction) </t>
  </si>
  <si>
    <r>
      <t xml:space="preserve">9,477,203 associated with wells </t>
    </r>
    <r>
      <rPr>
        <sz val="11"/>
        <color theme="1"/>
        <rFont val="Calibri"/>
        <family val="2"/>
      </rPr>
      <t>≥ 6 TPY VOC emissions</t>
    </r>
  </si>
  <si>
    <t>of Production from 2012 Wells &gt; 6 TPY</t>
  </si>
  <si>
    <t>Total (BBL)</t>
  </si>
  <si>
    <t>Average (TPY VOC)</t>
  </si>
  <si>
    <t>Decline Rate</t>
  </si>
  <si>
    <t>Prod</t>
  </si>
  <si>
    <t>bbl</t>
  </si>
  <si>
    <t>TPY</t>
  </si>
  <si>
    <t>Production Per Year (BBL) with Decline Rate Applied (.0002329/day)</t>
  </si>
  <si>
    <t>Decline Rate (D)</t>
  </si>
  <si>
    <r>
      <t xml:space="preserve">VOC TPY for 2012 Wells (only those </t>
    </r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 6TPY VOC)</t>
    </r>
  </si>
  <si>
    <t>BBL for 2012 Wells (only those ≥ 6TPY VOC)</t>
  </si>
  <si>
    <t>q=qie^-Dt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</si>
</sst>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000"/>
    <numFmt numFmtId="165" formatCode="0.0%"/>
    <numFmt numFmtId="166" formatCode="0.0000"/>
    <numFmt numFmtId="167" formatCode="#,##0.000000000"/>
    <numFmt numFmtId="168" formatCode="0.000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59999389629810485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39" applyNumberFormat="0" applyAlignment="0" applyProtection="0"/>
  </cellStyleXfs>
  <cellXfs count="455">
    <xf numFmtId="0" fontId="0" fillId="0" borderId="0" xfId="0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64" fontId="0" fillId="0" borderId="0" xfId="0" applyNumberFormat="1" applyBorder="1"/>
    <xf numFmtId="0" fontId="0" fillId="0" borderId="1" xfId="0" applyBorder="1"/>
    <xf numFmtId="0" fontId="0" fillId="0" borderId="0" xfId="0" applyBorder="1"/>
    <xf numFmtId="0" fontId="0" fillId="0" borderId="3" xfId="0" applyBorder="1"/>
    <xf numFmtId="3" fontId="1" fillId="0" borderId="0" xfId="0" applyNumberFormat="1" applyFont="1" applyFill="1" applyBorder="1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0" fillId="0" borderId="4" xfId="0" applyBorder="1"/>
    <xf numFmtId="0" fontId="0" fillId="0" borderId="5" xfId="0" applyBorder="1"/>
    <xf numFmtId="1" fontId="0" fillId="0" borderId="3" xfId="0" applyNumberFormat="1" applyFill="1" applyBorder="1"/>
    <xf numFmtId="0" fontId="0" fillId="0" borderId="2" xfId="0" applyBorder="1"/>
    <xf numFmtId="0" fontId="0" fillId="0" borderId="7" xfId="0" applyBorder="1"/>
    <xf numFmtId="0" fontId="0" fillId="0" borderId="8" xfId="0" applyBorder="1"/>
    <xf numFmtId="164" fontId="0" fillId="0" borderId="7" xfId="0" applyNumberFormat="1" applyBorder="1"/>
    <xf numFmtId="1" fontId="0" fillId="0" borderId="8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/>
    <xf numFmtId="0" fontId="1" fillId="0" borderId="4" xfId="0" applyFont="1" applyBorder="1" applyAlignment="1">
      <alignment horizontal="center"/>
    </xf>
    <xf numFmtId="1" fontId="0" fillId="0" borderId="13" xfId="0" applyNumberFormat="1" applyFill="1" applyBorder="1"/>
    <xf numFmtId="1" fontId="0" fillId="0" borderId="15" xfId="0" applyNumberFormat="1" applyFill="1" applyBorder="1"/>
    <xf numFmtId="1" fontId="0" fillId="0" borderId="13" xfId="0" applyNumberFormat="1" applyBorder="1"/>
    <xf numFmtId="1" fontId="0" fillId="0" borderId="15" xfId="0" applyNumberFormat="1" applyBorder="1"/>
    <xf numFmtId="3" fontId="1" fillId="0" borderId="14" xfId="0" applyNumberFormat="1" applyFont="1" applyFill="1" applyBorder="1"/>
    <xf numFmtId="0" fontId="0" fillId="3" borderId="0" xfId="0" applyFill="1"/>
    <xf numFmtId="0" fontId="0" fillId="4" borderId="1" xfId="0" applyFill="1" applyBorder="1"/>
    <xf numFmtId="0" fontId="0" fillId="4" borderId="0" xfId="0" applyFill="1" applyBorder="1"/>
    <xf numFmtId="0" fontId="0" fillId="4" borderId="3" xfId="0" applyFill="1" applyBorder="1"/>
    <xf numFmtId="164" fontId="0" fillId="4" borderId="0" xfId="0" applyNumberFormat="1" applyFill="1" applyBorder="1"/>
    <xf numFmtId="1" fontId="0" fillId="4" borderId="13" xfId="0" applyNumberFormat="1" applyFill="1" applyBorder="1"/>
    <xf numFmtId="1" fontId="0" fillId="4" borderId="3" xfId="0" applyNumberFormat="1" applyFill="1" applyBorder="1"/>
    <xf numFmtId="0" fontId="0" fillId="4" borderId="0" xfId="0" applyFill="1"/>
    <xf numFmtId="0" fontId="1" fillId="0" borderId="1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/>
    <xf numFmtId="0" fontId="1" fillId="0" borderId="11" xfId="0" applyFont="1" applyBorder="1"/>
    <xf numFmtId="0" fontId="1" fillId="0" borderId="11" xfId="0" applyFont="1" applyFill="1" applyBorder="1"/>
    <xf numFmtId="0" fontId="0" fillId="0" borderId="11" xfId="0" applyBorder="1"/>
    <xf numFmtId="0" fontId="0" fillId="0" borderId="14" xfId="0" applyBorder="1"/>
    <xf numFmtId="0" fontId="0" fillId="0" borderId="17" xfId="0" applyBorder="1"/>
    <xf numFmtId="0" fontId="1" fillId="0" borderId="12" xfId="0" applyFont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5" borderId="3" xfId="0" applyFill="1" applyBorder="1"/>
    <xf numFmtId="14" fontId="0" fillId="0" borderId="3" xfId="0" applyNumberFormat="1" applyBorder="1" applyAlignment="1" applyProtection="1">
      <alignment vertical="center"/>
    </xf>
    <xf numFmtId="0" fontId="0" fillId="2" borderId="1" xfId="0" applyFill="1" applyBorder="1"/>
    <xf numFmtId="0" fontId="0" fillId="3" borderId="1" xfId="0" applyFill="1" applyBorder="1"/>
    <xf numFmtId="0" fontId="0" fillId="3" borderId="9" xfId="0" applyFill="1" applyBorder="1"/>
    <xf numFmtId="0" fontId="1" fillId="0" borderId="13" xfId="0" applyFont="1" applyBorder="1"/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1" fillId="0" borderId="1" xfId="0" applyFont="1" applyBorder="1"/>
    <xf numFmtId="0" fontId="1" fillId="0" borderId="0" xfId="0" applyFont="1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3" fontId="0" fillId="0" borderId="0" xfId="0" applyNumberFormat="1"/>
    <xf numFmtId="3" fontId="0" fillId="0" borderId="0" xfId="0" applyNumberForma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 wrapText="1"/>
    </xf>
    <xf numFmtId="3" fontId="0" fillId="0" borderId="18" xfId="0" applyNumberFormat="1" applyBorder="1"/>
    <xf numFmtId="0" fontId="0" fillId="0" borderId="20" xfId="0" applyBorder="1"/>
    <xf numFmtId="0" fontId="0" fillId="0" borderId="18" xfId="0" applyBorder="1"/>
    <xf numFmtId="0" fontId="0" fillId="0" borderId="19" xfId="0" applyBorder="1"/>
    <xf numFmtId="0" fontId="1" fillId="0" borderId="13" xfId="0" applyFont="1" applyBorder="1" applyAlignment="1">
      <alignment horizontal="center"/>
    </xf>
    <xf numFmtId="166" fontId="0" fillId="0" borderId="13" xfId="0" applyNumberFormat="1" applyBorder="1"/>
    <xf numFmtId="166" fontId="0" fillId="4" borderId="13" xfId="0" applyNumberFormat="1" applyFill="1" applyBorder="1"/>
    <xf numFmtId="166" fontId="0" fillId="0" borderId="13" xfId="0" applyNumberFormat="1" applyFill="1" applyBorder="1"/>
    <xf numFmtId="166" fontId="0" fillId="4" borderId="1" xfId="0" applyNumberFormat="1" applyFill="1" applyBorder="1"/>
    <xf numFmtId="166" fontId="0" fillId="0" borderId="1" xfId="0" applyNumberFormat="1" applyFill="1" applyBorder="1"/>
    <xf numFmtId="166" fontId="0" fillId="0" borderId="3" xfId="0" applyNumberFormat="1" applyFill="1" applyBorder="1"/>
    <xf numFmtId="166" fontId="0" fillId="0" borderId="12" xfId="0" applyNumberFormat="1" applyFill="1" applyBorder="1"/>
    <xf numFmtId="166" fontId="0" fillId="4" borderId="3" xfId="0" applyNumberFormat="1" applyFill="1" applyBorder="1"/>
    <xf numFmtId="3" fontId="1" fillId="0" borderId="0" xfId="0" applyNumberFormat="1" applyFont="1"/>
    <xf numFmtId="3" fontId="1" fillId="0" borderId="18" xfId="0" applyNumberFormat="1" applyFont="1" applyBorder="1"/>
    <xf numFmtId="3" fontId="1" fillId="0" borderId="19" xfId="0" applyNumberFormat="1" applyFont="1" applyBorder="1"/>
    <xf numFmtId="3" fontId="1" fillId="0" borderId="20" xfId="0" applyNumberFormat="1" applyFont="1" applyBorder="1"/>
    <xf numFmtId="3" fontId="1" fillId="0" borderId="11" xfId="0" applyNumberFormat="1" applyFont="1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5" xfId="0" applyFill="1" applyBorder="1"/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3" xfId="0" applyFont="1" applyFill="1" applyBorder="1"/>
    <xf numFmtId="0" fontId="1" fillId="4" borderId="0" xfId="0" applyFont="1" applyFill="1" applyBorder="1"/>
    <xf numFmtId="0" fontId="1" fillId="4" borderId="9" xfId="0" applyFont="1" applyFill="1" applyBorder="1"/>
    <xf numFmtId="1" fontId="0" fillId="4" borderId="0" xfId="0" applyNumberFormat="1" applyFill="1"/>
    <xf numFmtId="3" fontId="0" fillId="4" borderId="18" xfId="0" applyNumberFormat="1" applyFill="1" applyBorder="1"/>
    <xf numFmtId="0" fontId="0" fillId="4" borderId="20" xfId="0" applyFill="1" applyBorder="1"/>
    <xf numFmtId="0" fontId="0" fillId="4" borderId="19" xfId="0" applyFill="1" applyBorder="1"/>
    <xf numFmtId="0" fontId="0" fillId="4" borderId="18" xfId="0" applyFill="1" applyBorder="1"/>
    <xf numFmtId="3" fontId="0" fillId="4" borderId="16" xfId="0" applyNumberFormat="1" applyFill="1" applyBorder="1"/>
    <xf numFmtId="0" fontId="0" fillId="7" borderId="0" xfId="0" applyFill="1"/>
    <xf numFmtId="0" fontId="0" fillId="7" borderId="4" xfId="0" applyFill="1" applyBorder="1"/>
    <xf numFmtId="0" fontId="0" fillId="7" borderId="6" xfId="0" applyFill="1" applyBorder="1"/>
    <xf numFmtId="0" fontId="0" fillId="7" borderId="5" xfId="0" applyFill="1" applyBorder="1"/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0" fillId="7" borderId="1" xfId="0" applyFill="1" applyBorder="1"/>
    <xf numFmtId="0" fontId="0" fillId="7" borderId="0" xfId="0" applyFill="1" applyBorder="1"/>
    <xf numFmtId="0" fontId="0" fillId="7" borderId="3" xfId="0" applyFill="1" applyBorder="1"/>
    <xf numFmtId="0" fontId="1" fillId="7" borderId="1" xfId="0" applyFont="1" applyFill="1" applyBorder="1"/>
    <xf numFmtId="0" fontId="1" fillId="7" borderId="3" xfId="0" applyFont="1" applyFill="1" applyBorder="1"/>
    <xf numFmtId="0" fontId="1" fillId="7" borderId="0" xfId="0" applyFont="1" applyFill="1" applyBorder="1"/>
    <xf numFmtId="0" fontId="1" fillId="7" borderId="13" xfId="0" applyFont="1" applyFill="1" applyBorder="1"/>
    <xf numFmtId="0" fontId="1" fillId="7" borderId="9" xfId="0" applyFont="1" applyFill="1" applyBorder="1"/>
    <xf numFmtId="0" fontId="1" fillId="7" borderId="11" xfId="0" applyFont="1" applyFill="1" applyBorder="1"/>
    <xf numFmtId="1" fontId="0" fillId="7" borderId="0" xfId="0" applyNumberFormat="1" applyFill="1"/>
    <xf numFmtId="3" fontId="0" fillId="7" borderId="18" xfId="0" applyNumberFormat="1" applyFill="1" applyBorder="1"/>
    <xf numFmtId="0" fontId="0" fillId="7" borderId="20" xfId="0" applyFill="1" applyBorder="1"/>
    <xf numFmtId="0" fontId="0" fillId="7" borderId="19" xfId="0" applyFill="1" applyBorder="1"/>
    <xf numFmtId="0" fontId="0" fillId="7" borderId="18" xfId="0" applyFill="1" applyBorder="1"/>
    <xf numFmtId="3" fontId="0" fillId="7" borderId="16" xfId="0" applyNumberFormat="1" applyFill="1" applyBorder="1"/>
    <xf numFmtId="0" fontId="0" fillId="6" borderId="16" xfId="0" applyFill="1" applyBorder="1"/>
    <xf numFmtId="49" fontId="1" fillId="7" borderId="0" xfId="0" applyNumberFormat="1" applyFont="1" applyFill="1" applyBorder="1" applyAlignment="1">
      <alignment horizontal="center" vertical="center" wrapText="1"/>
    </xf>
    <xf numFmtId="49" fontId="0" fillId="7" borderId="0" xfId="0" applyNumberFormat="1" applyFont="1" applyFill="1" applyBorder="1" applyAlignment="1">
      <alignment horizontal="center" vertical="center" wrapText="1"/>
    </xf>
    <xf numFmtId="0" fontId="1" fillId="7" borderId="14" xfId="0" applyFont="1" applyFill="1" applyBorder="1"/>
    <xf numFmtId="49" fontId="1" fillId="7" borderId="12" xfId="0" applyNumberFormat="1" applyFont="1" applyFill="1" applyBorder="1" applyAlignment="1">
      <alignment vertical="center" wrapText="1"/>
    </xf>
    <xf numFmtId="49" fontId="1" fillId="7" borderId="13" xfId="0" applyNumberFormat="1" applyFont="1" applyFill="1" applyBorder="1" applyAlignment="1">
      <alignment vertical="center" wrapText="1"/>
    </xf>
    <xf numFmtId="0" fontId="1" fillId="0" borderId="14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1" fillId="0" borderId="12" xfId="0" applyFont="1" applyFill="1" applyBorder="1" applyAlignment="1">
      <alignment horizontal="center"/>
    </xf>
    <xf numFmtId="3" fontId="0" fillId="0" borderId="20" xfId="0" applyNumberFormat="1" applyBorder="1"/>
    <xf numFmtId="3" fontId="0" fillId="0" borderId="19" xfId="0" applyNumberFormat="1" applyBorder="1"/>
    <xf numFmtId="0" fontId="0" fillId="0" borderId="18" xfId="0" applyFill="1" applyBorder="1"/>
    <xf numFmtId="3" fontId="0" fillId="0" borderId="25" xfId="0" applyNumberFormat="1" applyBorder="1"/>
    <xf numFmtId="3" fontId="0" fillId="5" borderId="25" xfId="0" applyNumberFormat="1" applyFill="1" applyBorder="1"/>
    <xf numFmtId="3" fontId="0" fillId="5" borderId="26" xfId="0" applyNumberFormat="1" applyFill="1" applyBorder="1"/>
    <xf numFmtId="166" fontId="0" fillId="0" borderId="12" xfId="0" applyNumberFormat="1" applyFill="1" applyBorder="1" applyAlignment="1">
      <alignment horizontal="center" wrapText="1"/>
    </xf>
    <xf numFmtId="166" fontId="0" fillId="0" borderId="13" xfId="0" applyNumberFormat="1" applyFill="1" applyBorder="1" applyAlignment="1">
      <alignment horizontal="center" wrapText="1"/>
    </xf>
    <xf numFmtId="166" fontId="0" fillId="0" borderId="14" xfId="0" applyNumberFormat="1" applyFill="1" applyBorder="1" applyAlignment="1">
      <alignment horizontal="center" wrapText="1"/>
    </xf>
    <xf numFmtId="1" fontId="0" fillId="5" borderId="1" xfId="0" applyNumberFormat="1" applyFill="1" applyBorder="1"/>
    <xf numFmtId="1" fontId="0" fillId="5" borderId="3" xfId="0" applyNumberFormat="1" applyFill="1" applyBorder="1"/>
    <xf numFmtId="1" fontId="0" fillId="5" borderId="9" xfId="0" applyNumberFormat="1" applyFill="1" applyBorder="1"/>
    <xf numFmtId="1" fontId="0" fillId="5" borderId="11" xfId="0" applyNumberFormat="1" applyFill="1" applyBorder="1"/>
    <xf numFmtId="0" fontId="0" fillId="8" borderId="0" xfId="0" applyFill="1"/>
    <xf numFmtId="14" fontId="0" fillId="8" borderId="0" xfId="0" applyNumberFormat="1" applyFill="1" applyAlignment="1" applyProtection="1">
      <alignment vertical="center"/>
    </xf>
    <xf numFmtId="0" fontId="0" fillId="8" borderId="1" xfId="0" applyFill="1" applyBorder="1"/>
    <xf numFmtId="0" fontId="0" fillId="8" borderId="0" xfId="0" applyFill="1" applyBorder="1"/>
    <xf numFmtId="0" fontId="0" fillId="8" borderId="3" xfId="0" applyFill="1" applyBorder="1"/>
    <xf numFmtId="164" fontId="0" fillId="8" borderId="0" xfId="0" applyNumberFormat="1" applyFill="1" applyBorder="1"/>
    <xf numFmtId="1" fontId="0" fillId="8" borderId="13" xfId="0" applyNumberFormat="1" applyFill="1" applyBorder="1"/>
    <xf numFmtId="1" fontId="0" fillId="8" borderId="3" xfId="0" applyNumberFormat="1" applyFill="1" applyBorder="1"/>
    <xf numFmtId="166" fontId="0" fillId="8" borderId="13" xfId="0" applyNumberFormat="1" applyFill="1" applyBorder="1" applyAlignment="1">
      <alignment horizontal="center" wrapText="1"/>
    </xf>
    <xf numFmtId="1" fontId="0" fillId="8" borderId="1" xfId="0" applyNumberFormat="1" applyFill="1" applyBorder="1"/>
    <xf numFmtId="0" fontId="0" fillId="8" borderId="17" xfId="0" applyFill="1" applyBorder="1"/>
    <xf numFmtId="14" fontId="0" fillId="8" borderId="3" xfId="0" applyNumberFormat="1" applyFill="1" applyBorder="1" applyAlignment="1" applyProtection="1">
      <alignment vertical="center"/>
    </xf>
    <xf numFmtId="166" fontId="0" fillId="8" borderId="13" xfId="0" applyNumberFormat="1" applyFill="1" applyBorder="1"/>
    <xf numFmtId="166" fontId="0" fillId="8" borderId="1" xfId="0" applyNumberFormat="1" applyFill="1" applyBorder="1"/>
    <xf numFmtId="166" fontId="0" fillId="8" borderId="3" xfId="0" applyNumberFormat="1" applyFill="1" applyBorder="1"/>
    <xf numFmtId="1" fontId="0" fillId="4" borderId="1" xfId="0" applyNumberFormat="1" applyFill="1" applyBorder="1"/>
    <xf numFmtId="0" fontId="0" fillId="4" borderId="17" xfId="0" applyFill="1" applyBorder="1"/>
    <xf numFmtId="166" fontId="0" fillId="4" borderId="13" xfId="0" applyNumberFormat="1" applyFill="1" applyBorder="1" applyAlignment="1">
      <alignment horizontal="center" wrapText="1"/>
    </xf>
    <xf numFmtId="0" fontId="0" fillId="0" borderId="0" xfId="0" applyFill="1"/>
    <xf numFmtId="3" fontId="1" fillId="0" borderId="0" xfId="0" applyNumberFormat="1" applyFont="1" applyBorder="1"/>
    <xf numFmtId="0" fontId="0" fillId="7" borderId="12" xfId="0" applyFill="1" applyBorder="1"/>
    <xf numFmtId="49" fontId="1" fillId="0" borderId="10" xfId="0" applyNumberFormat="1" applyFont="1" applyBorder="1" applyAlignment="1">
      <alignment horizontal="left" vertical="center" wrapText="1"/>
    </xf>
    <xf numFmtId="1" fontId="1" fillId="0" borderId="0" xfId="0" applyNumberFormat="1" applyFont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49" fontId="1" fillId="7" borderId="13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9" xfId="0" applyFont="1" applyFill="1" applyBorder="1"/>
    <xf numFmtId="0" fontId="1" fillId="0" borderId="14" xfId="0" applyFont="1" applyFill="1" applyBorder="1"/>
    <xf numFmtId="49" fontId="1" fillId="11" borderId="0" xfId="0" applyNumberFormat="1" applyFont="1" applyFill="1" applyBorder="1" applyAlignment="1">
      <alignment horizontal="center" vertical="center" wrapText="1"/>
    </xf>
    <xf numFmtId="0" fontId="0" fillId="11" borderId="4" xfId="0" applyFill="1" applyBorder="1"/>
    <xf numFmtId="0" fontId="0" fillId="11" borderId="6" xfId="0" applyFill="1" applyBorder="1"/>
    <xf numFmtId="0" fontId="0" fillId="11" borderId="5" xfId="0" applyFill="1" applyBorder="1"/>
    <xf numFmtId="0" fontId="1" fillId="11" borderId="4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49" fontId="1" fillId="11" borderId="13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/>
    <xf numFmtId="0" fontId="0" fillId="11" borderId="0" xfId="0" applyFill="1" applyBorder="1"/>
    <xf numFmtId="0" fontId="0" fillId="11" borderId="3" xfId="0" applyFill="1" applyBorder="1"/>
    <xf numFmtId="0" fontId="0" fillId="11" borderId="1" xfId="0" applyFill="1" applyBorder="1"/>
    <xf numFmtId="0" fontId="1" fillId="11" borderId="13" xfId="0" applyFont="1" applyFill="1" applyBorder="1"/>
    <xf numFmtId="0" fontId="1" fillId="11" borderId="3" xfId="0" applyFont="1" applyFill="1" applyBorder="1"/>
    <xf numFmtId="1" fontId="0" fillId="11" borderId="0" xfId="0" applyNumberFormat="1" applyFill="1"/>
    <xf numFmtId="0" fontId="1" fillId="11" borderId="0" xfId="0" applyFont="1" applyFill="1" applyBorder="1"/>
    <xf numFmtId="0" fontId="1" fillId="11" borderId="9" xfId="0" applyFont="1" applyFill="1" applyBorder="1"/>
    <xf numFmtId="3" fontId="0" fillId="11" borderId="18" xfId="0" applyNumberFormat="1" applyFill="1" applyBorder="1"/>
    <xf numFmtId="0" fontId="0" fillId="11" borderId="20" xfId="0" applyFill="1" applyBorder="1"/>
    <xf numFmtId="0" fontId="0" fillId="11" borderId="19" xfId="0" applyFill="1" applyBorder="1"/>
    <xf numFmtId="0" fontId="0" fillId="11" borderId="18" xfId="0" applyFill="1" applyBorder="1"/>
    <xf numFmtId="3" fontId="0" fillId="11" borderId="16" xfId="0" applyNumberFormat="1" applyFill="1" applyBorder="1"/>
    <xf numFmtId="3" fontId="0" fillId="11" borderId="20" xfId="0" applyNumberFormat="1" applyFill="1" applyBorder="1"/>
    <xf numFmtId="49" fontId="1" fillId="0" borderId="0" xfId="0" applyNumberFormat="1" applyFont="1" applyBorder="1" applyAlignment="1">
      <alignment horizontal="left" vertical="center" wrapText="1"/>
    </xf>
    <xf numFmtId="0" fontId="1" fillId="11" borderId="14" xfId="0" applyFont="1" applyFill="1" applyBorder="1"/>
    <xf numFmtId="49" fontId="1" fillId="0" borderId="12" xfId="0" applyNumberFormat="1" applyFont="1" applyFill="1" applyBorder="1" applyAlignment="1">
      <alignment vertical="center" wrapText="1"/>
    </xf>
    <xf numFmtId="0" fontId="0" fillId="0" borderId="4" xfId="0" applyFill="1" applyBorder="1"/>
    <xf numFmtId="0" fontId="0" fillId="0" borderId="6" xfId="0" applyFill="1" applyBorder="1"/>
    <xf numFmtId="0" fontId="1" fillId="0" borderId="4" xfId="0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vertical="center" wrapText="1"/>
    </xf>
    <xf numFmtId="0" fontId="1" fillId="0" borderId="1" xfId="0" applyFont="1" applyFill="1" applyBorder="1"/>
    <xf numFmtId="0" fontId="0" fillId="0" borderId="0" xfId="0" applyFill="1" applyBorder="1"/>
    <xf numFmtId="0" fontId="0" fillId="0" borderId="1" xfId="0" applyFill="1" applyBorder="1"/>
    <xf numFmtId="0" fontId="1" fillId="0" borderId="13" xfId="0" applyFont="1" applyFill="1" applyBorder="1"/>
    <xf numFmtId="0" fontId="1" fillId="0" borderId="0" xfId="0" applyFont="1" applyFill="1" applyBorder="1"/>
    <xf numFmtId="49" fontId="1" fillId="0" borderId="14" xfId="0" applyNumberFormat="1" applyFont="1" applyFill="1" applyBorder="1" applyAlignment="1">
      <alignment vertical="center" wrapText="1"/>
    </xf>
    <xf numFmtId="0" fontId="0" fillId="0" borderId="20" xfId="0" applyFill="1" applyBorder="1"/>
    <xf numFmtId="49" fontId="1" fillId="11" borderId="12" xfId="0" applyNumberFormat="1" applyFont="1" applyFill="1" applyBorder="1" applyAlignment="1">
      <alignment vertical="center" wrapText="1"/>
    </xf>
    <xf numFmtId="49" fontId="1" fillId="11" borderId="13" xfId="0" applyNumberFormat="1" applyFont="1" applyFill="1" applyBorder="1" applyAlignment="1">
      <alignment vertical="center" wrapText="1"/>
    </xf>
    <xf numFmtId="0" fontId="0" fillId="0" borderId="12" xfId="0" applyFill="1" applyBorder="1"/>
    <xf numFmtId="0" fontId="0" fillId="11" borderId="12" xfId="0" applyFill="1" applyBorder="1"/>
    <xf numFmtId="1" fontId="0" fillId="0" borderId="0" xfId="0" applyNumberFormat="1"/>
    <xf numFmtId="1" fontId="0" fillId="11" borderId="14" xfId="0" applyNumberFormat="1" applyFill="1" applyBorder="1"/>
    <xf numFmtId="1" fontId="0" fillId="7" borderId="14" xfId="0" applyNumberFormat="1" applyFill="1" applyBorder="1"/>
    <xf numFmtId="4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21" xfId="0" applyNumberFormat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2" xfId="0" applyNumberFormat="1" applyBorder="1"/>
    <xf numFmtId="0" fontId="0" fillId="5" borderId="25" xfId="0" applyFill="1" applyBorder="1"/>
    <xf numFmtId="0" fontId="0" fillId="6" borderId="20" xfId="0" applyFill="1" applyBorder="1"/>
    <xf numFmtId="3" fontId="0" fillId="5" borderId="40" xfId="0" applyNumberFormat="1" applyFill="1" applyBorder="1"/>
    <xf numFmtId="3" fontId="0" fillId="5" borderId="41" xfId="0" applyNumberFormat="1" applyFill="1" applyBorder="1"/>
    <xf numFmtId="3" fontId="0" fillId="0" borderId="41" xfId="0" applyNumberFormat="1" applyBorder="1"/>
    <xf numFmtId="3" fontId="0" fillId="0" borderId="42" xfId="0" applyNumberFormat="1" applyBorder="1"/>
    <xf numFmtId="3" fontId="0" fillId="0" borderId="43" xfId="0" applyNumberFormat="1" applyBorder="1"/>
    <xf numFmtId="3" fontId="0" fillId="0" borderId="44" xfId="0" applyNumberFormat="1" applyBorder="1"/>
    <xf numFmtId="3" fontId="0" fillId="0" borderId="45" xfId="0" applyNumberFormat="1" applyBorder="1"/>
    <xf numFmtId="3" fontId="0" fillId="5" borderId="42" xfId="0" applyNumberFormat="1" applyFill="1" applyBorder="1"/>
    <xf numFmtId="3" fontId="0" fillId="0" borderId="40" xfId="0" applyNumberFormat="1" applyBorder="1"/>
    <xf numFmtId="0" fontId="0" fillId="5" borderId="42" xfId="0" applyFill="1" applyBorder="1"/>
    <xf numFmtId="0" fontId="0" fillId="10" borderId="13" xfId="0" applyFill="1" applyBorder="1"/>
    <xf numFmtId="46" fontId="0" fillId="10" borderId="12" xfId="0" applyNumberFormat="1" applyFill="1" applyBorder="1"/>
    <xf numFmtId="0" fontId="1" fillId="0" borderId="4" xfId="0" applyFont="1" applyFill="1" applyBorder="1"/>
    <xf numFmtId="0" fontId="10" fillId="11" borderId="12" xfId="0" applyFont="1" applyFill="1" applyBorder="1" applyAlignment="1">
      <alignment horizontal="center"/>
    </xf>
    <xf numFmtId="0" fontId="0" fillId="11" borderId="16" xfId="0" applyFill="1" applyBorder="1"/>
    <xf numFmtId="3" fontId="11" fillId="0" borderId="9" xfId="0" applyNumberFormat="1" applyFont="1" applyFill="1" applyBorder="1"/>
    <xf numFmtId="3" fontId="10" fillId="0" borderId="9" xfId="0" applyNumberFormat="1" applyFont="1" applyFill="1" applyBorder="1"/>
    <xf numFmtId="3" fontId="11" fillId="0" borderId="46" xfId="0" applyNumberFormat="1" applyFont="1" applyBorder="1"/>
    <xf numFmtId="3" fontId="10" fillId="0" borderId="47" xfId="0" applyNumberFormat="1" applyFont="1" applyBorder="1"/>
    <xf numFmtId="3" fontId="1" fillId="0" borderId="48" xfId="0" applyNumberFormat="1" applyFont="1" applyBorder="1"/>
    <xf numFmtId="0" fontId="12" fillId="16" borderId="25" xfId="0" applyFont="1" applyFill="1" applyBorder="1" applyAlignment="1">
      <alignment horizontal="center"/>
    </xf>
    <xf numFmtId="0" fontId="12" fillId="16" borderId="26" xfId="0" applyFont="1" applyFill="1" applyBorder="1" applyAlignment="1">
      <alignment horizontal="center"/>
    </xf>
    <xf numFmtId="0" fontId="12" fillId="16" borderId="21" xfId="0" applyFont="1" applyFill="1" applyBorder="1" applyAlignment="1">
      <alignment horizontal="center"/>
    </xf>
    <xf numFmtId="0" fontId="12" fillId="16" borderId="27" xfId="0" applyFont="1" applyFill="1" applyBorder="1" applyAlignment="1">
      <alignment horizontal="center"/>
    </xf>
    <xf numFmtId="0" fontId="12" fillId="16" borderId="29" xfId="0" applyFont="1" applyFill="1" applyBorder="1" applyAlignment="1">
      <alignment horizontal="center"/>
    </xf>
    <xf numFmtId="0" fontId="12" fillId="16" borderId="28" xfId="0" applyFont="1" applyFill="1" applyBorder="1" applyAlignment="1">
      <alignment horizontal="center"/>
    </xf>
    <xf numFmtId="0" fontId="1" fillId="16" borderId="30" xfId="0" applyFont="1" applyFill="1" applyBorder="1"/>
    <xf numFmtId="0" fontId="1" fillId="16" borderId="31" xfId="0" applyFont="1" applyFill="1" applyBorder="1"/>
    <xf numFmtId="0" fontId="1" fillId="16" borderId="36" xfId="0" applyFont="1" applyFill="1" applyBorder="1"/>
    <xf numFmtId="0" fontId="1" fillId="16" borderId="49" xfId="0" applyFont="1" applyFill="1" applyBorder="1"/>
    <xf numFmtId="0" fontId="1" fillId="16" borderId="9" xfId="0" applyFont="1" applyFill="1" applyBorder="1"/>
    <xf numFmtId="3" fontId="0" fillId="0" borderId="50" xfId="0" applyNumberFormat="1" applyBorder="1"/>
    <xf numFmtId="0" fontId="0" fillId="5" borderId="51" xfId="0" applyFill="1" applyBorder="1"/>
    <xf numFmtId="0" fontId="0" fillId="5" borderId="52" xfId="0" applyFill="1" applyBorder="1"/>
    <xf numFmtId="0" fontId="0" fillId="5" borderId="40" xfId="0" applyFill="1" applyBorder="1"/>
    <xf numFmtId="0" fontId="14" fillId="16" borderId="43" xfId="0" applyFont="1" applyFill="1" applyBorder="1" applyAlignment="1">
      <alignment horizontal="center"/>
    </xf>
    <xf numFmtId="0" fontId="14" fillId="16" borderId="45" xfId="0" applyFont="1" applyFill="1" applyBorder="1" applyAlignment="1">
      <alignment horizontal="center"/>
    </xf>
    <xf numFmtId="0" fontId="14" fillId="16" borderId="44" xfId="0" applyFont="1" applyFill="1" applyBorder="1" applyAlignment="1">
      <alignment horizontal="center"/>
    </xf>
    <xf numFmtId="0" fontId="8" fillId="13" borderId="1" xfId="4" applyBorder="1"/>
    <xf numFmtId="0" fontId="8" fillId="13" borderId="0" xfId="4" applyBorder="1"/>
    <xf numFmtId="0" fontId="8" fillId="13" borderId="3" xfId="4" applyBorder="1"/>
    <xf numFmtId="0" fontId="7" fillId="12" borderId="1" xfId="3" applyBorder="1"/>
    <xf numFmtId="0" fontId="7" fillId="12" borderId="0" xfId="3" applyBorder="1"/>
    <xf numFmtId="0" fontId="7" fillId="12" borderId="3" xfId="3" applyBorder="1"/>
    <xf numFmtId="0" fontId="9" fillId="14" borderId="9" xfId="5" applyBorder="1"/>
    <xf numFmtId="0" fontId="9" fillId="14" borderId="10" xfId="5" applyBorder="1"/>
    <xf numFmtId="0" fontId="9" fillId="14" borderId="11" xfId="5" applyBorder="1"/>
    <xf numFmtId="1" fontId="0" fillId="5" borderId="13" xfId="0" applyNumberFormat="1" applyFill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6" xfId="0" applyNumberFormat="1" applyBorder="1"/>
    <xf numFmtId="3" fontId="0" fillId="0" borderId="29" xfId="0" applyNumberFormat="1" applyBorder="1"/>
    <xf numFmtId="164" fontId="0" fillId="0" borderId="0" xfId="0" applyNumberFormat="1" applyBorder="1"/>
    <xf numFmtId="0" fontId="1" fillId="0" borderId="1" xfId="0" applyFont="1" applyBorder="1" applyAlignment="1">
      <alignment horizontal="center"/>
    </xf>
    <xf numFmtId="164" fontId="0" fillId="0" borderId="0" xfId="0" applyNumberFormat="1" applyBorder="1"/>
    <xf numFmtId="0" fontId="0" fillId="0" borderId="0" xfId="0"/>
    <xf numFmtId="3" fontId="0" fillId="0" borderId="0" xfId="0" applyNumberFormat="1"/>
    <xf numFmtId="167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0" fillId="0" borderId="21" xfId="0" applyNumberFormat="1" applyBorder="1"/>
    <xf numFmtId="0" fontId="0" fillId="5" borderId="21" xfId="0" applyFill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9" xfId="0" applyNumberFormat="1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5" borderId="25" xfId="0" applyFill="1" applyBorder="1"/>
    <xf numFmtId="0" fontId="0" fillId="5" borderId="27" xfId="0" applyFill="1" applyBorder="1"/>
    <xf numFmtId="0" fontId="0" fillId="5" borderId="28" xfId="0" applyFill="1" applyBorder="1"/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3" fontId="0" fillId="0" borderId="38" xfId="0" applyNumberForma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0" fontId="0" fillId="5" borderId="53" xfId="0" applyFill="1" applyBorder="1"/>
    <xf numFmtId="0" fontId="0" fillId="5" borderId="54" xfId="0" applyFill="1" applyBorder="1"/>
    <xf numFmtId="3" fontId="0" fillId="0" borderId="55" xfId="0" applyNumberFormat="1" applyBorder="1"/>
    <xf numFmtId="0" fontId="1" fillId="0" borderId="0" xfId="0" applyFont="1" applyFill="1" applyBorder="1"/>
    <xf numFmtId="0" fontId="1" fillId="0" borderId="11" xfId="0" applyFont="1" applyBorder="1" applyAlignment="1">
      <alignment horizontal="center" wrapText="1"/>
    </xf>
    <xf numFmtId="0" fontId="12" fillId="16" borderId="53" xfId="0" applyFont="1" applyFill="1" applyBorder="1" applyAlignment="1">
      <alignment horizontal="center"/>
    </xf>
    <xf numFmtId="0" fontId="12" fillId="16" borderId="55" xfId="0" applyFont="1" applyFill="1" applyBorder="1" applyAlignment="1">
      <alignment horizontal="center"/>
    </xf>
    <xf numFmtId="3" fontId="0" fillId="0" borderId="56" xfId="0" applyNumberFormat="1" applyBorder="1"/>
    <xf numFmtId="3" fontId="0" fillId="0" borderId="57" xfId="0" applyNumberFormat="1" applyBorder="1"/>
    <xf numFmtId="0" fontId="0" fillId="5" borderId="26" xfId="0" applyFill="1" applyBorder="1"/>
    <xf numFmtId="3" fontId="0" fillId="0" borderId="58" xfId="0" applyNumberFormat="1" applyBorder="1"/>
    <xf numFmtId="3" fontId="0" fillId="5" borderId="58" xfId="0" applyNumberFormat="1" applyFill="1" applyBorder="1"/>
    <xf numFmtId="0" fontId="0" fillId="5" borderId="41" xfId="0" applyFill="1" applyBorder="1"/>
    <xf numFmtId="3" fontId="0" fillId="5" borderId="59" xfId="0" applyNumberFormat="1" applyFill="1" applyBorder="1"/>
    <xf numFmtId="3" fontId="11" fillId="0" borderId="46" xfId="0" applyNumberFormat="1" applyFont="1" applyFill="1" applyBorder="1"/>
    <xf numFmtId="3" fontId="10" fillId="0" borderId="48" xfId="0" applyNumberFormat="1" applyFont="1" applyFill="1" applyBorder="1"/>
    <xf numFmtId="3" fontId="11" fillId="0" borderId="48" xfId="0" applyNumberFormat="1" applyFont="1" applyBorder="1"/>
    <xf numFmtId="3" fontId="10" fillId="0" borderId="48" xfId="0" applyNumberFormat="1" applyFont="1" applyBorder="1"/>
    <xf numFmtId="3" fontId="11" fillId="0" borderId="60" xfId="0" applyNumberFormat="1" applyFont="1" applyBorder="1"/>
    <xf numFmtId="10" fontId="0" fillId="0" borderId="0" xfId="0" applyNumberFormat="1"/>
    <xf numFmtId="0" fontId="14" fillId="16" borderId="22" xfId="0" applyFont="1" applyFill="1" applyBorder="1" applyAlignment="1">
      <alignment horizontal="center"/>
    </xf>
    <xf numFmtId="0" fontId="14" fillId="16" borderId="24" xfId="0" applyFont="1" applyFill="1" applyBorder="1" applyAlignment="1">
      <alignment horizontal="center"/>
    </xf>
    <xf numFmtId="0" fontId="14" fillId="16" borderId="23" xfId="0" applyFont="1" applyFill="1" applyBorder="1" applyAlignment="1">
      <alignment horizontal="center"/>
    </xf>
    <xf numFmtId="0" fontId="1" fillId="16" borderId="35" xfId="0" applyFont="1" applyFill="1" applyBorder="1"/>
    <xf numFmtId="0" fontId="1" fillId="16" borderId="61" xfId="0" applyFont="1" applyFill="1" applyBorder="1"/>
    <xf numFmtId="0" fontId="0" fillId="5" borderId="55" xfId="0" applyFill="1" applyBorder="1"/>
    <xf numFmtId="3" fontId="0" fillId="5" borderId="62" xfId="0" applyNumberFormat="1" applyFill="1" applyBorder="1"/>
    <xf numFmtId="3" fontId="0" fillId="5" borderId="54" xfId="0" applyNumberFormat="1" applyFill="1" applyBorder="1"/>
    <xf numFmtId="3" fontId="0" fillId="5" borderId="55" xfId="0" applyNumberFormat="1" applyFill="1" applyBorder="1"/>
    <xf numFmtId="3" fontId="0" fillId="5" borderId="53" xfId="0" applyNumberFormat="1" applyFill="1" applyBorder="1"/>
    <xf numFmtId="3" fontId="0" fillId="0" borderId="53" xfId="0" applyNumberFormat="1" applyBorder="1"/>
    <xf numFmtId="3" fontId="0" fillId="0" borderId="54" xfId="0" applyNumberFormat="1" applyBorder="1"/>
    <xf numFmtId="0" fontId="1" fillId="16" borderId="63" xfId="0" applyFont="1" applyFill="1" applyBorder="1"/>
    <xf numFmtId="3" fontId="11" fillId="0" borderId="64" xfId="0" applyNumberFormat="1" applyFont="1" applyFill="1" applyBorder="1"/>
    <xf numFmtId="3" fontId="12" fillId="0" borderId="65" xfId="0" applyNumberFormat="1" applyFont="1" applyFill="1" applyBorder="1"/>
    <xf numFmtId="3" fontId="10" fillId="0" borderId="65" xfId="0" applyNumberFormat="1" applyFont="1" applyFill="1" applyBorder="1"/>
    <xf numFmtId="3" fontId="11" fillId="0" borderId="65" xfId="0" applyNumberFormat="1" applyFont="1" applyBorder="1"/>
    <xf numFmtId="3" fontId="12" fillId="0" borderId="65" xfId="0" applyNumberFormat="1" applyFont="1" applyBorder="1"/>
    <xf numFmtId="3" fontId="10" fillId="0" borderId="66" xfId="0" applyNumberFormat="1" applyFont="1" applyBorder="1"/>
    <xf numFmtId="3" fontId="11" fillId="0" borderId="67" xfId="0" applyNumberFormat="1" applyFont="1" applyBorder="1"/>
    <xf numFmtId="3" fontId="1" fillId="0" borderId="65" xfId="0" applyNumberFormat="1" applyFont="1" applyBorder="1"/>
    <xf numFmtId="3" fontId="11" fillId="0" borderId="64" xfId="0" applyNumberFormat="1" applyFont="1" applyBorder="1"/>
    <xf numFmtId="10" fontId="0" fillId="0" borderId="6" xfId="0" applyNumberFormat="1" applyFont="1" applyBorder="1" applyAlignment="1"/>
    <xf numFmtId="0" fontId="15" fillId="0" borderId="0" xfId="0" applyFont="1" applyAlignment="1"/>
    <xf numFmtId="0" fontId="0" fillId="0" borderId="25" xfId="0" applyBorder="1"/>
    <xf numFmtId="0" fontId="0" fillId="0" borderId="26" xfId="0" applyBorder="1"/>
    <xf numFmtId="0" fontId="0" fillId="6" borderId="1" xfId="0" applyFill="1" applyBorder="1"/>
    <xf numFmtId="0" fontId="0" fillId="6" borderId="3" xfId="0" applyFill="1" applyBorder="1"/>
    <xf numFmtId="10" fontId="1" fillId="6" borderId="1" xfId="0" applyNumberFormat="1" applyFont="1" applyFill="1" applyBorder="1"/>
    <xf numFmtId="0" fontId="0" fillId="3" borderId="3" xfId="0" applyFill="1" applyBorder="1"/>
    <xf numFmtId="0" fontId="0" fillId="18" borderId="1" xfId="0" applyFill="1" applyBorder="1"/>
    <xf numFmtId="0" fontId="0" fillId="18" borderId="3" xfId="0" applyFill="1" applyBorder="1"/>
    <xf numFmtId="10" fontId="1" fillId="18" borderId="9" xfId="0" applyNumberFormat="1" applyFont="1" applyFill="1" applyBorder="1"/>
    <xf numFmtId="0" fontId="0" fillId="18" borderId="11" xfId="0" applyFill="1" applyBorder="1"/>
    <xf numFmtId="0" fontId="0" fillId="6" borderId="4" xfId="0" applyFill="1" applyBorder="1"/>
    <xf numFmtId="0" fontId="0" fillId="6" borderId="5" xfId="0" applyFill="1" applyBorder="1"/>
    <xf numFmtId="0" fontId="1" fillId="0" borderId="43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0" fillId="0" borderId="40" xfId="0" applyBorder="1"/>
    <xf numFmtId="0" fontId="0" fillId="0" borderId="42" xfId="0" applyBorder="1"/>
    <xf numFmtId="0" fontId="1" fillId="0" borderId="27" xfId="0" applyFont="1" applyBorder="1" applyAlignment="1">
      <alignment horizontal="center"/>
    </xf>
    <xf numFmtId="3" fontId="1" fillId="0" borderId="29" xfId="0" applyNumberFormat="1" applyFont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1" fillId="16" borderId="46" xfId="0" applyFont="1" applyFill="1" applyBorder="1" applyAlignment="1">
      <alignment horizontal="center"/>
    </xf>
    <xf numFmtId="0" fontId="1" fillId="16" borderId="4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0" fillId="5" borderId="5" xfId="0" applyFill="1" applyBorder="1"/>
    <xf numFmtId="1" fontId="0" fillId="5" borderId="4" xfId="0" applyNumberFormat="1" applyFill="1" applyBorder="1"/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horizontal="center" wrapText="1"/>
    </xf>
    <xf numFmtId="168" fontId="0" fillId="0" borderId="16" xfId="0" applyNumberFormat="1" applyFont="1" applyFill="1" applyBorder="1"/>
    <xf numFmtId="3" fontId="0" fillId="0" borderId="33" xfId="0" applyNumberFormat="1" applyBorder="1"/>
    <xf numFmtId="3" fontId="0" fillId="0" borderId="34" xfId="0" applyNumberFormat="1" applyBorder="1"/>
    <xf numFmtId="3" fontId="0" fillId="0" borderId="32" xfId="0" applyNumberFormat="1" applyBorder="1"/>
    <xf numFmtId="0" fontId="1" fillId="0" borderId="16" xfId="0" applyFont="1" applyFill="1" applyBorder="1"/>
    <xf numFmtId="0" fontId="0" fillId="17" borderId="13" xfId="0" applyFill="1" applyBorder="1" applyAlignment="1">
      <alignment horizontal="center" wrapText="1"/>
    </xf>
    <xf numFmtId="0" fontId="0" fillId="4" borderId="12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0" fontId="0" fillId="4" borderId="14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7" borderId="6" xfId="0" applyFill="1" applyBorder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5" fillId="6" borderId="6" xfId="0" applyFont="1" applyFill="1" applyBorder="1" applyAlignment="1">
      <alignment horizontal="center" wrapText="1"/>
    </xf>
    <xf numFmtId="0" fontId="5" fillId="6" borderId="0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10" fontId="0" fillId="10" borderId="13" xfId="0" applyNumberFormat="1" applyFill="1" applyBorder="1" applyAlignment="1">
      <alignment horizontal="center" wrapText="1"/>
    </xf>
    <xf numFmtId="49" fontId="1" fillId="0" borderId="10" xfId="0" applyNumberFormat="1" applyFont="1" applyBorder="1" applyAlignment="1">
      <alignment horizontal="left" vertical="center" wrapText="1"/>
    </xf>
    <xf numFmtId="0" fontId="5" fillId="6" borderId="12" xfId="0" applyFont="1" applyFill="1" applyBorder="1" applyAlignment="1">
      <alignment horizontal="center" wrapText="1"/>
    </xf>
    <xf numFmtId="0" fontId="5" fillId="6" borderId="13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49" fontId="1" fillId="7" borderId="12" xfId="0" applyNumberFormat="1" applyFont="1" applyFill="1" applyBorder="1" applyAlignment="1">
      <alignment horizontal="center" vertical="center" wrapText="1"/>
    </xf>
    <xf numFmtId="49" fontId="1" fillId="7" borderId="13" xfId="0" applyNumberFormat="1" applyFont="1" applyFill="1" applyBorder="1" applyAlignment="1">
      <alignment horizontal="center" vertical="center" wrapText="1"/>
    </xf>
    <xf numFmtId="49" fontId="1" fillId="7" borderId="14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 vertical="center" wrapText="1"/>
    </xf>
    <xf numFmtId="49" fontId="1" fillId="4" borderId="12" xfId="0" applyNumberFormat="1" applyFont="1" applyFill="1" applyBorder="1" applyAlignment="1">
      <alignment horizontal="center" vertical="center" wrapText="1"/>
    </xf>
    <xf numFmtId="49" fontId="1" fillId="4" borderId="13" xfId="0" applyNumberFormat="1" applyFont="1" applyFill="1" applyBorder="1" applyAlignment="1">
      <alignment horizontal="center" vertical="center" wrapText="1"/>
    </xf>
    <xf numFmtId="49" fontId="1" fillId="4" borderId="14" xfId="0" applyNumberFormat="1" applyFont="1" applyFill="1" applyBorder="1" applyAlignment="1">
      <alignment horizontal="center" vertical="center" wrapText="1"/>
    </xf>
    <xf numFmtId="49" fontId="1" fillId="11" borderId="12" xfId="0" applyNumberFormat="1" applyFont="1" applyFill="1" applyBorder="1" applyAlignment="1">
      <alignment horizontal="center" vertical="center" wrapText="1"/>
    </xf>
    <xf numFmtId="49" fontId="1" fillId="11" borderId="13" xfId="0" applyNumberFormat="1" applyFont="1" applyFill="1" applyBorder="1" applyAlignment="1">
      <alignment horizontal="center" vertical="center" wrapText="1"/>
    </xf>
    <xf numFmtId="49" fontId="1" fillId="11" borderId="14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0" fontId="0" fillId="7" borderId="12" xfId="0" applyFill="1" applyBorder="1" applyAlignment="1">
      <alignment horizontal="center" wrapText="1"/>
    </xf>
    <xf numFmtId="0" fontId="0" fillId="7" borderId="13" xfId="0" applyFill="1" applyBorder="1" applyAlignment="1">
      <alignment horizontal="center" wrapText="1"/>
    </xf>
    <xf numFmtId="0" fontId="0" fillId="7" borderId="14" xfId="0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15" fillId="15" borderId="32" xfId="0" applyFont="1" applyFill="1" applyBorder="1" applyAlignment="1">
      <alignment horizontal="center"/>
    </xf>
    <xf numFmtId="0" fontId="15" fillId="15" borderId="34" xfId="0" applyFont="1" applyFill="1" applyBorder="1" applyAlignment="1">
      <alignment horizontal="center"/>
    </xf>
    <xf numFmtId="49" fontId="13" fillId="16" borderId="12" xfId="0" applyNumberFormat="1" applyFont="1" applyFill="1" applyBorder="1" applyAlignment="1">
      <alignment horizontal="center" wrapText="1"/>
    </xf>
    <xf numFmtId="49" fontId="13" fillId="16" borderId="13" xfId="0" applyNumberFormat="1" applyFont="1" applyFill="1" applyBorder="1" applyAlignment="1">
      <alignment horizontal="center" wrapText="1"/>
    </xf>
    <xf numFmtId="49" fontId="13" fillId="16" borderId="14" xfId="0" applyNumberFormat="1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/>
    </xf>
    <xf numFmtId="0" fontId="15" fillId="15" borderId="20" xfId="0" applyFont="1" applyFill="1" applyBorder="1" applyAlignment="1">
      <alignment horizontal="center"/>
    </xf>
    <xf numFmtId="0" fontId="15" fillId="15" borderId="1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</cellXfs>
  <cellStyles count="6">
    <cellStyle name="Bad" xfId="3" builtinId="27"/>
    <cellStyle name="Input" xfId="5" builtinId="20"/>
    <cellStyle name="Neutral" xfId="4" builtinId="28"/>
    <cellStyle name="Normal" xfId="0" builtinId="0"/>
    <cellStyle name="Normal 2" xfId="1"/>
    <cellStyle name="Percent 2" xfId="2"/>
  </cellStyles>
  <dxfs count="7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M1695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" sqref="G2"/>
    </sheetView>
  </sheetViews>
  <sheetFormatPr defaultRowHeight="15" x14ac:dyDescent="0.25"/>
  <cols>
    <col min="1" max="1" width="16" customWidth="1"/>
    <col min="2" max="2" width="19" bestFit="1" customWidth="1"/>
    <col min="3" max="3" width="13.5703125" bestFit="1" customWidth="1"/>
    <col min="4" max="4" width="16.85546875" bestFit="1" customWidth="1"/>
    <col min="5" max="5" width="15.7109375" bestFit="1" customWidth="1"/>
    <col min="6" max="6" width="7.28515625" bestFit="1" customWidth="1"/>
    <col min="7" max="7" width="12.42578125" bestFit="1" customWidth="1"/>
    <col min="8" max="8" width="14" bestFit="1" customWidth="1"/>
    <col min="9" max="9" width="16.42578125" bestFit="1" customWidth="1"/>
    <col min="10" max="10" width="13.42578125" bestFit="1" customWidth="1"/>
    <col min="17" max="17" width="16.7109375" customWidth="1"/>
    <col min="18" max="19" width="14.42578125" bestFit="1" customWidth="1"/>
    <col min="20" max="20" width="13" bestFit="1" customWidth="1"/>
    <col min="21" max="22" width="13.42578125" bestFit="1" customWidth="1"/>
    <col min="23" max="23" width="13" bestFit="1" customWidth="1"/>
    <col min="24" max="24" width="36" customWidth="1"/>
    <col min="25" max="25" width="36" style="62" customWidth="1"/>
    <col min="26" max="26" width="29.5703125" bestFit="1" customWidth="1"/>
    <col min="27" max="27" width="30.7109375" bestFit="1" customWidth="1"/>
    <col min="29" max="29" width="9.140625" style="53"/>
    <col min="30" max="30" width="12.140625" style="11" bestFit="1" customWidth="1"/>
    <col min="31" max="31" width="19" style="11" bestFit="1" customWidth="1"/>
    <col min="32" max="32" width="14.42578125" style="11" bestFit="1" customWidth="1"/>
    <col min="33" max="33" width="10.28515625" style="62" customWidth="1"/>
    <col min="34" max="34" width="14.42578125" style="11" bestFit="1" customWidth="1"/>
    <col min="35" max="35" width="10.28515625" style="62" customWidth="1"/>
    <col min="36" max="36" width="12.28515625" bestFit="1" customWidth="1"/>
    <col min="37" max="37" width="52.42578125" customWidth="1"/>
    <col min="38" max="38" width="14.5703125" style="62" customWidth="1"/>
    <col min="39" max="39" width="51.28515625" customWidth="1"/>
    <col min="40" max="40" width="14.140625" style="62" customWidth="1"/>
    <col min="41" max="41" width="52" customWidth="1"/>
    <col min="42" max="42" width="14.140625" style="62" customWidth="1"/>
    <col min="43" max="43" width="53.28515625" customWidth="1"/>
    <col min="44" max="44" width="14.140625" style="62" customWidth="1"/>
    <col min="300" max="16384" width="9.140625" style="177"/>
  </cols>
  <sheetData>
    <row r="1" spans="1:44" x14ac:dyDescent="0.25">
      <c r="A1" s="18"/>
      <c r="B1" s="19"/>
      <c r="C1" s="18"/>
      <c r="D1" s="17"/>
      <c r="E1" s="17"/>
      <c r="F1" s="17"/>
      <c r="G1" s="17"/>
      <c r="H1" s="17"/>
      <c r="I1" s="19"/>
      <c r="J1" s="18"/>
      <c r="K1" s="17"/>
      <c r="L1" s="17"/>
      <c r="M1" s="17"/>
      <c r="N1" s="17"/>
      <c r="O1" s="17"/>
      <c r="P1" s="17"/>
      <c r="Q1" s="19"/>
      <c r="R1" s="30">
        <v>2013</v>
      </c>
      <c r="S1" s="54">
        <v>2014</v>
      </c>
      <c r="T1" s="54">
        <v>2015</v>
      </c>
      <c r="U1" s="54">
        <v>2016</v>
      </c>
      <c r="V1" s="54">
        <v>2017</v>
      </c>
      <c r="W1" s="188">
        <v>2018</v>
      </c>
      <c r="X1" s="406" t="s">
        <v>1699</v>
      </c>
      <c r="Y1" s="152">
        <v>2012</v>
      </c>
      <c r="Z1" s="409" t="s">
        <v>1700</v>
      </c>
      <c r="AA1" s="409" t="s">
        <v>1701</v>
      </c>
      <c r="AB1" s="11"/>
      <c r="AD1" s="18"/>
      <c r="AE1" s="19"/>
      <c r="AF1" s="54">
        <v>2013</v>
      </c>
      <c r="AG1" s="76">
        <v>2013</v>
      </c>
      <c r="AH1" s="30">
        <v>2014</v>
      </c>
      <c r="AI1" s="75">
        <v>2014</v>
      </c>
      <c r="AJ1" s="30">
        <v>2015</v>
      </c>
      <c r="AK1" s="55">
        <v>2015</v>
      </c>
      <c r="AL1" s="55">
        <v>2015</v>
      </c>
      <c r="AM1" s="54">
        <v>2016</v>
      </c>
      <c r="AN1" s="54">
        <v>2016</v>
      </c>
      <c r="AO1" s="54">
        <v>2017</v>
      </c>
      <c r="AP1" s="54">
        <v>2017</v>
      </c>
      <c r="AQ1" s="75">
        <v>2018</v>
      </c>
      <c r="AR1" s="54">
        <v>2018</v>
      </c>
    </row>
    <row r="2" spans="1:44" x14ac:dyDescent="0.25">
      <c r="A2" s="14"/>
      <c r="B2" s="16"/>
      <c r="C2" s="14"/>
      <c r="D2" s="15"/>
      <c r="E2" s="15"/>
      <c r="F2" s="15"/>
      <c r="G2" s="15"/>
      <c r="H2" s="15"/>
      <c r="I2" s="16"/>
      <c r="J2" s="14"/>
      <c r="K2" s="15"/>
      <c r="L2" s="15"/>
      <c r="M2" s="15"/>
      <c r="N2" s="15"/>
      <c r="O2" s="15"/>
      <c r="P2" s="15"/>
      <c r="Q2" s="16"/>
      <c r="R2" s="26"/>
      <c r="S2" s="301"/>
      <c r="T2" s="301"/>
      <c r="U2" s="301"/>
      <c r="V2" s="301"/>
      <c r="W2" s="301"/>
      <c r="X2" s="407"/>
      <c r="Y2" s="153" t="s">
        <v>1748</v>
      </c>
      <c r="Z2" s="410"/>
      <c r="AA2" s="410"/>
      <c r="AB2" s="11"/>
      <c r="AD2" s="14"/>
      <c r="AE2" s="16"/>
      <c r="AF2" s="83" t="s">
        <v>1807</v>
      </c>
      <c r="AG2" s="27" t="s">
        <v>1728</v>
      </c>
      <c r="AH2" s="301" t="s">
        <v>1807</v>
      </c>
      <c r="AI2" s="26" t="s">
        <v>1728</v>
      </c>
      <c r="AJ2" s="26" t="s">
        <v>1704</v>
      </c>
      <c r="AK2" s="395" t="s">
        <v>1729</v>
      </c>
      <c r="AL2" s="28" t="s">
        <v>1728</v>
      </c>
      <c r="AM2" s="398" t="s">
        <v>1729</v>
      </c>
      <c r="AN2" s="83" t="s">
        <v>1728</v>
      </c>
      <c r="AO2" s="398" t="s">
        <v>1729</v>
      </c>
      <c r="AP2" s="83" t="s">
        <v>1728</v>
      </c>
      <c r="AQ2" s="398" t="s">
        <v>1729</v>
      </c>
      <c r="AR2" s="83" t="s">
        <v>1728</v>
      </c>
    </row>
    <row r="3" spans="1:44" ht="15.75" thickBot="1" x14ac:dyDescent="0.3">
      <c r="A3" s="48" t="s">
        <v>0</v>
      </c>
      <c r="B3" s="50" t="s">
        <v>1</v>
      </c>
      <c r="C3" s="48" t="s">
        <v>0</v>
      </c>
      <c r="D3" s="29" t="s">
        <v>1682</v>
      </c>
      <c r="E3" s="29" t="s">
        <v>1683</v>
      </c>
      <c r="F3" s="29" t="s">
        <v>1684</v>
      </c>
      <c r="G3" s="29" t="s">
        <v>1685</v>
      </c>
      <c r="H3" s="29" t="s">
        <v>1686</v>
      </c>
      <c r="I3" s="49" t="s">
        <v>1687</v>
      </c>
      <c r="J3" s="46" t="s">
        <v>1688</v>
      </c>
      <c r="K3" s="47" t="s">
        <v>1689</v>
      </c>
      <c r="L3" s="47" t="s">
        <v>1690</v>
      </c>
      <c r="M3" s="47" t="s">
        <v>1691</v>
      </c>
      <c r="N3" s="47" t="s">
        <v>1692</v>
      </c>
      <c r="O3" s="47" t="s">
        <v>1693</v>
      </c>
      <c r="P3" s="47" t="s">
        <v>1694</v>
      </c>
      <c r="Q3" s="45" t="s">
        <v>1806</v>
      </c>
      <c r="R3" s="46" t="s">
        <v>1814</v>
      </c>
      <c r="S3" s="44" t="s">
        <v>1814</v>
      </c>
      <c r="T3" s="44" t="s">
        <v>1814</v>
      </c>
      <c r="U3" s="44" t="s">
        <v>1814</v>
      </c>
      <c r="V3" s="44" t="s">
        <v>1814</v>
      </c>
      <c r="W3" s="46" t="s">
        <v>1814</v>
      </c>
      <c r="X3" s="408"/>
      <c r="Y3" s="154" t="s">
        <v>1749</v>
      </c>
      <c r="Z3" s="411"/>
      <c r="AA3" s="411"/>
      <c r="AD3" s="48" t="s">
        <v>0</v>
      </c>
      <c r="AE3" s="50" t="s">
        <v>1</v>
      </c>
      <c r="AF3" s="44" t="s">
        <v>1808</v>
      </c>
      <c r="AG3" s="47" t="s">
        <v>1809</v>
      </c>
      <c r="AH3" s="44" t="s">
        <v>1808</v>
      </c>
      <c r="AI3" s="47" t="s">
        <v>1809</v>
      </c>
      <c r="AJ3" s="46" t="s">
        <v>1808</v>
      </c>
      <c r="AK3" s="333" t="s">
        <v>1808</v>
      </c>
      <c r="AL3" s="45" t="s">
        <v>1809</v>
      </c>
      <c r="AM3" s="399" t="s">
        <v>1808</v>
      </c>
      <c r="AN3" s="44" t="s">
        <v>1809</v>
      </c>
      <c r="AO3" s="399" t="s">
        <v>1808</v>
      </c>
      <c r="AP3" s="44" t="s">
        <v>1809</v>
      </c>
      <c r="AQ3" s="399" t="s">
        <v>1808</v>
      </c>
      <c r="AR3" s="44" t="s">
        <v>1809</v>
      </c>
    </row>
    <row r="4" spans="1:44" x14ac:dyDescent="0.25">
      <c r="A4" s="3" t="s">
        <v>1393</v>
      </c>
      <c r="B4" s="4">
        <v>17878</v>
      </c>
      <c r="C4" s="7">
        <v>4304715591</v>
      </c>
      <c r="D4" s="8">
        <v>366</v>
      </c>
      <c r="E4" s="8">
        <v>2121</v>
      </c>
      <c r="F4" s="8" t="s">
        <v>1695</v>
      </c>
      <c r="G4" s="8" t="s">
        <v>1697</v>
      </c>
      <c r="H4" s="8">
        <v>40.364579999999897</v>
      </c>
      <c r="I4" s="9">
        <v>-109.41624</v>
      </c>
      <c r="J4" s="7">
        <v>2121</v>
      </c>
      <c r="K4" s="8">
        <v>365</v>
      </c>
      <c r="L4" s="8">
        <v>730</v>
      </c>
      <c r="M4" s="8">
        <v>1095</v>
      </c>
      <c r="N4" s="8">
        <v>1460</v>
      </c>
      <c r="O4" s="8">
        <v>1825</v>
      </c>
      <c r="P4" s="8">
        <v>2190</v>
      </c>
      <c r="Q4" s="302">
        <v>2.3290384453705478E-4</v>
      </c>
      <c r="R4" s="33">
        <f>(J4*(EXP(-$Q$4*K4)))</f>
        <v>1948.1452621386543</v>
      </c>
      <c r="S4" s="31">
        <f>($J$4*(EXP(-$Q$4*L4)))</f>
        <v>1789.3776343202669</v>
      </c>
      <c r="T4" s="31">
        <f>($J$4*(EXP(-$Q$4*M4)))</f>
        <v>1643.549061988638</v>
      </c>
      <c r="U4" s="31">
        <f>($J$4*(EXP(-$Q$4*N4)))</f>
        <v>1509.6050533736891</v>
      </c>
      <c r="V4" s="31">
        <f>($J$4*(EXP(-$Q$4*O4)))</f>
        <v>1386.5770544226884</v>
      </c>
      <c r="W4" s="31">
        <f>($J$4*(EXP(-$Q$4*P4)))</f>
        <v>1273.5754451502742</v>
      </c>
      <c r="X4" s="412" t="s">
        <v>1702</v>
      </c>
      <c r="Y4" s="152">
        <f t="shared" ref="Y4:Y67" si="0">J4*$X$11</f>
        <v>3.1275078239999998</v>
      </c>
      <c r="Z4" s="155">
        <f>(87/365)*T4</f>
        <v>391.75005039181229</v>
      </c>
      <c r="AA4" s="156">
        <f>(278/365)*T4</f>
        <v>1251.7990115968255</v>
      </c>
      <c r="AD4" s="14" t="s">
        <v>1393</v>
      </c>
      <c r="AE4" s="57">
        <v>17878</v>
      </c>
      <c r="AF4" s="33">
        <f>R4</f>
        <v>1948.1452621386543</v>
      </c>
      <c r="AG4" s="84">
        <f t="shared" ref="AG4:AG67" si="1">AF4*$X$11</f>
        <v>2.8726259074149798</v>
      </c>
      <c r="AH4" s="31">
        <f>S4</f>
        <v>1789.3776343202669</v>
      </c>
      <c r="AI4" s="86">
        <f t="shared" ref="AI4:AI67" si="2">AH4*$X$11</f>
        <v>2.6385160544211437</v>
      </c>
      <c r="AJ4" s="397">
        <f>T4</f>
        <v>1643.549061988638</v>
      </c>
      <c r="AK4" s="396"/>
      <c r="AL4" s="90">
        <f>AJ4*$X$11</f>
        <v>2.4234854080609742</v>
      </c>
      <c r="AM4" s="31">
        <f>U4</f>
        <v>1509.6050533736891</v>
      </c>
      <c r="AN4" s="86">
        <f>AM4*$X$11</f>
        <v>2.2259790738218528</v>
      </c>
      <c r="AO4" s="31">
        <f>V4</f>
        <v>1386.5770544226884</v>
      </c>
      <c r="AP4" s="89">
        <f>AO4*$X$11</f>
        <v>2.0445688761366485</v>
      </c>
      <c r="AQ4" s="20">
        <f>W4</f>
        <v>1273.5754451502742</v>
      </c>
      <c r="AR4" s="86">
        <f>AQ4*$X$11</f>
        <v>1.8779430311936658</v>
      </c>
    </row>
    <row r="5" spans="1:44" x14ac:dyDescent="0.25">
      <c r="A5" s="3" t="s">
        <v>1390</v>
      </c>
      <c r="B5" s="4">
        <v>17965</v>
      </c>
      <c r="C5" s="7">
        <v>4304715489</v>
      </c>
      <c r="D5" s="8">
        <v>366</v>
      </c>
      <c r="E5" s="8">
        <v>1853</v>
      </c>
      <c r="F5" s="8" t="s">
        <v>1695</v>
      </c>
      <c r="G5" s="8" t="s">
        <v>1697</v>
      </c>
      <c r="H5" s="8">
        <v>40.364550000000001</v>
      </c>
      <c r="I5" s="9">
        <v>-109.41152</v>
      </c>
      <c r="J5" s="7">
        <v>1853</v>
      </c>
      <c r="K5" s="8">
        <v>365</v>
      </c>
      <c r="L5" s="8">
        <v>730</v>
      </c>
      <c r="M5" s="8">
        <v>1095</v>
      </c>
      <c r="N5" s="8">
        <v>1460</v>
      </c>
      <c r="O5" s="8">
        <v>1825</v>
      </c>
      <c r="P5" s="8">
        <v>2190</v>
      </c>
      <c r="Q5" s="6">
        <v>2.3290384453705478E-4</v>
      </c>
      <c r="R5" s="33">
        <f t="shared" ref="R5:R68" si="3">(J5*(EXP(-Q5*K5)))</f>
        <v>1701.986407705293</v>
      </c>
      <c r="S5" s="31">
        <f t="shared" ref="S5:S68" si="4">(J5*(EXP(-Q5*L5)))</f>
        <v>1563.279941723458</v>
      </c>
      <c r="T5" s="31">
        <f t="shared" ref="T5:T68" si="5">(J5*(EXP(-Q5*M5)))</f>
        <v>1435.8776104973815</v>
      </c>
      <c r="U5" s="31">
        <f t="shared" ref="U5:U68" si="6">(J5*(EXP(-Q5*N5)))</f>
        <v>1318.8581630841329</v>
      </c>
      <c r="V5" s="31">
        <f t="shared" ref="V5:V68" si="7">(J5*(EXP(-Q5*O5)))</f>
        <v>1211.3754275555125</v>
      </c>
      <c r="W5" s="31">
        <f t="shared" ref="W5:W68" si="8">(J5*(EXP(-Q5*P5)))</f>
        <v>1112.6521922977172</v>
      </c>
      <c r="X5" s="413"/>
      <c r="Y5" s="153">
        <f t="shared" si="0"/>
        <v>2.7323300319999997</v>
      </c>
      <c r="Z5" s="155">
        <f t="shared" ref="Z5:Z68" si="9">(87/365)*T5</f>
        <v>342.25027976238954</v>
      </c>
      <c r="AA5" s="156">
        <f t="shared" ref="AA5:AA68" si="10">(278/365)*T5</f>
        <v>1093.627330734992</v>
      </c>
      <c r="AD5" s="14" t="s">
        <v>1390</v>
      </c>
      <c r="AE5" s="57">
        <v>17965</v>
      </c>
      <c r="AF5" s="33">
        <f t="shared" ref="AF5:AF68" si="11">R5</f>
        <v>1701.986407705293</v>
      </c>
      <c r="AG5" s="84">
        <f t="shared" si="1"/>
        <v>2.5096538455633937</v>
      </c>
      <c r="AH5" s="31">
        <f t="shared" ref="AH5:AH68" si="12">S5</f>
        <v>1563.279941723458</v>
      </c>
      <c r="AI5" s="86">
        <f t="shared" si="2"/>
        <v>2.3051250583886747</v>
      </c>
      <c r="AJ5" s="155">
        <f t="shared" ref="AJ5:AJ68" si="13">T5</f>
        <v>1435.8776104973815</v>
      </c>
      <c r="AK5" s="56"/>
      <c r="AL5" s="86">
        <f t="shared" ref="AL5:AL68" si="14">AJ5*$X$11</f>
        <v>2.1172647152932509</v>
      </c>
      <c r="AM5" s="31">
        <f t="shared" ref="AM5:AM68" si="15">U5</f>
        <v>1318.8581630841329</v>
      </c>
      <c r="AN5" s="86">
        <f t="shared" ref="AN5:AN68" si="16">AM5*$X$11</f>
        <v>1.9447143912267295</v>
      </c>
      <c r="AO5" s="31">
        <f t="shared" ref="AO5:AO68" si="17">V5</f>
        <v>1211.3754275555125</v>
      </c>
      <c r="AP5" s="89">
        <f t="shared" ref="AP5:AP68" si="18">AO5*$X$11</f>
        <v>1.7862263684494155</v>
      </c>
      <c r="AQ5" s="20">
        <f t="shared" ref="AQ5:AQ68" si="19">W5</f>
        <v>1112.6521922977172</v>
      </c>
      <c r="AR5" s="86">
        <f t="shared" ref="AR5:AR68" si="20">AQ5*$X$11</f>
        <v>1.6406546142394451</v>
      </c>
    </row>
    <row r="6" spans="1:44" ht="15.75" thickBot="1" x14ac:dyDescent="0.3">
      <c r="A6" s="3" t="s">
        <v>1386</v>
      </c>
      <c r="B6" s="4">
        <v>17970</v>
      </c>
      <c r="C6" s="7">
        <v>4304715397</v>
      </c>
      <c r="D6" s="8">
        <v>366</v>
      </c>
      <c r="E6" s="8">
        <v>2742</v>
      </c>
      <c r="F6" s="8" t="s">
        <v>1695</v>
      </c>
      <c r="G6" s="8" t="s">
        <v>1697</v>
      </c>
      <c r="H6" s="8">
        <v>40.366390000000003</v>
      </c>
      <c r="I6" s="9">
        <v>-109.41603000000001</v>
      </c>
      <c r="J6" s="7">
        <v>2742</v>
      </c>
      <c r="K6" s="8">
        <v>365</v>
      </c>
      <c r="L6" s="8">
        <v>730</v>
      </c>
      <c r="M6" s="8">
        <v>1095</v>
      </c>
      <c r="N6" s="8">
        <v>1460</v>
      </c>
      <c r="O6" s="8">
        <v>1825</v>
      </c>
      <c r="P6" s="8">
        <v>2190</v>
      </c>
      <c r="Q6" s="6">
        <v>2.3290384453705478E-4</v>
      </c>
      <c r="R6" s="33">
        <f t="shared" si="3"/>
        <v>2518.5357420010323</v>
      </c>
      <c r="S6" s="31">
        <f t="shared" si="4"/>
        <v>2313.2831085837679</v>
      </c>
      <c r="T6" s="31">
        <f t="shared" si="5"/>
        <v>2124.7579104068104</v>
      </c>
      <c r="U6" s="31">
        <f t="shared" si="6"/>
        <v>1951.5969148282204</v>
      </c>
      <c r="V6" s="31">
        <f t="shared" si="7"/>
        <v>1792.5479883201376</v>
      </c>
      <c r="W6" s="31">
        <f t="shared" si="8"/>
        <v>1646.4610422451919</v>
      </c>
      <c r="X6" s="414"/>
      <c r="Y6" s="153">
        <f t="shared" si="0"/>
        <v>4.0431996479999999</v>
      </c>
      <c r="Z6" s="155">
        <f t="shared" si="9"/>
        <v>506.4491457681986</v>
      </c>
      <c r="AA6" s="156">
        <f t="shared" si="10"/>
        <v>1618.3087646386118</v>
      </c>
      <c r="AD6" s="14" t="s">
        <v>1386</v>
      </c>
      <c r="AE6" s="57">
        <v>17970</v>
      </c>
      <c r="AF6" s="33">
        <f t="shared" si="11"/>
        <v>2518.5357420010323</v>
      </c>
      <c r="AG6" s="84">
        <f t="shared" si="1"/>
        <v>3.7136917671531702</v>
      </c>
      <c r="AH6" s="31">
        <f t="shared" si="12"/>
        <v>2313.2831085837679</v>
      </c>
      <c r="AI6" s="86">
        <f t="shared" si="2"/>
        <v>3.4110377280635431</v>
      </c>
      <c r="AJ6" s="155">
        <f t="shared" si="13"/>
        <v>2124.7579104068104</v>
      </c>
      <c r="AK6" s="56"/>
      <c r="AL6" s="86">
        <f t="shared" si="14"/>
        <v>3.1330490282428998</v>
      </c>
      <c r="AM6" s="31">
        <f t="shared" si="15"/>
        <v>1951.5969148282204</v>
      </c>
      <c r="AN6" s="86">
        <f t="shared" si="16"/>
        <v>2.8777155211784633</v>
      </c>
      <c r="AO6" s="31">
        <f t="shared" si="17"/>
        <v>1792.5479883201376</v>
      </c>
      <c r="AP6" s="89">
        <f t="shared" si="18"/>
        <v>2.643190880889529</v>
      </c>
      <c r="AQ6" s="20">
        <f t="shared" si="19"/>
        <v>1646.4610422451919</v>
      </c>
      <c r="AR6" s="86">
        <f t="shared" si="20"/>
        <v>2.427779251076394</v>
      </c>
    </row>
    <row r="7" spans="1:44" x14ac:dyDescent="0.25">
      <c r="A7" s="3" t="s">
        <v>1396</v>
      </c>
      <c r="B7" s="4">
        <v>18001</v>
      </c>
      <c r="C7" s="7">
        <v>4304715682</v>
      </c>
      <c r="D7" s="8">
        <v>366</v>
      </c>
      <c r="E7" s="8">
        <v>3176</v>
      </c>
      <c r="F7" s="8" t="s">
        <v>1695</v>
      </c>
      <c r="G7" s="8" t="s">
        <v>1697</v>
      </c>
      <c r="H7" s="8">
        <v>40.364570000000001</v>
      </c>
      <c r="I7" s="9">
        <v>-109.41858000000001</v>
      </c>
      <c r="J7" s="7">
        <v>3176</v>
      </c>
      <c r="K7" s="8">
        <v>365</v>
      </c>
      <c r="L7" s="8">
        <v>730</v>
      </c>
      <c r="M7" s="8">
        <v>1095</v>
      </c>
      <c r="N7" s="8">
        <v>1460</v>
      </c>
      <c r="O7" s="8">
        <v>1825</v>
      </c>
      <c r="P7" s="8">
        <v>2190</v>
      </c>
      <c r="Q7" s="6">
        <v>2.3290384453705478E-4</v>
      </c>
      <c r="R7" s="33">
        <f t="shared" si="3"/>
        <v>2917.1661256729685</v>
      </c>
      <c r="S7" s="31">
        <f t="shared" si="4"/>
        <v>2679.4263868935254</v>
      </c>
      <c r="T7" s="31">
        <f t="shared" si="5"/>
        <v>2461.061678866532</v>
      </c>
      <c r="U7" s="31">
        <f t="shared" si="6"/>
        <v>2260.49299835683</v>
      </c>
      <c r="V7" s="31">
        <f t="shared" si="7"/>
        <v>2076.2700258587734</v>
      </c>
      <c r="W7" s="31">
        <f t="shared" si="8"/>
        <v>1907.0606382825417</v>
      </c>
      <c r="X7" s="415" t="s">
        <v>1799</v>
      </c>
      <c r="Y7" s="153">
        <f t="shared" si="0"/>
        <v>4.6831517439999999</v>
      </c>
      <c r="Z7" s="155">
        <f t="shared" si="9"/>
        <v>586.60922208599527</v>
      </c>
      <c r="AA7" s="156">
        <f t="shared" si="10"/>
        <v>1874.4524567805367</v>
      </c>
      <c r="AD7" s="14" t="s">
        <v>1396</v>
      </c>
      <c r="AE7" s="57">
        <v>18001</v>
      </c>
      <c r="AF7" s="33">
        <f t="shared" si="11"/>
        <v>2917.1661256729685</v>
      </c>
      <c r="AG7" s="84">
        <f t="shared" si="1"/>
        <v>4.3014898076143213</v>
      </c>
      <c r="AH7" s="31">
        <f t="shared" si="12"/>
        <v>2679.4263868935254</v>
      </c>
      <c r="AI7" s="86">
        <f t="shared" si="2"/>
        <v>3.9509321022355266</v>
      </c>
      <c r="AJ7" s="155">
        <f t="shared" si="13"/>
        <v>2461.061678866532</v>
      </c>
      <c r="AK7" s="56"/>
      <c r="AL7" s="86">
        <f t="shared" si="14"/>
        <v>3.6289437322025715</v>
      </c>
      <c r="AM7" s="31">
        <f t="shared" si="15"/>
        <v>2260.49299835683</v>
      </c>
      <c r="AN7" s="86">
        <f t="shared" si="16"/>
        <v>3.3331963877690733</v>
      </c>
      <c r="AO7" s="31">
        <f t="shared" si="17"/>
        <v>2076.2700258587734</v>
      </c>
      <c r="AP7" s="89">
        <f t="shared" si="18"/>
        <v>3.0615515090098988</v>
      </c>
      <c r="AQ7" s="20">
        <f t="shared" si="19"/>
        <v>1907.0606382825417</v>
      </c>
      <c r="AR7" s="86">
        <f t="shared" si="20"/>
        <v>2.8120448218156922</v>
      </c>
    </row>
    <row r="8" spans="1:44" x14ac:dyDescent="0.25">
      <c r="A8" s="3" t="s">
        <v>1394</v>
      </c>
      <c r="B8" s="4">
        <v>18014</v>
      </c>
      <c r="C8" s="7">
        <v>4304715593</v>
      </c>
      <c r="D8" s="8">
        <v>275</v>
      </c>
      <c r="E8" s="8">
        <v>1060</v>
      </c>
      <c r="F8" s="8" t="s">
        <v>1695</v>
      </c>
      <c r="G8" s="8" t="s">
        <v>1697</v>
      </c>
      <c r="H8" s="8">
        <v>40.364469999999898</v>
      </c>
      <c r="I8" s="9">
        <v>-109.4067</v>
      </c>
      <c r="J8" s="7">
        <v>1060</v>
      </c>
      <c r="K8" s="8">
        <v>365</v>
      </c>
      <c r="L8" s="8">
        <v>730</v>
      </c>
      <c r="M8" s="8">
        <v>1095</v>
      </c>
      <c r="N8" s="8">
        <v>1460</v>
      </c>
      <c r="O8" s="8">
        <v>1825</v>
      </c>
      <c r="P8" s="8">
        <v>2190</v>
      </c>
      <c r="Q8" s="6">
        <v>2.3290384453705478E-4</v>
      </c>
      <c r="R8" s="33">
        <f t="shared" si="3"/>
        <v>973.61337947523498</v>
      </c>
      <c r="S8" s="31">
        <f t="shared" si="4"/>
        <v>894.26699310678111</v>
      </c>
      <c r="T8" s="31">
        <f t="shared" si="5"/>
        <v>821.38708425646212</v>
      </c>
      <c r="U8" s="31">
        <f t="shared" si="6"/>
        <v>754.4466556228715</v>
      </c>
      <c r="V8" s="31">
        <f t="shared" si="7"/>
        <v>692.96165850450245</v>
      </c>
      <c r="W8" s="20">
        <f t="shared" si="8"/>
        <v>636.48749262578531</v>
      </c>
      <c r="X8" s="416"/>
      <c r="Y8" s="153">
        <f t="shared" si="0"/>
        <v>1.5630166399999998</v>
      </c>
      <c r="Z8" s="155">
        <f t="shared" si="9"/>
        <v>195.78267487756767</v>
      </c>
      <c r="AA8" s="156">
        <f t="shared" si="10"/>
        <v>625.60440937889439</v>
      </c>
      <c r="AD8" s="14" t="s">
        <v>1394</v>
      </c>
      <c r="AE8" s="57">
        <v>18014</v>
      </c>
      <c r="AF8" s="33">
        <f t="shared" si="11"/>
        <v>973.61337947523498</v>
      </c>
      <c r="AG8" s="84">
        <f t="shared" si="1"/>
        <v>1.4356357670249309</v>
      </c>
      <c r="AH8" s="31">
        <f t="shared" si="12"/>
        <v>894.26699310678111</v>
      </c>
      <c r="AI8" s="86">
        <f t="shared" si="2"/>
        <v>1.3186360290836454</v>
      </c>
      <c r="AJ8" s="155">
        <f t="shared" si="13"/>
        <v>821.38708425646212</v>
      </c>
      <c r="AK8" s="56"/>
      <c r="AL8" s="86">
        <f t="shared" si="14"/>
        <v>1.2111713967678606</v>
      </c>
      <c r="AM8" s="31">
        <f t="shared" si="15"/>
        <v>754.4466556228715</v>
      </c>
      <c r="AN8" s="86">
        <f t="shared" si="16"/>
        <v>1.1124647893687714</v>
      </c>
      <c r="AO8" s="31">
        <f t="shared" si="17"/>
        <v>692.96165850450245</v>
      </c>
      <c r="AP8" s="89">
        <f t="shared" si="18"/>
        <v>1.0218024557778631</v>
      </c>
      <c r="AQ8" s="20">
        <f t="shared" si="19"/>
        <v>636.48749262578531</v>
      </c>
      <c r="AR8" s="86">
        <f t="shared" si="20"/>
        <v>0.93852881332639593</v>
      </c>
    </row>
    <row r="9" spans="1:44" x14ac:dyDescent="0.25">
      <c r="A9" s="3" t="s">
        <v>1387</v>
      </c>
      <c r="B9" s="4">
        <v>18033</v>
      </c>
      <c r="C9" s="7">
        <v>4304715400</v>
      </c>
      <c r="D9" s="8">
        <v>366</v>
      </c>
      <c r="E9" s="8">
        <v>4538</v>
      </c>
      <c r="F9" s="8" t="s">
        <v>1695</v>
      </c>
      <c r="G9" s="8" t="s">
        <v>1697</v>
      </c>
      <c r="H9" s="8">
        <v>40.366410000000002</v>
      </c>
      <c r="I9" s="9">
        <v>-109.4186</v>
      </c>
      <c r="J9" s="7">
        <v>4538</v>
      </c>
      <c r="K9" s="8">
        <v>365</v>
      </c>
      <c r="L9" s="8">
        <v>730</v>
      </c>
      <c r="M9" s="8">
        <v>1095</v>
      </c>
      <c r="N9" s="8">
        <v>1460</v>
      </c>
      <c r="O9" s="8">
        <v>1825</v>
      </c>
      <c r="P9" s="8">
        <v>2190</v>
      </c>
      <c r="Q9" s="6">
        <v>2.3290384453705478E-4</v>
      </c>
      <c r="R9" s="33">
        <f t="shared" si="3"/>
        <v>4168.1674679798271</v>
      </c>
      <c r="S9" s="31">
        <f t="shared" si="4"/>
        <v>3828.4751082250687</v>
      </c>
      <c r="T9" s="31">
        <f t="shared" si="5"/>
        <v>3516.4665927885144</v>
      </c>
      <c r="U9" s="31">
        <f t="shared" si="6"/>
        <v>3229.8857766194251</v>
      </c>
      <c r="V9" s="31">
        <f t="shared" si="7"/>
        <v>2966.6603832956907</v>
      </c>
      <c r="W9" s="20">
        <f t="shared" si="8"/>
        <v>2724.8870203168058</v>
      </c>
      <c r="X9" s="416"/>
      <c r="Y9" s="153">
        <f t="shared" si="0"/>
        <v>6.691480672</v>
      </c>
      <c r="Z9" s="155">
        <f t="shared" si="9"/>
        <v>838.17148924000207</v>
      </c>
      <c r="AA9" s="156">
        <f t="shared" si="10"/>
        <v>2678.2951035485121</v>
      </c>
      <c r="AD9" s="14" t="s">
        <v>1387</v>
      </c>
      <c r="AE9" s="57">
        <v>18033</v>
      </c>
      <c r="AF9" s="33">
        <f t="shared" si="11"/>
        <v>4168.1674679798271</v>
      </c>
      <c r="AG9" s="84">
        <f t="shared" si="1"/>
        <v>6.1461463309048456</v>
      </c>
      <c r="AH9" s="31">
        <f t="shared" si="12"/>
        <v>3828.4751082250687</v>
      </c>
      <c r="AI9" s="86">
        <f t="shared" si="2"/>
        <v>5.6452549999826251</v>
      </c>
      <c r="AJ9" s="155">
        <f t="shared" si="13"/>
        <v>3516.4665927885144</v>
      </c>
      <c r="AK9" s="56"/>
      <c r="AL9" s="86">
        <f t="shared" si="14"/>
        <v>5.1851847155967468</v>
      </c>
      <c r="AM9" s="31">
        <f t="shared" si="15"/>
        <v>3229.8857766194251</v>
      </c>
      <c r="AN9" s="86">
        <f t="shared" si="16"/>
        <v>4.762608692599513</v>
      </c>
      <c r="AO9" s="31">
        <f t="shared" si="17"/>
        <v>2966.6603832956907</v>
      </c>
      <c r="AP9" s="89">
        <f t="shared" si="18"/>
        <v>4.3744712682263609</v>
      </c>
      <c r="AQ9" s="20">
        <f t="shared" si="19"/>
        <v>2724.8870203168058</v>
      </c>
      <c r="AR9" s="86">
        <f t="shared" si="20"/>
        <v>4.017965806486024</v>
      </c>
    </row>
    <row r="10" spans="1:44" ht="15.75" thickBot="1" x14ac:dyDescent="0.3">
      <c r="A10" s="3" t="s">
        <v>1388</v>
      </c>
      <c r="B10" s="4">
        <v>18065</v>
      </c>
      <c r="C10" s="7">
        <v>4304715401</v>
      </c>
      <c r="D10" s="8">
        <v>357</v>
      </c>
      <c r="E10" s="8">
        <v>5798</v>
      </c>
      <c r="F10" s="8" t="s">
        <v>1695</v>
      </c>
      <c r="G10" s="8" t="s">
        <v>1697</v>
      </c>
      <c r="H10" s="8">
        <v>40.366230000000002</v>
      </c>
      <c r="I10" s="9">
        <v>-109.42334</v>
      </c>
      <c r="J10" s="7">
        <v>5798</v>
      </c>
      <c r="K10" s="8">
        <v>365</v>
      </c>
      <c r="L10" s="8">
        <v>730</v>
      </c>
      <c r="M10" s="8">
        <v>1095</v>
      </c>
      <c r="N10" s="8">
        <v>1460</v>
      </c>
      <c r="O10" s="8">
        <v>1825</v>
      </c>
      <c r="P10" s="8">
        <v>2190</v>
      </c>
      <c r="Q10" s="6">
        <v>2.3290384453705478E-4</v>
      </c>
      <c r="R10" s="33">
        <f t="shared" si="3"/>
        <v>5325.4814850918983</v>
      </c>
      <c r="S10" s="31">
        <f t="shared" si="4"/>
        <v>4891.4717226727516</v>
      </c>
      <c r="T10" s="31">
        <f t="shared" si="5"/>
        <v>4492.832372187705</v>
      </c>
      <c r="U10" s="31">
        <f t="shared" si="6"/>
        <v>4126.6808578315176</v>
      </c>
      <c r="V10" s="31">
        <f t="shared" si="7"/>
        <v>3790.3695245368917</v>
      </c>
      <c r="W10" s="20">
        <f t="shared" si="8"/>
        <v>3481.4664926833052</v>
      </c>
      <c r="X10" s="417"/>
      <c r="Y10" s="153">
        <f t="shared" si="0"/>
        <v>8.5494061119999998</v>
      </c>
      <c r="Z10" s="155">
        <f t="shared" si="9"/>
        <v>1070.8942914529598</v>
      </c>
      <c r="AA10" s="156">
        <f t="shared" si="10"/>
        <v>3421.9380807347452</v>
      </c>
      <c r="AD10" s="14" t="s">
        <v>1388</v>
      </c>
      <c r="AE10" s="57">
        <v>18065</v>
      </c>
      <c r="AF10" s="33">
        <f t="shared" si="11"/>
        <v>5325.4814850918983</v>
      </c>
      <c r="AG10" s="84">
        <f t="shared" si="1"/>
        <v>7.8526567709533479</v>
      </c>
      <c r="AH10" s="31">
        <f t="shared" si="12"/>
        <v>4891.4717226727516</v>
      </c>
      <c r="AI10" s="86">
        <f t="shared" si="2"/>
        <v>7.21269027983677</v>
      </c>
      <c r="AJ10" s="155">
        <f t="shared" si="13"/>
        <v>4492.832372187705</v>
      </c>
      <c r="AK10" s="56"/>
      <c r="AL10" s="86">
        <f t="shared" si="14"/>
        <v>6.6248790174151466</v>
      </c>
      <c r="AM10" s="31">
        <f t="shared" si="15"/>
        <v>4126.6808578315176</v>
      </c>
      <c r="AN10" s="86">
        <f t="shared" si="16"/>
        <v>6.0849724988303171</v>
      </c>
      <c r="AO10" s="31">
        <f t="shared" si="17"/>
        <v>3790.3695245368917</v>
      </c>
      <c r="AP10" s="89">
        <f t="shared" si="18"/>
        <v>5.5890666401887259</v>
      </c>
      <c r="AQ10" s="20">
        <f t="shared" si="19"/>
        <v>3481.4664926833052</v>
      </c>
      <c r="AR10" s="86">
        <f t="shared" si="20"/>
        <v>5.1335755279872117</v>
      </c>
    </row>
    <row r="11" spans="1:44" ht="15.75" thickBot="1" x14ac:dyDescent="0.3">
      <c r="A11" s="3" t="s">
        <v>1397</v>
      </c>
      <c r="B11" s="4">
        <v>18069</v>
      </c>
      <c r="C11" s="7">
        <v>4304715685</v>
      </c>
      <c r="D11" s="8">
        <v>335</v>
      </c>
      <c r="E11" s="8">
        <v>2746</v>
      </c>
      <c r="F11" s="8" t="s">
        <v>1695</v>
      </c>
      <c r="G11" s="8" t="s">
        <v>1697</v>
      </c>
      <c r="H11" s="8">
        <v>40.3643199999999</v>
      </c>
      <c r="I11" s="9">
        <v>-109.42333000000001</v>
      </c>
      <c r="J11" s="7">
        <v>2746</v>
      </c>
      <c r="K11" s="8">
        <v>365</v>
      </c>
      <c r="L11" s="8">
        <v>730</v>
      </c>
      <c r="M11" s="8">
        <v>1095</v>
      </c>
      <c r="N11" s="8">
        <v>1460</v>
      </c>
      <c r="O11" s="8">
        <v>1825</v>
      </c>
      <c r="P11" s="8">
        <v>2190</v>
      </c>
      <c r="Q11" s="6">
        <v>2.3290384453705478E-4</v>
      </c>
      <c r="R11" s="33">
        <f t="shared" si="3"/>
        <v>2522.2097547537692</v>
      </c>
      <c r="S11" s="31">
        <f t="shared" si="4"/>
        <v>2316.6577010105857</v>
      </c>
      <c r="T11" s="31">
        <f t="shared" si="5"/>
        <v>2127.8574843096653</v>
      </c>
      <c r="U11" s="31">
        <f t="shared" si="6"/>
        <v>1954.4438833400047</v>
      </c>
      <c r="V11" s="31">
        <f t="shared" si="7"/>
        <v>1795.1629379748715</v>
      </c>
      <c r="W11" s="20">
        <f t="shared" si="8"/>
        <v>1648.8628818400061</v>
      </c>
      <c r="X11" s="244">
        <f>0.001474544</f>
        <v>1.4745439999999999E-3</v>
      </c>
      <c r="Y11" s="153">
        <f t="shared" si="0"/>
        <v>4.0490978239999995</v>
      </c>
      <c r="Z11" s="155">
        <f t="shared" si="9"/>
        <v>507.18794831490652</v>
      </c>
      <c r="AA11" s="156">
        <f t="shared" si="10"/>
        <v>1620.6695359947587</v>
      </c>
      <c r="AD11" s="14" t="s">
        <v>1397</v>
      </c>
      <c r="AE11" s="57">
        <v>18069</v>
      </c>
      <c r="AF11" s="33">
        <f t="shared" si="11"/>
        <v>2522.2097547537692</v>
      </c>
      <c r="AG11" s="84">
        <f t="shared" si="1"/>
        <v>3.7191092606136418</v>
      </c>
      <c r="AH11" s="31">
        <f t="shared" si="12"/>
        <v>2316.6577010105857</v>
      </c>
      <c r="AI11" s="86">
        <f t="shared" si="2"/>
        <v>3.4160137130789527</v>
      </c>
      <c r="AJ11" s="155">
        <f t="shared" si="13"/>
        <v>2127.8574843096653</v>
      </c>
      <c r="AK11" s="56"/>
      <c r="AL11" s="86">
        <f t="shared" si="14"/>
        <v>3.1376194863439109</v>
      </c>
      <c r="AM11" s="31">
        <f t="shared" si="15"/>
        <v>1954.4438833400047</v>
      </c>
      <c r="AN11" s="86">
        <f t="shared" si="16"/>
        <v>2.881913501515704</v>
      </c>
      <c r="AO11" s="31">
        <f t="shared" si="17"/>
        <v>1795.1629379748715</v>
      </c>
      <c r="AP11" s="89">
        <f t="shared" si="18"/>
        <v>2.6470467392132186</v>
      </c>
      <c r="AQ11" s="20">
        <f t="shared" si="19"/>
        <v>1648.8628818400061</v>
      </c>
      <c r="AR11" s="86">
        <f t="shared" si="20"/>
        <v>2.4313208692398898</v>
      </c>
    </row>
    <row r="12" spans="1:44" x14ac:dyDescent="0.25">
      <c r="A12" s="3" t="s">
        <v>1398</v>
      </c>
      <c r="B12" s="4">
        <v>18082</v>
      </c>
      <c r="C12" s="7">
        <v>4304715686</v>
      </c>
      <c r="D12" s="8">
        <v>366</v>
      </c>
      <c r="E12" s="8">
        <v>4496</v>
      </c>
      <c r="F12" s="8" t="s">
        <v>1695</v>
      </c>
      <c r="G12" s="8" t="s">
        <v>1697</v>
      </c>
      <c r="H12" s="8">
        <v>40.360770000000002</v>
      </c>
      <c r="I12" s="9">
        <v>-109.40603</v>
      </c>
      <c r="J12" s="7">
        <v>4496</v>
      </c>
      <c r="K12" s="8">
        <v>365</v>
      </c>
      <c r="L12" s="8">
        <v>730</v>
      </c>
      <c r="M12" s="8">
        <v>1095</v>
      </c>
      <c r="N12" s="8">
        <v>1460</v>
      </c>
      <c r="O12" s="8">
        <v>1825</v>
      </c>
      <c r="P12" s="8">
        <v>2190</v>
      </c>
      <c r="Q12" s="6">
        <v>2.3290384453705478E-4</v>
      </c>
      <c r="R12" s="33">
        <f t="shared" si="3"/>
        <v>4129.5903340760915</v>
      </c>
      <c r="S12" s="31">
        <f t="shared" si="4"/>
        <v>3793.0418877434795</v>
      </c>
      <c r="T12" s="31">
        <f t="shared" si="5"/>
        <v>3483.9210668085411</v>
      </c>
      <c r="U12" s="31">
        <f t="shared" si="6"/>
        <v>3199.9926072456888</v>
      </c>
      <c r="V12" s="31">
        <f t="shared" si="7"/>
        <v>2939.2034119209843</v>
      </c>
      <c r="W12" s="20">
        <f t="shared" si="8"/>
        <v>2699.6677045712554</v>
      </c>
      <c r="X12" s="256" t="s">
        <v>1783</v>
      </c>
      <c r="Y12" s="153">
        <f t="shared" si="0"/>
        <v>6.6295498239999997</v>
      </c>
      <c r="Z12" s="155">
        <f t="shared" si="9"/>
        <v>830.41406249957004</v>
      </c>
      <c r="AA12" s="156">
        <f t="shared" si="10"/>
        <v>2653.5070043089709</v>
      </c>
      <c r="AD12" s="14" t="s">
        <v>1398</v>
      </c>
      <c r="AE12" s="57">
        <v>18082</v>
      </c>
      <c r="AF12" s="33">
        <f t="shared" si="11"/>
        <v>4129.5903340760915</v>
      </c>
      <c r="AG12" s="84">
        <f t="shared" si="1"/>
        <v>6.0892626495698963</v>
      </c>
      <c r="AH12" s="31">
        <f t="shared" si="12"/>
        <v>3793.0418877434795</v>
      </c>
      <c r="AI12" s="86">
        <f t="shared" si="2"/>
        <v>5.5930071573208213</v>
      </c>
      <c r="AJ12" s="155">
        <f t="shared" si="13"/>
        <v>3483.9210668085411</v>
      </c>
      <c r="AK12" s="56"/>
      <c r="AL12" s="86">
        <f t="shared" si="14"/>
        <v>5.1371949055361332</v>
      </c>
      <c r="AM12" s="31">
        <f t="shared" si="15"/>
        <v>3199.9926072456888</v>
      </c>
      <c r="AN12" s="86">
        <f t="shared" si="16"/>
        <v>4.7185298990584865</v>
      </c>
      <c r="AO12" s="31">
        <f t="shared" si="17"/>
        <v>2939.2034119209843</v>
      </c>
      <c r="AP12" s="89">
        <f t="shared" si="18"/>
        <v>4.3339847558276157</v>
      </c>
      <c r="AQ12" s="20">
        <f t="shared" si="19"/>
        <v>2699.6677045712554</v>
      </c>
      <c r="AR12" s="86">
        <f t="shared" si="20"/>
        <v>3.9807788157693169</v>
      </c>
    </row>
    <row r="13" spans="1:44" x14ac:dyDescent="0.25">
      <c r="A13" s="3" t="s">
        <v>1389</v>
      </c>
      <c r="B13" s="4">
        <v>18172</v>
      </c>
      <c r="C13" s="7">
        <v>4304715403</v>
      </c>
      <c r="D13" s="8">
        <v>366</v>
      </c>
      <c r="E13" s="8">
        <v>6823</v>
      </c>
      <c r="F13" s="8" t="s">
        <v>1695</v>
      </c>
      <c r="G13" s="8" t="s">
        <v>1697</v>
      </c>
      <c r="H13" s="8">
        <v>40.3706099999999</v>
      </c>
      <c r="I13" s="9">
        <v>-109.41607</v>
      </c>
      <c r="J13" s="7">
        <v>6823</v>
      </c>
      <c r="K13" s="8">
        <v>365</v>
      </c>
      <c r="L13" s="8">
        <v>730</v>
      </c>
      <c r="M13" s="8">
        <v>1095</v>
      </c>
      <c r="N13" s="8">
        <v>1460</v>
      </c>
      <c r="O13" s="8">
        <v>1825</v>
      </c>
      <c r="P13" s="8">
        <v>2190</v>
      </c>
      <c r="Q13" s="6">
        <v>2.3290384453705478E-4</v>
      </c>
      <c r="R13" s="33">
        <f t="shared" si="3"/>
        <v>6266.9472529806872</v>
      </c>
      <c r="S13" s="31">
        <f t="shared" si="4"/>
        <v>5756.2110320448755</v>
      </c>
      <c r="T13" s="31">
        <f t="shared" si="5"/>
        <v>5287.0981847941894</v>
      </c>
      <c r="U13" s="31">
        <f t="shared" si="6"/>
        <v>4856.2165389762749</v>
      </c>
      <c r="V13" s="31">
        <f t="shared" si="7"/>
        <v>4460.4503735624721</v>
      </c>
      <c r="W13" s="20">
        <f t="shared" si="8"/>
        <v>4096.9378888544652</v>
      </c>
      <c r="X13" s="255" t="s">
        <v>1782</v>
      </c>
      <c r="Y13" s="153">
        <f t="shared" si="0"/>
        <v>10.060813712</v>
      </c>
      <c r="Z13" s="155">
        <f t="shared" si="9"/>
        <v>1260.2124440468342</v>
      </c>
      <c r="AA13" s="156">
        <f t="shared" si="10"/>
        <v>4026.8857407473552</v>
      </c>
      <c r="AD13" s="14" t="s">
        <v>1389</v>
      </c>
      <c r="AE13" s="57">
        <v>18172</v>
      </c>
      <c r="AF13" s="33">
        <f t="shared" si="11"/>
        <v>6266.9472529806872</v>
      </c>
      <c r="AG13" s="84">
        <f t="shared" si="1"/>
        <v>9.2408894701991535</v>
      </c>
      <c r="AH13" s="31">
        <f t="shared" si="12"/>
        <v>5756.2110320448755</v>
      </c>
      <c r="AI13" s="86">
        <f t="shared" si="2"/>
        <v>8.4877864400355794</v>
      </c>
      <c r="AJ13" s="155">
        <f t="shared" si="13"/>
        <v>5287.0981847941894</v>
      </c>
      <c r="AK13" s="56"/>
      <c r="AL13" s="86">
        <f t="shared" si="14"/>
        <v>7.7960589057991632</v>
      </c>
      <c r="AM13" s="31">
        <f t="shared" si="15"/>
        <v>4856.2165389762749</v>
      </c>
      <c r="AN13" s="86">
        <f t="shared" si="16"/>
        <v>7.160704960248232</v>
      </c>
      <c r="AO13" s="31">
        <f t="shared" si="17"/>
        <v>4460.4503735624721</v>
      </c>
      <c r="AP13" s="89">
        <f t="shared" si="18"/>
        <v>6.577130335634302</v>
      </c>
      <c r="AQ13" s="20">
        <f t="shared" si="19"/>
        <v>4096.9378888544652</v>
      </c>
      <c r="AR13" s="86">
        <f t="shared" si="20"/>
        <v>6.0411151823830185</v>
      </c>
    </row>
    <row r="14" spans="1:44" ht="15" customHeight="1" x14ac:dyDescent="0.25">
      <c r="A14" s="3" t="s">
        <v>1392</v>
      </c>
      <c r="B14" s="4">
        <v>18502</v>
      </c>
      <c r="C14" s="7">
        <v>4304715589</v>
      </c>
      <c r="D14" s="8">
        <v>87</v>
      </c>
      <c r="E14" s="8">
        <v>736</v>
      </c>
      <c r="F14" s="8" t="s">
        <v>1695</v>
      </c>
      <c r="G14" s="8" t="s">
        <v>1697</v>
      </c>
      <c r="H14" s="8">
        <v>40.342550000000003</v>
      </c>
      <c r="I14" s="9">
        <v>-109.76427</v>
      </c>
      <c r="J14" s="7">
        <v>736</v>
      </c>
      <c r="K14" s="8">
        <v>365</v>
      </c>
      <c r="L14" s="8">
        <v>730</v>
      </c>
      <c r="M14" s="8">
        <v>1095</v>
      </c>
      <c r="N14" s="8">
        <v>1460</v>
      </c>
      <c r="O14" s="8">
        <v>1825</v>
      </c>
      <c r="P14" s="8">
        <v>2190</v>
      </c>
      <c r="Q14" s="6">
        <v>2.3290384453705478E-4</v>
      </c>
      <c r="R14" s="33">
        <f t="shared" si="3"/>
        <v>676.01834650355943</v>
      </c>
      <c r="S14" s="31">
        <f t="shared" si="4"/>
        <v>620.92500653451975</v>
      </c>
      <c r="T14" s="31">
        <f t="shared" si="5"/>
        <v>570.32159812524162</v>
      </c>
      <c r="U14" s="31">
        <f t="shared" si="6"/>
        <v>523.84220616833341</v>
      </c>
      <c r="V14" s="31">
        <f t="shared" si="7"/>
        <v>481.15073647105078</v>
      </c>
      <c r="W14" s="20">
        <f t="shared" si="8"/>
        <v>441.93848544582829</v>
      </c>
      <c r="X14" s="418" t="s">
        <v>1784</v>
      </c>
      <c r="Y14" s="153">
        <f t="shared" si="0"/>
        <v>1.085264384</v>
      </c>
      <c r="Z14" s="155">
        <f t="shared" si="9"/>
        <v>135.93966859423568</v>
      </c>
      <c r="AA14" s="156">
        <f t="shared" si="10"/>
        <v>434.38192953100594</v>
      </c>
      <c r="AD14" s="14" t="s">
        <v>1392</v>
      </c>
      <c r="AE14" s="57">
        <v>18502</v>
      </c>
      <c r="AF14" s="33">
        <f t="shared" si="11"/>
        <v>676.01834650355943</v>
      </c>
      <c r="AG14" s="84">
        <f t="shared" si="1"/>
        <v>0.99681879672674445</v>
      </c>
      <c r="AH14" s="31">
        <f t="shared" si="12"/>
        <v>620.92500653451975</v>
      </c>
      <c r="AI14" s="86">
        <f t="shared" si="2"/>
        <v>0.91558124283543685</v>
      </c>
      <c r="AJ14" s="155">
        <f t="shared" si="13"/>
        <v>570.32159812524162</v>
      </c>
      <c r="AK14" s="56"/>
      <c r="AL14" s="86">
        <f t="shared" si="14"/>
        <v>0.84096429058598621</v>
      </c>
      <c r="AM14" s="31">
        <f t="shared" si="15"/>
        <v>523.84220616833341</v>
      </c>
      <c r="AN14" s="86">
        <f t="shared" si="16"/>
        <v>0.77242838205227893</v>
      </c>
      <c r="AO14" s="31">
        <f t="shared" si="17"/>
        <v>481.15073647105078</v>
      </c>
      <c r="AP14" s="89">
        <f t="shared" si="18"/>
        <v>0.7094779315589691</v>
      </c>
      <c r="AQ14" s="20">
        <f t="shared" si="19"/>
        <v>441.93848544582829</v>
      </c>
      <c r="AR14" s="86">
        <f t="shared" si="20"/>
        <v>0.65165774208323346</v>
      </c>
    </row>
    <row r="15" spans="1:44" x14ac:dyDescent="0.25">
      <c r="A15" s="3" t="s">
        <v>1391</v>
      </c>
      <c r="B15" s="4">
        <v>19254</v>
      </c>
      <c r="C15" s="7">
        <v>4304715549</v>
      </c>
      <c r="D15" s="8">
        <v>341</v>
      </c>
      <c r="E15" s="8">
        <v>3137</v>
      </c>
      <c r="F15" s="8" t="s">
        <v>1695</v>
      </c>
      <c r="G15" s="8" t="s">
        <v>1697</v>
      </c>
      <c r="H15" s="8">
        <v>40.391120000000001</v>
      </c>
      <c r="I15" s="9">
        <v>-109.95191</v>
      </c>
      <c r="J15" s="7">
        <v>3137</v>
      </c>
      <c r="K15" s="8">
        <v>365</v>
      </c>
      <c r="L15" s="8">
        <v>730</v>
      </c>
      <c r="M15" s="8">
        <v>1095</v>
      </c>
      <c r="N15" s="8">
        <v>1460</v>
      </c>
      <c r="O15" s="8">
        <v>1825</v>
      </c>
      <c r="P15" s="8">
        <v>2190</v>
      </c>
      <c r="Q15" s="6">
        <v>2.3290384453705478E-4</v>
      </c>
      <c r="R15" s="33">
        <f t="shared" si="3"/>
        <v>2881.344501333785</v>
      </c>
      <c r="S15" s="31">
        <f t="shared" si="4"/>
        <v>2646.5241107320494</v>
      </c>
      <c r="T15" s="31">
        <f t="shared" si="5"/>
        <v>2430.8408333136999</v>
      </c>
      <c r="U15" s="31">
        <f t="shared" si="6"/>
        <v>2232.7350553669316</v>
      </c>
      <c r="V15" s="31">
        <f t="shared" si="7"/>
        <v>2050.7742667251173</v>
      </c>
      <c r="W15" s="20">
        <f t="shared" si="8"/>
        <v>1883.6427022331025</v>
      </c>
      <c r="X15" s="418"/>
      <c r="Y15" s="153">
        <f t="shared" si="0"/>
        <v>4.6256445279999996</v>
      </c>
      <c r="Z15" s="155">
        <f t="shared" si="9"/>
        <v>579.40589725559425</v>
      </c>
      <c r="AA15" s="156">
        <f t="shared" si="10"/>
        <v>1851.4349360581057</v>
      </c>
      <c r="AD15" s="14" t="s">
        <v>1391</v>
      </c>
      <c r="AE15" s="57">
        <v>19254</v>
      </c>
      <c r="AF15" s="33">
        <f t="shared" si="11"/>
        <v>2881.344501333785</v>
      </c>
      <c r="AG15" s="84">
        <f t="shared" si="1"/>
        <v>4.2486692463747247</v>
      </c>
      <c r="AH15" s="31">
        <f t="shared" si="12"/>
        <v>2646.5241107320494</v>
      </c>
      <c r="AI15" s="86">
        <f t="shared" si="2"/>
        <v>3.9024162483352787</v>
      </c>
      <c r="AJ15" s="155">
        <f t="shared" si="13"/>
        <v>2430.8408333136999</v>
      </c>
      <c r="AK15" s="56"/>
      <c r="AL15" s="86">
        <f t="shared" si="14"/>
        <v>3.5843817657177164</v>
      </c>
      <c r="AM15" s="31">
        <f t="shared" si="15"/>
        <v>2232.7350553669316</v>
      </c>
      <c r="AN15" s="86">
        <f t="shared" si="16"/>
        <v>3.2922660794809766</v>
      </c>
      <c r="AO15" s="31">
        <f t="shared" si="17"/>
        <v>2050.7742667251173</v>
      </c>
      <c r="AP15" s="89">
        <f t="shared" si="18"/>
        <v>3.0239568903539213</v>
      </c>
      <c r="AQ15" s="20">
        <f t="shared" si="19"/>
        <v>1883.6427022331025</v>
      </c>
      <c r="AR15" s="86">
        <f t="shared" si="20"/>
        <v>2.7775140447216078</v>
      </c>
    </row>
    <row r="16" spans="1:44" x14ac:dyDescent="0.25">
      <c r="A16" s="3" t="s">
        <v>72</v>
      </c>
      <c r="B16" s="4">
        <v>21499</v>
      </c>
      <c r="C16" s="7">
        <v>4301315319</v>
      </c>
      <c r="D16" s="8">
        <v>334</v>
      </c>
      <c r="E16" s="8">
        <v>1651</v>
      </c>
      <c r="F16" s="8" t="s">
        <v>1695</v>
      </c>
      <c r="G16" s="8" t="s">
        <v>1696</v>
      </c>
      <c r="H16" s="8">
        <v>40.135620000000003</v>
      </c>
      <c r="I16" s="9">
        <v>-110.33971</v>
      </c>
      <c r="J16" s="7">
        <v>1651</v>
      </c>
      <c r="K16" s="8">
        <v>365</v>
      </c>
      <c r="L16" s="8">
        <v>730</v>
      </c>
      <c r="M16" s="8">
        <v>1095</v>
      </c>
      <c r="N16" s="8">
        <v>1460</v>
      </c>
      <c r="O16" s="8">
        <v>1825</v>
      </c>
      <c r="P16" s="8">
        <v>2190</v>
      </c>
      <c r="Q16" s="6">
        <v>2.3290384453705478E-4</v>
      </c>
      <c r="R16" s="33">
        <f t="shared" si="3"/>
        <v>1516.4487636920878</v>
      </c>
      <c r="S16" s="31">
        <f t="shared" si="4"/>
        <v>1392.8630241691469</v>
      </c>
      <c r="T16" s="31">
        <f t="shared" si="5"/>
        <v>1279.3491284032254</v>
      </c>
      <c r="U16" s="31">
        <f t="shared" si="6"/>
        <v>1175.0862532390197</v>
      </c>
      <c r="V16" s="31">
        <f t="shared" si="7"/>
        <v>1079.3204699914468</v>
      </c>
      <c r="W16" s="20">
        <f t="shared" si="8"/>
        <v>991.35929275959586</v>
      </c>
      <c r="X16" s="418"/>
      <c r="Y16" s="153">
        <f t="shared" si="0"/>
        <v>2.4344721439999999</v>
      </c>
      <c r="Z16" s="155">
        <f t="shared" si="9"/>
        <v>304.94075115364552</v>
      </c>
      <c r="AA16" s="156">
        <f t="shared" si="10"/>
        <v>974.40837724957987</v>
      </c>
      <c r="AD16" s="14" t="s">
        <v>72</v>
      </c>
      <c r="AE16" s="57">
        <v>21499</v>
      </c>
      <c r="AF16" s="33">
        <f t="shared" si="11"/>
        <v>1516.4487636920878</v>
      </c>
      <c r="AG16" s="84">
        <f t="shared" si="1"/>
        <v>2.236070425809586</v>
      </c>
      <c r="AH16" s="31">
        <f t="shared" si="12"/>
        <v>1392.8630241691469</v>
      </c>
      <c r="AI16" s="86">
        <f t="shared" si="2"/>
        <v>2.0538378151104704</v>
      </c>
      <c r="AJ16" s="155">
        <f t="shared" si="13"/>
        <v>1279.3491284032254</v>
      </c>
      <c r="AK16" s="56"/>
      <c r="AL16" s="86">
        <f t="shared" si="14"/>
        <v>1.8864565811922056</v>
      </c>
      <c r="AM16" s="31">
        <f t="shared" si="15"/>
        <v>1175.0862532390197</v>
      </c>
      <c r="AN16" s="86">
        <f t="shared" si="16"/>
        <v>1.7327163841960771</v>
      </c>
      <c r="AO16" s="31">
        <f t="shared" si="17"/>
        <v>1079.3204699914468</v>
      </c>
      <c r="AP16" s="89">
        <f t="shared" si="18"/>
        <v>1.5915055231030679</v>
      </c>
      <c r="AQ16" s="20">
        <f t="shared" si="19"/>
        <v>991.35929275959586</v>
      </c>
      <c r="AR16" s="86">
        <f t="shared" si="20"/>
        <v>1.4618028969829056</v>
      </c>
    </row>
    <row r="17" spans="1:44" x14ac:dyDescent="0.25">
      <c r="A17" s="3" t="s">
        <v>73</v>
      </c>
      <c r="B17" s="4">
        <v>21883</v>
      </c>
      <c r="C17" s="7">
        <v>4301315320</v>
      </c>
      <c r="D17" s="8">
        <v>170</v>
      </c>
      <c r="E17" s="8">
        <v>681</v>
      </c>
      <c r="F17" s="8" t="s">
        <v>1695</v>
      </c>
      <c r="G17" s="8" t="s">
        <v>1696</v>
      </c>
      <c r="H17" s="8">
        <v>40.110019999999899</v>
      </c>
      <c r="I17" s="9">
        <v>-110.33503</v>
      </c>
      <c r="J17" s="7">
        <v>681</v>
      </c>
      <c r="K17" s="8">
        <v>365</v>
      </c>
      <c r="L17" s="8">
        <v>730</v>
      </c>
      <c r="M17" s="8">
        <v>1095</v>
      </c>
      <c r="N17" s="8">
        <v>1460</v>
      </c>
      <c r="O17" s="8">
        <v>1825</v>
      </c>
      <c r="P17" s="8">
        <v>2190</v>
      </c>
      <c r="Q17" s="6">
        <v>2.3290384453705478E-4</v>
      </c>
      <c r="R17" s="33">
        <f t="shared" si="3"/>
        <v>625.50067115342927</v>
      </c>
      <c r="S17" s="31">
        <f t="shared" si="4"/>
        <v>574.52436066577161</v>
      </c>
      <c r="T17" s="31">
        <f t="shared" si="5"/>
        <v>527.7024569609913</v>
      </c>
      <c r="U17" s="31">
        <f t="shared" si="6"/>
        <v>484.69638913129762</v>
      </c>
      <c r="V17" s="31">
        <f t="shared" si="7"/>
        <v>445.19517871845869</v>
      </c>
      <c r="W17" s="20">
        <f t="shared" si="8"/>
        <v>408.91319101713191</v>
      </c>
      <c r="X17" s="418"/>
      <c r="Y17" s="153">
        <f t="shared" si="0"/>
        <v>1.004164464</v>
      </c>
      <c r="Z17" s="155">
        <f t="shared" si="9"/>
        <v>125.7811335770034</v>
      </c>
      <c r="AA17" s="156">
        <f t="shared" si="10"/>
        <v>401.9213233839879</v>
      </c>
      <c r="AD17" s="14" t="s">
        <v>73</v>
      </c>
      <c r="AE17" s="57">
        <v>21883</v>
      </c>
      <c r="AF17" s="33">
        <f t="shared" si="11"/>
        <v>625.50067115342927</v>
      </c>
      <c r="AG17" s="84">
        <f t="shared" si="1"/>
        <v>0.92232826164526216</v>
      </c>
      <c r="AH17" s="31">
        <f t="shared" si="12"/>
        <v>574.52436066577161</v>
      </c>
      <c r="AI17" s="86">
        <f t="shared" si="2"/>
        <v>0.84716144887354949</v>
      </c>
      <c r="AJ17" s="155">
        <f t="shared" si="13"/>
        <v>527.7024569609913</v>
      </c>
      <c r="AK17" s="56"/>
      <c r="AL17" s="86">
        <f t="shared" si="14"/>
        <v>0.77812049169708797</v>
      </c>
      <c r="AM17" s="31">
        <f t="shared" si="15"/>
        <v>484.69638913129762</v>
      </c>
      <c r="AN17" s="86">
        <f t="shared" si="16"/>
        <v>0.71470615241522006</v>
      </c>
      <c r="AO17" s="31">
        <f t="shared" si="17"/>
        <v>445.19517871845869</v>
      </c>
      <c r="AP17" s="89">
        <f t="shared" si="18"/>
        <v>0.65645987960823093</v>
      </c>
      <c r="AQ17" s="20">
        <f t="shared" si="19"/>
        <v>408.91319101713191</v>
      </c>
      <c r="AR17" s="86">
        <f t="shared" si="20"/>
        <v>0.60296049233516569</v>
      </c>
    </row>
    <row r="18" spans="1:44" x14ac:dyDescent="0.25">
      <c r="A18" s="3" t="s">
        <v>74</v>
      </c>
      <c r="B18" s="4">
        <v>22663</v>
      </c>
      <c r="C18" s="7">
        <v>4301315322</v>
      </c>
      <c r="D18" s="8">
        <v>84</v>
      </c>
      <c r="E18" s="8">
        <v>375</v>
      </c>
      <c r="F18" s="8" t="s">
        <v>1695</v>
      </c>
      <c r="G18" s="8" t="s">
        <v>1696</v>
      </c>
      <c r="H18" s="8">
        <v>40.1357</v>
      </c>
      <c r="I18" s="9">
        <v>-110.34925</v>
      </c>
      <c r="J18" s="7">
        <v>375</v>
      </c>
      <c r="K18" s="8">
        <v>365</v>
      </c>
      <c r="L18" s="8">
        <v>730</v>
      </c>
      <c r="M18" s="8">
        <v>1095</v>
      </c>
      <c r="N18" s="8">
        <v>1460</v>
      </c>
      <c r="O18" s="8">
        <v>1825</v>
      </c>
      <c r="P18" s="8">
        <v>2190</v>
      </c>
      <c r="Q18" s="6">
        <v>2.3290384453705478E-4</v>
      </c>
      <c r="R18" s="33">
        <f t="shared" si="3"/>
        <v>344.43869556906901</v>
      </c>
      <c r="S18" s="31">
        <f t="shared" si="4"/>
        <v>316.36804001419142</v>
      </c>
      <c r="T18" s="31">
        <f t="shared" si="5"/>
        <v>290.58505339261632</v>
      </c>
      <c r="U18" s="31">
        <f t="shared" si="6"/>
        <v>266.90329797978944</v>
      </c>
      <c r="V18" s="31">
        <f t="shared" si="7"/>
        <v>245.15153013130984</v>
      </c>
      <c r="W18" s="20">
        <f t="shared" si="8"/>
        <v>225.17246201383915</v>
      </c>
      <c r="X18" s="405" t="s">
        <v>1798</v>
      </c>
      <c r="Y18" s="153">
        <f t="shared" si="0"/>
        <v>0.55295399999999995</v>
      </c>
      <c r="Z18" s="155">
        <f t="shared" si="9"/>
        <v>69.262738753856496</v>
      </c>
      <c r="AA18" s="156">
        <f t="shared" si="10"/>
        <v>221.32231463875982</v>
      </c>
      <c r="AD18" s="14" t="s">
        <v>74</v>
      </c>
      <c r="AE18" s="57">
        <v>22663</v>
      </c>
      <c r="AF18" s="33">
        <f t="shared" si="11"/>
        <v>344.43869556906901</v>
      </c>
      <c r="AG18" s="84">
        <f t="shared" si="1"/>
        <v>0.50789001191919725</v>
      </c>
      <c r="AH18" s="31">
        <f t="shared" si="12"/>
        <v>316.36804001419142</v>
      </c>
      <c r="AI18" s="86">
        <f t="shared" si="2"/>
        <v>0.46649859519468584</v>
      </c>
      <c r="AJ18" s="155">
        <f t="shared" si="13"/>
        <v>290.58505339261632</v>
      </c>
      <c r="AK18" s="56"/>
      <c r="AL18" s="86">
        <f t="shared" si="14"/>
        <v>0.42848044696976201</v>
      </c>
      <c r="AM18" s="31">
        <f t="shared" si="15"/>
        <v>266.90329797978944</v>
      </c>
      <c r="AN18" s="86">
        <f t="shared" si="16"/>
        <v>0.39356065661631062</v>
      </c>
      <c r="AO18" s="31">
        <f t="shared" si="17"/>
        <v>245.15153013130984</v>
      </c>
      <c r="AP18" s="89">
        <f t="shared" si="18"/>
        <v>0.36148671784594211</v>
      </c>
      <c r="AQ18" s="20">
        <f t="shared" si="19"/>
        <v>225.17246201383915</v>
      </c>
      <c r="AR18" s="86">
        <f t="shared" si="20"/>
        <v>0.33202670282773444</v>
      </c>
    </row>
    <row r="19" spans="1:44" x14ac:dyDescent="0.25">
      <c r="A19" s="3" t="s">
        <v>75</v>
      </c>
      <c r="B19" s="4">
        <v>22771</v>
      </c>
      <c r="C19" s="7">
        <v>4301315323</v>
      </c>
      <c r="D19" s="8">
        <v>327</v>
      </c>
      <c r="E19" s="8">
        <v>1483</v>
      </c>
      <c r="F19" s="8" t="s">
        <v>1695</v>
      </c>
      <c r="G19" s="8" t="s">
        <v>1696</v>
      </c>
      <c r="H19" s="8">
        <v>40.135739999999899</v>
      </c>
      <c r="I19" s="9">
        <v>-110.35833</v>
      </c>
      <c r="J19" s="7">
        <v>1483</v>
      </c>
      <c r="K19" s="8">
        <v>365</v>
      </c>
      <c r="L19" s="8">
        <v>730</v>
      </c>
      <c r="M19" s="8">
        <v>1095</v>
      </c>
      <c r="N19" s="8">
        <v>1460</v>
      </c>
      <c r="O19" s="8">
        <v>1825</v>
      </c>
      <c r="P19" s="8">
        <v>2190</v>
      </c>
      <c r="Q19" s="6">
        <v>2.3290384453705478E-4</v>
      </c>
      <c r="R19" s="33">
        <f t="shared" si="3"/>
        <v>1362.1402280771449</v>
      </c>
      <c r="S19" s="31">
        <f t="shared" si="4"/>
        <v>1251.1301422427891</v>
      </c>
      <c r="T19" s="31">
        <f t="shared" si="5"/>
        <v>1149.1670244833333</v>
      </c>
      <c r="U19" s="31">
        <f t="shared" si="6"/>
        <v>1055.5135757440739</v>
      </c>
      <c r="V19" s="31">
        <f t="shared" si="7"/>
        <v>969.49258449262004</v>
      </c>
      <c r="W19" s="20">
        <f t="shared" si="8"/>
        <v>890.48202977739595</v>
      </c>
      <c r="X19" s="405"/>
      <c r="Y19" s="153">
        <f t="shared" si="0"/>
        <v>2.1867487519999997</v>
      </c>
      <c r="Z19" s="155">
        <f t="shared" si="9"/>
        <v>273.91104419191777</v>
      </c>
      <c r="AA19" s="156">
        <f t="shared" si="10"/>
        <v>875.25598029141543</v>
      </c>
      <c r="AD19" s="14" t="s">
        <v>75</v>
      </c>
      <c r="AE19" s="57">
        <v>22771</v>
      </c>
      <c r="AF19" s="33">
        <f t="shared" si="11"/>
        <v>1362.1402280771449</v>
      </c>
      <c r="AG19" s="84">
        <f t="shared" si="1"/>
        <v>2.0085357004697855</v>
      </c>
      <c r="AH19" s="31">
        <f t="shared" si="12"/>
        <v>1251.1301422427891</v>
      </c>
      <c r="AI19" s="86">
        <f t="shared" si="2"/>
        <v>1.8448464444632511</v>
      </c>
      <c r="AJ19" s="155">
        <f t="shared" si="13"/>
        <v>1149.1670244833333</v>
      </c>
      <c r="AK19" s="56"/>
      <c r="AL19" s="86">
        <f t="shared" si="14"/>
        <v>1.6944973409497521</v>
      </c>
      <c r="AM19" s="31">
        <f t="shared" si="15"/>
        <v>1055.5135757440739</v>
      </c>
      <c r="AN19" s="86">
        <f t="shared" si="16"/>
        <v>1.5564012100319697</v>
      </c>
      <c r="AO19" s="31">
        <f t="shared" si="17"/>
        <v>969.49258449262004</v>
      </c>
      <c r="AP19" s="89">
        <f t="shared" si="18"/>
        <v>1.4295594735080859</v>
      </c>
      <c r="AQ19" s="20">
        <f t="shared" si="19"/>
        <v>890.48202977739595</v>
      </c>
      <c r="AR19" s="86">
        <f t="shared" si="20"/>
        <v>1.3130549341160804</v>
      </c>
    </row>
    <row r="20" spans="1:44" x14ac:dyDescent="0.25">
      <c r="A20" s="3" t="s">
        <v>79</v>
      </c>
      <c r="B20" s="4">
        <v>23508</v>
      </c>
      <c r="C20" s="7">
        <v>4301315792</v>
      </c>
      <c r="D20" s="8">
        <v>352</v>
      </c>
      <c r="E20" s="8">
        <v>3917</v>
      </c>
      <c r="F20" s="8" t="s">
        <v>1695</v>
      </c>
      <c r="G20" s="8" t="s">
        <v>1696</v>
      </c>
      <c r="H20" s="8">
        <v>40.039940000000001</v>
      </c>
      <c r="I20" s="9">
        <v>-110.07979</v>
      </c>
      <c r="J20" s="7">
        <v>3917</v>
      </c>
      <c r="K20" s="8">
        <v>365</v>
      </c>
      <c r="L20" s="8">
        <v>730</v>
      </c>
      <c r="M20" s="8">
        <v>1095</v>
      </c>
      <c r="N20" s="8">
        <v>1460</v>
      </c>
      <c r="O20" s="8">
        <v>1825</v>
      </c>
      <c r="P20" s="8">
        <v>2190</v>
      </c>
      <c r="Q20" s="6">
        <v>2.3290384453705478E-4</v>
      </c>
      <c r="R20" s="33">
        <f t="shared" si="3"/>
        <v>3597.7769881174486</v>
      </c>
      <c r="S20" s="31">
        <f t="shared" si="4"/>
        <v>3304.5696339615679</v>
      </c>
      <c r="T20" s="31">
        <f t="shared" si="5"/>
        <v>3035.2577443703417</v>
      </c>
      <c r="U20" s="31">
        <f t="shared" si="6"/>
        <v>2787.8939151648938</v>
      </c>
      <c r="V20" s="31">
        <f t="shared" si="7"/>
        <v>2560.6894493982418</v>
      </c>
      <c r="W20" s="20">
        <f t="shared" si="8"/>
        <v>2352.0014232218878</v>
      </c>
      <c r="X20" s="405"/>
      <c r="Y20" s="153">
        <f t="shared" si="0"/>
        <v>5.7757888479999995</v>
      </c>
      <c r="Z20" s="155">
        <f t="shared" si="9"/>
        <v>723.47239386361571</v>
      </c>
      <c r="AA20" s="156">
        <f t="shared" si="10"/>
        <v>2311.785350506726</v>
      </c>
      <c r="AD20" s="14" t="s">
        <v>79</v>
      </c>
      <c r="AE20" s="57">
        <v>23508</v>
      </c>
      <c r="AF20" s="33">
        <f t="shared" si="11"/>
        <v>3597.7769881174486</v>
      </c>
      <c r="AG20" s="84">
        <f t="shared" si="1"/>
        <v>5.3050804711666553</v>
      </c>
      <c r="AH20" s="31">
        <f t="shared" si="12"/>
        <v>3304.5696339615679</v>
      </c>
      <c r="AI20" s="86">
        <f t="shared" si="2"/>
        <v>4.8727333263402262</v>
      </c>
      <c r="AJ20" s="155">
        <f t="shared" si="13"/>
        <v>3035.2577443703417</v>
      </c>
      <c r="AK20" s="56"/>
      <c r="AL20" s="86">
        <f t="shared" si="14"/>
        <v>4.4756210954148212</v>
      </c>
      <c r="AM20" s="31">
        <f t="shared" si="15"/>
        <v>2787.8939151648938</v>
      </c>
      <c r="AN20" s="86">
        <f t="shared" si="16"/>
        <v>4.110872245242903</v>
      </c>
      <c r="AO20" s="31">
        <f t="shared" si="17"/>
        <v>2560.6894493982418</v>
      </c>
      <c r="AP20" s="89">
        <f t="shared" si="18"/>
        <v>3.7758492634734808</v>
      </c>
      <c r="AQ20" s="20">
        <f t="shared" si="19"/>
        <v>2352.0014232218878</v>
      </c>
      <c r="AR20" s="86">
        <f t="shared" si="20"/>
        <v>3.4681295866032951</v>
      </c>
    </row>
    <row r="21" spans="1:44" x14ac:dyDescent="0.25">
      <c r="A21" s="3" t="s">
        <v>80</v>
      </c>
      <c r="B21" s="4">
        <v>23561</v>
      </c>
      <c r="C21" s="7">
        <v>4301315793</v>
      </c>
      <c r="D21" s="8">
        <v>339</v>
      </c>
      <c r="E21" s="8">
        <v>1507</v>
      </c>
      <c r="F21" s="8" t="s">
        <v>1695</v>
      </c>
      <c r="G21" s="8" t="s">
        <v>1696</v>
      </c>
      <c r="H21" s="8">
        <v>40.036549999999899</v>
      </c>
      <c r="I21" s="9">
        <v>-110.083789999999</v>
      </c>
      <c r="J21" s="7">
        <v>1507</v>
      </c>
      <c r="K21" s="8">
        <v>365</v>
      </c>
      <c r="L21" s="8">
        <v>730</v>
      </c>
      <c r="M21" s="8">
        <v>1095</v>
      </c>
      <c r="N21" s="8">
        <v>1460</v>
      </c>
      <c r="O21" s="8">
        <v>1825</v>
      </c>
      <c r="P21" s="8">
        <v>2190</v>
      </c>
      <c r="Q21" s="6">
        <v>2.3290384453705478E-4</v>
      </c>
      <c r="R21" s="33">
        <f t="shared" si="3"/>
        <v>1384.1843045935652</v>
      </c>
      <c r="S21" s="31">
        <f t="shared" si="4"/>
        <v>1271.3776968036973</v>
      </c>
      <c r="T21" s="31">
        <f t="shared" si="5"/>
        <v>1167.7644679004609</v>
      </c>
      <c r="U21" s="31">
        <f t="shared" si="6"/>
        <v>1072.5953868147803</v>
      </c>
      <c r="V21" s="31">
        <f t="shared" si="7"/>
        <v>985.18228242102384</v>
      </c>
      <c r="W21" s="20">
        <f t="shared" si="8"/>
        <v>904.89306734628167</v>
      </c>
      <c r="X21" s="405"/>
      <c r="Y21" s="153">
        <f t="shared" si="0"/>
        <v>2.2221378079999998</v>
      </c>
      <c r="Z21" s="155">
        <f t="shared" si="9"/>
        <v>278.34385947216464</v>
      </c>
      <c r="AA21" s="156">
        <f t="shared" si="10"/>
        <v>889.42060842829619</v>
      </c>
      <c r="AD21" s="14" t="s">
        <v>80</v>
      </c>
      <c r="AE21" s="57">
        <v>23561</v>
      </c>
      <c r="AF21" s="33">
        <f t="shared" si="11"/>
        <v>1384.1843045935652</v>
      </c>
      <c r="AG21" s="84">
        <f t="shared" si="1"/>
        <v>2.0410406612326142</v>
      </c>
      <c r="AH21" s="31">
        <f t="shared" si="12"/>
        <v>1271.3776968036973</v>
      </c>
      <c r="AI21" s="86">
        <f t="shared" si="2"/>
        <v>1.8747023545557109</v>
      </c>
      <c r="AJ21" s="155">
        <f t="shared" si="13"/>
        <v>1167.7644679004609</v>
      </c>
      <c r="AK21" s="56"/>
      <c r="AL21" s="86">
        <f t="shared" si="14"/>
        <v>1.7219200895558171</v>
      </c>
      <c r="AM21" s="31">
        <f t="shared" si="15"/>
        <v>1072.5953868147803</v>
      </c>
      <c r="AN21" s="86">
        <f t="shared" si="16"/>
        <v>1.5815890920554134</v>
      </c>
      <c r="AO21" s="31">
        <f t="shared" si="17"/>
        <v>985.18228242102384</v>
      </c>
      <c r="AP21" s="89">
        <f t="shared" si="18"/>
        <v>1.452694623450226</v>
      </c>
      <c r="AQ21" s="20">
        <f t="shared" si="19"/>
        <v>904.89306734628167</v>
      </c>
      <c r="AR21" s="86">
        <f t="shared" si="20"/>
        <v>1.3343046430970555</v>
      </c>
    </row>
    <row r="22" spans="1:44" x14ac:dyDescent="0.25">
      <c r="A22" s="3" t="s">
        <v>77</v>
      </c>
      <c r="B22" s="4">
        <v>23611</v>
      </c>
      <c r="C22" s="7">
        <v>4301315789</v>
      </c>
      <c r="D22" s="8">
        <v>239</v>
      </c>
      <c r="E22" s="8">
        <v>2098</v>
      </c>
      <c r="F22" s="8" t="s">
        <v>1695</v>
      </c>
      <c r="G22" s="8" t="s">
        <v>1696</v>
      </c>
      <c r="H22" s="8">
        <v>40.040260000000004</v>
      </c>
      <c r="I22" s="9">
        <v>-110.08866</v>
      </c>
      <c r="J22" s="7">
        <v>2098</v>
      </c>
      <c r="K22" s="8">
        <v>365</v>
      </c>
      <c r="L22" s="8">
        <v>730</v>
      </c>
      <c r="M22" s="8">
        <v>1095</v>
      </c>
      <c r="N22" s="8">
        <v>1460</v>
      </c>
      <c r="O22" s="8">
        <v>1825</v>
      </c>
      <c r="P22" s="8">
        <v>2190</v>
      </c>
      <c r="Q22" s="6">
        <v>2.3290384453705478E-4</v>
      </c>
      <c r="R22" s="33">
        <f t="shared" si="3"/>
        <v>1927.0196888104181</v>
      </c>
      <c r="S22" s="31">
        <f t="shared" si="4"/>
        <v>1769.973727866063</v>
      </c>
      <c r="T22" s="31">
        <f t="shared" si="5"/>
        <v>1625.7265120472241</v>
      </c>
      <c r="U22" s="31">
        <f t="shared" si="6"/>
        <v>1493.2349844309285</v>
      </c>
      <c r="V22" s="31">
        <f t="shared" si="7"/>
        <v>1371.5410939079682</v>
      </c>
      <c r="W22" s="20">
        <f t="shared" si="8"/>
        <v>1259.7648674800921</v>
      </c>
      <c r="X22" s="405"/>
      <c r="Y22" s="153">
        <f t="shared" si="0"/>
        <v>3.0935933119999999</v>
      </c>
      <c r="Z22" s="155">
        <f t="shared" si="9"/>
        <v>387.50193574824243</v>
      </c>
      <c r="AA22" s="156">
        <f t="shared" si="10"/>
        <v>1238.2245762989817</v>
      </c>
      <c r="AD22" s="14" t="s">
        <v>77</v>
      </c>
      <c r="AE22" s="57">
        <v>23611</v>
      </c>
      <c r="AF22" s="33">
        <f t="shared" si="11"/>
        <v>1927.0196888104181</v>
      </c>
      <c r="AG22" s="84">
        <f t="shared" si="1"/>
        <v>2.8414753200172691</v>
      </c>
      <c r="AH22" s="31">
        <f t="shared" si="12"/>
        <v>1769.973727866063</v>
      </c>
      <c r="AI22" s="86">
        <f t="shared" si="2"/>
        <v>2.6099041405825361</v>
      </c>
      <c r="AJ22" s="155">
        <f t="shared" si="13"/>
        <v>1625.7265120472241</v>
      </c>
      <c r="AK22" s="56"/>
      <c r="AL22" s="86">
        <f t="shared" si="14"/>
        <v>2.3972052739801621</v>
      </c>
      <c r="AM22" s="31">
        <f t="shared" si="15"/>
        <v>1493.2349844309285</v>
      </c>
      <c r="AN22" s="86">
        <f t="shared" si="16"/>
        <v>2.2018406868827189</v>
      </c>
      <c r="AO22" s="31">
        <f t="shared" si="17"/>
        <v>1371.5410939079682</v>
      </c>
      <c r="AP22" s="89">
        <f t="shared" si="18"/>
        <v>2.0223976907754309</v>
      </c>
      <c r="AQ22" s="20">
        <f t="shared" si="19"/>
        <v>1259.7648674800921</v>
      </c>
      <c r="AR22" s="86">
        <f t="shared" si="20"/>
        <v>1.8575787267535648</v>
      </c>
    </row>
    <row r="23" spans="1:44" x14ac:dyDescent="0.25">
      <c r="A23" s="3" t="s">
        <v>71</v>
      </c>
      <c r="B23" s="4">
        <v>23714</v>
      </c>
      <c r="C23" s="7">
        <v>4301315111</v>
      </c>
      <c r="D23" s="8">
        <v>350</v>
      </c>
      <c r="E23" s="8">
        <v>2394</v>
      </c>
      <c r="F23" s="8" t="s">
        <v>1695</v>
      </c>
      <c r="G23" s="8" t="s">
        <v>1696</v>
      </c>
      <c r="H23" s="8">
        <v>40.04336</v>
      </c>
      <c r="I23" s="9">
        <v>-110.07486</v>
      </c>
      <c r="J23" s="7">
        <v>2394</v>
      </c>
      <c r="K23" s="8">
        <v>365</v>
      </c>
      <c r="L23" s="8">
        <v>730</v>
      </c>
      <c r="M23" s="8">
        <v>1095</v>
      </c>
      <c r="N23" s="8">
        <v>1460</v>
      </c>
      <c r="O23" s="8">
        <v>1825</v>
      </c>
      <c r="P23" s="8">
        <v>2190</v>
      </c>
      <c r="Q23" s="6">
        <v>2.3290384453705478E-4</v>
      </c>
      <c r="R23" s="33">
        <f t="shared" si="3"/>
        <v>2198.8966325129363</v>
      </c>
      <c r="S23" s="31">
        <f t="shared" si="4"/>
        <v>2019.6935674505983</v>
      </c>
      <c r="T23" s="31">
        <f t="shared" si="5"/>
        <v>1855.0949808584626</v>
      </c>
      <c r="U23" s="31">
        <f t="shared" si="6"/>
        <v>1703.9106543029757</v>
      </c>
      <c r="V23" s="31">
        <f t="shared" si="7"/>
        <v>1565.047368358282</v>
      </c>
      <c r="W23" s="20">
        <f t="shared" si="8"/>
        <v>1437.5009974963491</v>
      </c>
      <c r="X23" s="405"/>
      <c r="Y23" s="153">
        <f t="shared" si="0"/>
        <v>3.5300583359999997</v>
      </c>
      <c r="Z23" s="155">
        <f t="shared" si="9"/>
        <v>442.17332420461986</v>
      </c>
      <c r="AA23" s="156">
        <f t="shared" si="10"/>
        <v>1412.9216566538428</v>
      </c>
      <c r="AD23" s="14" t="s">
        <v>71</v>
      </c>
      <c r="AE23" s="57">
        <v>23714</v>
      </c>
      <c r="AF23" s="33">
        <f t="shared" si="11"/>
        <v>2198.8966325129363</v>
      </c>
      <c r="AG23" s="84">
        <f t="shared" si="1"/>
        <v>3.2423698360921551</v>
      </c>
      <c r="AH23" s="31">
        <f t="shared" si="12"/>
        <v>2019.6935674505983</v>
      </c>
      <c r="AI23" s="86">
        <f t="shared" si="2"/>
        <v>2.9781270317228747</v>
      </c>
      <c r="AJ23" s="155">
        <f t="shared" si="13"/>
        <v>1855.0949808584626</v>
      </c>
      <c r="AK23" s="56"/>
      <c r="AL23" s="86">
        <f t="shared" si="14"/>
        <v>2.7354191734549609</v>
      </c>
      <c r="AM23" s="31">
        <f t="shared" si="15"/>
        <v>1703.9106543029757</v>
      </c>
      <c r="AN23" s="86">
        <f t="shared" si="16"/>
        <v>2.5124912318385269</v>
      </c>
      <c r="AO23" s="31">
        <f t="shared" si="17"/>
        <v>1565.047368358282</v>
      </c>
      <c r="AP23" s="89">
        <f t="shared" si="18"/>
        <v>2.3077312067284947</v>
      </c>
      <c r="AQ23" s="20">
        <f t="shared" si="19"/>
        <v>1437.5009974963491</v>
      </c>
      <c r="AR23" s="86">
        <f t="shared" si="20"/>
        <v>2.1196584708522566</v>
      </c>
    </row>
    <row r="24" spans="1:44" x14ac:dyDescent="0.25">
      <c r="A24" s="3" t="s">
        <v>81</v>
      </c>
      <c r="B24" s="4">
        <v>23756</v>
      </c>
      <c r="C24" s="7">
        <v>4301315795</v>
      </c>
      <c r="D24" s="8">
        <v>344</v>
      </c>
      <c r="E24" s="8">
        <v>4146</v>
      </c>
      <c r="F24" s="8" t="s">
        <v>1695</v>
      </c>
      <c r="G24" s="8" t="s">
        <v>1696</v>
      </c>
      <c r="H24" s="8">
        <v>40.04712</v>
      </c>
      <c r="I24" s="9">
        <v>-110.08897</v>
      </c>
      <c r="J24" s="7">
        <v>4146</v>
      </c>
      <c r="K24" s="8">
        <v>365</v>
      </c>
      <c r="L24" s="8">
        <v>730</v>
      </c>
      <c r="M24" s="8">
        <v>1095</v>
      </c>
      <c r="N24" s="8">
        <v>1460</v>
      </c>
      <c r="O24" s="8">
        <v>1825</v>
      </c>
      <c r="P24" s="8">
        <v>2190</v>
      </c>
      <c r="Q24" s="6">
        <v>2.3290384453705478E-4</v>
      </c>
      <c r="R24" s="33">
        <f t="shared" si="3"/>
        <v>3808.1142182116268</v>
      </c>
      <c r="S24" s="31">
        <f t="shared" si="4"/>
        <v>3497.7650503969007</v>
      </c>
      <c r="T24" s="31">
        <f t="shared" si="5"/>
        <v>3212.7083503087661</v>
      </c>
      <c r="U24" s="31">
        <f t="shared" si="6"/>
        <v>2950.8828624645521</v>
      </c>
      <c r="V24" s="31">
        <f t="shared" si="7"/>
        <v>2710.3953171317617</v>
      </c>
      <c r="W24" s="20">
        <f t="shared" si="8"/>
        <v>2489.5067400250059</v>
      </c>
      <c r="X24" s="405"/>
      <c r="Y24" s="153">
        <f t="shared" si="0"/>
        <v>6.1134594240000002</v>
      </c>
      <c r="Z24" s="155">
        <f t="shared" si="9"/>
        <v>765.76883966263733</v>
      </c>
      <c r="AA24" s="156">
        <f t="shared" si="10"/>
        <v>2446.9395106461284</v>
      </c>
      <c r="AD24" s="14" t="s">
        <v>81</v>
      </c>
      <c r="AE24" s="57">
        <v>23756</v>
      </c>
      <c r="AF24" s="33">
        <f t="shared" si="11"/>
        <v>3808.1142182116268</v>
      </c>
      <c r="AG24" s="84">
        <f t="shared" si="1"/>
        <v>5.6152319717786447</v>
      </c>
      <c r="AH24" s="31">
        <f t="shared" si="12"/>
        <v>3497.7650503969007</v>
      </c>
      <c r="AI24" s="86">
        <f t="shared" si="2"/>
        <v>5.1576084684724472</v>
      </c>
      <c r="AJ24" s="155">
        <f t="shared" si="13"/>
        <v>3212.7083503087661</v>
      </c>
      <c r="AK24" s="56"/>
      <c r="AL24" s="86">
        <f t="shared" si="14"/>
        <v>4.7372798216976886</v>
      </c>
      <c r="AM24" s="31">
        <f t="shared" si="15"/>
        <v>2950.8828624645521</v>
      </c>
      <c r="AN24" s="86">
        <f t="shared" si="16"/>
        <v>4.3512066195499299</v>
      </c>
      <c r="AO24" s="31">
        <f t="shared" si="17"/>
        <v>2710.3953171317617</v>
      </c>
      <c r="AP24" s="89">
        <f t="shared" si="18"/>
        <v>3.9965971525047363</v>
      </c>
      <c r="AQ24" s="20">
        <f t="shared" si="19"/>
        <v>2489.5067400250059</v>
      </c>
      <c r="AR24" s="86">
        <f t="shared" si="20"/>
        <v>3.670887226463432</v>
      </c>
    </row>
    <row r="25" spans="1:44" x14ac:dyDescent="0.25">
      <c r="A25" s="3" t="s">
        <v>78</v>
      </c>
      <c r="B25" s="4">
        <v>23794</v>
      </c>
      <c r="C25" s="7">
        <v>4301315791</v>
      </c>
      <c r="D25" s="8">
        <v>331</v>
      </c>
      <c r="E25" s="8">
        <v>2093</v>
      </c>
      <c r="F25" s="8" t="s">
        <v>1695</v>
      </c>
      <c r="G25" s="8" t="s">
        <v>1696</v>
      </c>
      <c r="H25" s="8">
        <v>40.035939999999897</v>
      </c>
      <c r="I25" s="9">
        <v>-110.093149999999</v>
      </c>
      <c r="J25" s="7">
        <v>2093</v>
      </c>
      <c r="K25" s="8">
        <v>365</v>
      </c>
      <c r="L25" s="8">
        <v>730</v>
      </c>
      <c r="M25" s="8">
        <v>1095</v>
      </c>
      <c r="N25" s="8">
        <v>1460</v>
      </c>
      <c r="O25" s="8">
        <v>1825</v>
      </c>
      <c r="P25" s="8">
        <v>2190</v>
      </c>
      <c r="Q25" s="6">
        <v>2.3290384453705478E-4</v>
      </c>
      <c r="R25" s="33">
        <f t="shared" si="3"/>
        <v>1922.4271728694971</v>
      </c>
      <c r="S25" s="31">
        <f t="shared" si="4"/>
        <v>1765.7554873325405</v>
      </c>
      <c r="T25" s="31">
        <f t="shared" si="5"/>
        <v>1621.8520446686559</v>
      </c>
      <c r="U25" s="31">
        <f t="shared" si="6"/>
        <v>1489.6762737911981</v>
      </c>
      <c r="V25" s="31">
        <f t="shared" si="7"/>
        <v>1368.2724068395507</v>
      </c>
      <c r="W25" s="20">
        <f t="shared" si="8"/>
        <v>1256.7625679865744</v>
      </c>
      <c r="Y25" s="153">
        <f t="shared" si="0"/>
        <v>3.0862205920000001</v>
      </c>
      <c r="Z25" s="155">
        <f t="shared" si="9"/>
        <v>386.57843256485768</v>
      </c>
      <c r="AA25" s="156">
        <f t="shared" si="10"/>
        <v>1235.2736121037981</v>
      </c>
      <c r="AD25" s="14" t="s">
        <v>78</v>
      </c>
      <c r="AE25" s="57">
        <v>23794</v>
      </c>
      <c r="AF25" s="33">
        <f t="shared" si="11"/>
        <v>1922.4271728694971</v>
      </c>
      <c r="AG25" s="84">
        <f t="shared" si="1"/>
        <v>2.8347034531916795</v>
      </c>
      <c r="AH25" s="31">
        <f t="shared" si="12"/>
        <v>1765.7554873325405</v>
      </c>
      <c r="AI25" s="86">
        <f t="shared" si="2"/>
        <v>2.6036841593132736</v>
      </c>
      <c r="AJ25" s="155">
        <f t="shared" si="13"/>
        <v>1621.8520446686559</v>
      </c>
      <c r="AK25" s="56"/>
      <c r="AL25" s="86">
        <f t="shared" si="14"/>
        <v>2.3914922013538984</v>
      </c>
      <c r="AM25" s="31">
        <f t="shared" si="15"/>
        <v>1489.6762737911981</v>
      </c>
      <c r="AN25" s="86">
        <f t="shared" si="16"/>
        <v>2.1965932114611681</v>
      </c>
      <c r="AO25" s="31">
        <f t="shared" si="17"/>
        <v>1368.2724068395507</v>
      </c>
      <c r="AP25" s="89">
        <f t="shared" si="18"/>
        <v>2.0175778678708185</v>
      </c>
      <c r="AQ25" s="20">
        <f t="shared" si="19"/>
        <v>1256.7625679865744</v>
      </c>
      <c r="AR25" s="86">
        <f t="shared" si="20"/>
        <v>1.8531517040491952</v>
      </c>
    </row>
    <row r="26" spans="1:44" x14ac:dyDescent="0.25">
      <c r="A26" s="3" t="s">
        <v>1395</v>
      </c>
      <c r="B26" s="4">
        <v>24025</v>
      </c>
      <c r="C26" s="7">
        <v>4304715595</v>
      </c>
      <c r="D26" s="8">
        <v>366</v>
      </c>
      <c r="E26" s="8">
        <v>1784</v>
      </c>
      <c r="F26" s="8" t="s">
        <v>1695</v>
      </c>
      <c r="G26" s="8" t="s">
        <v>1697</v>
      </c>
      <c r="H26" s="8">
        <v>40.364130000000003</v>
      </c>
      <c r="I26" s="9">
        <v>-109.41422</v>
      </c>
      <c r="J26" s="7">
        <v>1784</v>
      </c>
      <c r="K26" s="8">
        <v>365</v>
      </c>
      <c r="L26" s="8">
        <v>730</v>
      </c>
      <c r="M26" s="8">
        <v>1095</v>
      </c>
      <c r="N26" s="8">
        <v>1460</v>
      </c>
      <c r="O26" s="8">
        <v>1825</v>
      </c>
      <c r="P26" s="8">
        <v>2190</v>
      </c>
      <c r="Q26" s="6">
        <v>2.3290384453705478E-4</v>
      </c>
      <c r="R26" s="33">
        <f t="shared" si="3"/>
        <v>1638.6096877205841</v>
      </c>
      <c r="S26" s="31">
        <f t="shared" si="4"/>
        <v>1505.0682223608467</v>
      </c>
      <c r="T26" s="31">
        <f t="shared" si="5"/>
        <v>1382.4099606731399</v>
      </c>
      <c r="U26" s="31">
        <f t="shared" si="6"/>
        <v>1269.7479562558515</v>
      </c>
      <c r="V26" s="31">
        <f t="shared" si="7"/>
        <v>1166.2675460113514</v>
      </c>
      <c r="W26" s="20">
        <f t="shared" si="8"/>
        <v>1071.2204592871708</v>
      </c>
      <c r="Y26" s="153">
        <f t="shared" si="0"/>
        <v>2.6305864959999998</v>
      </c>
      <c r="Z26" s="155">
        <f t="shared" si="9"/>
        <v>329.50593583167995</v>
      </c>
      <c r="AA26" s="156">
        <f t="shared" si="10"/>
        <v>1052.9040248414599</v>
      </c>
      <c r="AD26" s="14" t="s">
        <v>1395</v>
      </c>
      <c r="AE26" s="57">
        <v>24025</v>
      </c>
      <c r="AF26" s="33">
        <f t="shared" si="11"/>
        <v>1638.6096877205841</v>
      </c>
      <c r="AG26" s="84">
        <f t="shared" si="1"/>
        <v>2.4162020833702611</v>
      </c>
      <c r="AH26" s="31">
        <f t="shared" si="12"/>
        <v>1505.0682223608467</v>
      </c>
      <c r="AI26" s="86">
        <f t="shared" si="2"/>
        <v>2.2192893168728522</v>
      </c>
      <c r="AJ26" s="155">
        <f t="shared" si="13"/>
        <v>1382.4099606731399</v>
      </c>
      <c r="AK26" s="56"/>
      <c r="AL26" s="86">
        <f t="shared" si="14"/>
        <v>2.0384243130508142</v>
      </c>
      <c r="AM26" s="31">
        <f t="shared" si="15"/>
        <v>1269.7479562558515</v>
      </c>
      <c r="AN26" s="86">
        <f t="shared" si="16"/>
        <v>1.8722992304093282</v>
      </c>
      <c r="AO26" s="31">
        <f t="shared" si="17"/>
        <v>1166.2675460113514</v>
      </c>
      <c r="AP26" s="89">
        <f t="shared" si="18"/>
        <v>1.7197128123657621</v>
      </c>
      <c r="AQ26" s="20">
        <f t="shared" si="19"/>
        <v>1071.2204592871708</v>
      </c>
      <c r="AR26" s="86">
        <f t="shared" si="20"/>
        <v>1.5795617009191418</v>
      </c>
    </row>
    <row r="27" spans="1:44" x14ac:dyDescent="0.25">
      <c r="A27" s="3" t="s">
        <v>83</v>
      </c>
      <c r="B27" s="4">
        <v>25075</v>
      </c>
      <c r="C27" s="7">
        <v>4301330005</v>
      </c>
      <c r="D27" s="8">
        <v>366</v>
      </c>
      <c r="E27" s="8">
        <v>1676</v>
      </c>
      <c r="F27" s="8" t="s">
        <v>1695</v>
      </c>
      <c r="G27" s="8" t="s">
        <v>1696</v>
      </c>
      <c r="H27" s="8">
        <v>40.420720000000003</v>
      </c>
      <c r="I27" s="9">
        <v>-110.08158</v>
      </c>
      <c r="J27" s="7">
        <v>1676</v>
      </c>
      <c r="K27" s="8">
        <v>365</v>
      </c>
      <c r="L27" s="8">
        <v>730</v>
      </c>
      <c r="M27" s="8">
        <v>1095</v>
      </c>
      <c r="N27" s="8">
        <v>1460</v>
      </c>
      <c r="O27" s="8">
        <v>1825</v>
      </c>
      <c r="P27" s="8">
        <v>2190</v>
      </c>
      <c r="Q27" s="6">
        <v>2.3290384453705478E-4</v>
      </c>
      <c r="R27" s="33">
        <f t="shared" si="3"/>
        <v>1539.4113433966922</v>
      </c>
      <c r="S27" s="31">
        <f t="shared" si="4"/>
        <v>1413.9542268367595</v>
      </c>
      <c r="T27" s="31">
        <f t="shared" si="5"/>
        <v>1298.7214652960665</v>
      </c>
      <c r="U27" s="31">
        <f t="shared" si="6"/>
        <v>1192.8798064376722</v>
      </c>
      <c r="V27" s="31">
        <f t="shared" si="7"/>
        <v>1095.6639053335341</v>
      </c>
      <c r="W27" s="20">
        <f t="shared" si="8"/>
        <v>1006.3707902271851</v>
      </c>
      <c r="Y27" s="153">
        <f t="shared" si="0"/>
        <v>2.4713357440000001</v>
      </c>
      <c r="Z27" s="155">
        <f t="shared" si="9"/>
        <v>309.55826707056929</v>
      </c>
      <c r="AA27" s="156">
        <f t="shared" si="10"/>
        <v>989.16319822549724</v>
      </c>
      <c r="AD27" s="14" t="s">
        <v>83</v>
      </c>
      <c r="AE27" s="57">
        <v>25075</v>
      </c>
      <c r="AF27" s="33">
        <f t="shared" si="11"/>
        <v>1539.4113433966922</v>
      </c>
      <c r="AG27" s="84">
        <f t="shared" si="1"/>
        <v>2.2699297599375319</v>
      </c>
      <c r="AH27" s="31">
        <f t="shared" si="12"/>
        <v>1413.9542268367595</v>
      </c>
      <c r="AI27" s="86">
        <f t="shared" si="2"/>
        <v>2.0849377214567828</v>
      </c>
      <c r="AJ27" s="155">
        <f t="shared" si="13"/>
        <v>1298.7214652960665</v>
      </c>
      <c r="AK27" s="56"/>
      <c r="AL27" s="86">
        <f t="shared" si="14"/>
        <v>1.915021944323523</v>
      </c>
      <c r="AM27" s="31">
        <f t="shared" si="15"/>
        <v>1192.8798064376722</v>
      </c>
      <c r="AN27" s="86">
        <f t="shared" si="16"/>
        <v>1.7589537613038309</v>
      </c>
      <c r="AO27" s="31">
        <f t="shared" si="17"/>
        <v>1095.6639053335341</v>
      </c>
      <c r="AP27" s="89">
        <f t="shared" si="18"/>
        <v>1.6156046376261306</v>
      </c>
      <c r="AQ27" s="20">
        <f t="shared" si="19"/>
        <v>1006.3707902271851</v>
      </c>
      <c r="AR27" s="86">
        <f t="shared" si="20"/>
        <v>1.4839380105047544</v>
      </c>
    </row>
    <row r="28" spans="1:44" x14ac:dyDescent="0.25">
      <c r="A28" s="3" t="s">
        <v>84</v>
      </c>
      <c r="B28" s="4">
        <v>25124</v>
      </c>
      <c r="C28" s="7">
        <v>4301330008</v>
      </c>
      <c r="D28" s="8">
        <v>60</v>
      </c>
      <c r="E28" s="8">
        <v>388</v>
      </c>
      <c r="F28" s="8" t="s">
        <v>1695</v>
      </c>
      <c r="G28" s="8" t="s">
        <v>1696</v>
      </c>
      <c r="H28" s="8">
        <v>40.42071</v>
      </c>
      <c r="I28" s="9">
        <v>-110.1005</v>
      </c>
      <c r="J28" s="7">
        <v>388</v>
      </c>
      <c r="K28" s="8">
        <v>365</v>
      </c>
      <c r="L28" s="8">
        <v>730</v>
      </c>
      <c r="M28" s="8">
        <v>1095</v>
      </c>
      <c r="N28" s="8">
        <v>1460</v>
      </c>
      <c r="O28" s="8">
        <v>1825</v>
      </c>
      <c r="P28" s="8">
        <v>2190</v>
      </c>
      <c r="Q28" s="6">
        <v>2.3290384453705478E-4</v>
      </c>
      <c r="R28" s="33">
        <f t="shared" si="3"/>
        <v>356.37923701546339</v>
      </c>
      <c r="S28" s="31">
        <f t="shared" si="4"/>
        <v>327.33546540135006</v>
      </c>
      <c r="T28" s="31">
        <f t="shared" si="5"/>
        <v>300.65866857689372</v>
      </c>
      <c r="U28" s="31">
        <f t="shared" si="6"/>
        <v>276.15594564308878</v>
      </c>
      <c r="V28" s="31">
        <f t="shared" si="7"/>
        <v>253.65011650919524</v>
      </c>
      <c r="W28" s="20">
        <f t="shared" si="8"/>
        <v>232.97844069698559</v>
      </c>
      <c r="Y28" s="153">
        <f t="shared" si="0"/>
        <v>0.57212307200000001</v>
      </c>
      <c r="Z28" s="155">
        <f t="shared" si="9"/>
        <v>71.663847030656854</v>
      </c>
      <c r="AA28" s="156">
        <f t="shared" si="10"/>
        <v>228.99482154623686</v>
      </c>
      <c r="AD28" s="14" t="s">
        <v>84</v>
      </c>
      <c r="AE28" s="57">
        <v>25124</v>
      </c>
      <c r="AF28" s="33">
        <f t="shared" si="11"/>
        <v>356.37923701546339</v>
      </c>
      <c r="AG28" s="84">
        <f t="shared" si="1"/>
        <v>0.5254968656657294</v>
      </c>
      <c r="AH28" s="31">
        <f t="shared" si="12"/>
        <v>327.33546540135006</v>
      </c>
      <c r="AI28" s="86">
        <f t="shared" si="2"/>
        <v>0.48267054649476832</v>
      </c>
      <c r="AJ28" s="155">
        <f t="shared" si="13"/>
        <v>300.65866857689372</v>
      </c>
      <c r="AK28" s="56"/>
      <c r="AL28" s="86">
        <f t="shared" si="14"/>
        <v>0.44333443579804716</v>
      </c>
      <c r="AM28" s="31">
        <f t="shared" si="15"/>
        <v>276.15594564308878</v>
      </c>
      <c r="AN28" s="86">
        <f t="shared" si="16"/>
        <v>0.4072040927123427</v>
      </c>
      <c r="AO28" s="31">
        <f t="shared" si="17"/>
        <v>253.65011650919524</v>
      </c>
      <c r="AP28" s="89">
        <f t="shared" si="18"/>
        <v>0.37401825739793476</v>
      </c>
      <c r="AQ28" s="20">
        <f t="shared" si="19"/>
        <v>232.97844069698559</v>
      </c>
      <c r="AR28" s="86">
        <f t="shared" si="20"/>
        <v>0.34353696185909588</v>
      </c>
    </row>
    <row r="29" spans="1:44" x14ac:dyDescent="0.25">
      <c r="A29" s="3" t="s">
        <v>88</v>
      </c>
      <c r="B29" s="4">
        <v>26216</v>
      </c>
      <c r="C29" s="7">
        <v>4301330062</v>
      </c>
      <c r="D29" s="8">
        <v>319</v>
      </c>
      <c r="E29" s="8">
        <v>3124</v>
      </c>
      <c r="F29" s="8" t="s">
        <v>1695</v>
      </c>
      <c r="G29" s="8" t="s">
        <v>1696</v>
      </c>
      <c r="H29" s="8">
        <v>40.340719999999898</v>
      </c>
      <c r="I29" s="9">
        <v>-110.29928</v>
      </c>
      <c r="J29" s="7">
        <v>3124</v>
      </c>
      <c r="K29" s="8">
        <v>365</v>
      </c>
      <c r="L29" s="8">
        <v>730</v>
      </c>
      <c r="M29" s="8">
        <v>1095</v>
      </c>
      <c r="N29" s="8">
        <v>1460</v>
      </c>
      <c r="O29" s="8">
        <v>1825</v>
      </c>
      <c r="P29" s="8">
        <v>2190</v>
      </c>
      <c r="Q29" s="6">
        <v>2.3290384453705478E-4</v>
      </c>
      <c r="R29" s="33">
        <f t="shared" si="3"/>
        <v>2869.4039598873906</v>
      </c>
      <c r="S29" s="31">
        <f t="shared" si="4"/>
        <v>2635.5566853448909</v>
      </c>
      <c r="T29" s="31">
        <f t="shared" si="5"/>
        <v>2420.7672181294224</v>
      </c>
      <c r="U29" s="31">
        <f t="shared" si="6"/>
        <v>2223.4824077036324</v>
      </c>
      <c r="V29" s="31">
        <f t="shared" si="7"/>
        <v>2042.2756803472319</v>
      </c>
      <c r="W29" s="20">
        <f t="shared" si="8"/>
        <v>1875.8367235499561</v>
      </c>
      <c r="Y29" s="153">
        <f t="shared" si="0"/>
        <v>4.6064754560000001</v>
      </c>
      <c r="Z29" s="155">
        <f t="shared" si="9"/>
        <v>577.00478897879384</v>
      </c>
      <c r="AA29" s="156">
        <f t="shared" si="10"/>
        <v>1843.7624291506286</v>
      </c>
      <c r="AD29" s="14" t="s">
        <v>88</v>
      </c>
      <c r="AE29" s="57">
        <v>26216</v>
      </c>
      <c r="AF29" s="33">
        <f t="shared" si="11"/>
        <v>2869.4039598873906</v>
      </c>
      <c r="AG29" s="84">
        <f t="shared" si="1"/>
        <v>4.2310623926281918</v>
      </c>
      <c r="AH29" s="31">
        <f t="shared" si="12"/>
        <v>2635.5566853448909</v>
      </c>
      <c r="AI29" s="86">
        <f t="shared" si="2"/>
        <v>3.8862442970351965</v>
      </c>
      <c r="AJ29" s="155">
        <f t="shared" si="13"/>
        <v>2420.7672181294224</v>
      </c>
      <c r="AK29" s="56"/>
      <c r="AL29" s="86">
        <f t="shared" si="14"/>
        <v>3.5695277768894309</v>
      </c>
      <c r="AM29" s="31">
        <f t="shared" si="15"/>
        <v>2223.4824077036324</v>
      </c>
      <c r="AN29" s="86">
        <f t="shared" si="16"/>
        <v>3.2786226433849448</v>
      </c>
      <c r="AO29" s="31">
        <f t="shared" si="17"/>
        <v>2042.2756803472319</v>
      </c>
      <c r="AP29" s="89">
        <f t="shared" si="18"/>
        <v>3.0114253508019284</v>
      </c>
      <c r="AQ29" s="20">
        <f t="shared" si="19"/>
        <v>1875.8367235499561</v>
      </c>
      <c r="AR29" s="86">
        <f t="shared" si="20"/>
        <v>2.7660037856902462</v>
      </c>
    </row>
    <row r="30" spans="1:44" x14ac:dyDescent="0.25">
      <c r="A30" s="3" t="s">
        <v>89</v>
      </c>
      <c r="B30" s="4">
        <v>26232</v>
      </c>
      <c r="C30" s="7">
        <v>4301330071</v>
      </c>
      <c r="D30" s="8">
        <v>343</v>
      </c>
      <c r="E30" s="8">
        <v>6335</v>
      </c>
      <c r="F30" s="8" t="s">
        <v>1695</v>
      </c>
      <c r="G30" s="8" t="s">
        <v>1696</v>
      </c>
      <c r="H30" s="8">
        <v>40.385120000000001</v>
      </c>
      <c r="I30" s="9">
        <v>-110.04315</v>
      </c>
      <c r="J30" s="7">
        <v>6335</v>
      </c>
      <c r="K30" s="8">
        <v>365</v>
      </c>
      <c r="L30" s="8">
        <v>730</v>
      </c>
      <c r="M30" s="8">
        <v>1095</v>
      </c>
      <c r="N30" s="8">
        <v>1460</v>
      </c>
      <c r="O30" s="8">
        <v>1825</v>
      </c>
      <c r="P30" s="8">
        <v>2190</v>
      </c>
      <c r="Q30" s="6">
        <v>2.3290384453705478E-4</v>
      </c>
      <c r="R30" s="33">
        <f t="shared" si="3"/>
        <v>5818.7176971468052</v>
      </c>
      <c r="S30" s="31">
        <f t="shared" si="4"/>
        <v>5344.5107559730741</v>
      </c>
      <c r="T30" s="31">
        <f t="shared" si="5"/>
        <v>4908.9501686459316</v>
      </c>
      <c r="U30" s="31">
        <f t="shared" si="6"/>
        <v>4508.8863805385763</v>
      </c>
      <c r="V30" s="31">
        <f t="shared" si="7"/>
        <v>4141.4265156849278</v>
      </c>
      <c r="W30" s="20">
        <f t="shared" si="8"/>
        <v>3803.9134582871229</v>
      </c>
      <c r="Y30" s="153">
        <f t="shared" si="0"/>
        <v>9.3412362399999989</v>
      </c>
      <c r="Z30" s="155">
        <f t="shared" si="9"/>
        <v>1170.0785333484823</v>
      </c>
      <c r="AA30" s="156">
        <f t="shared" si="10"/>
        <v>3738.8716352974493</v>
      </c>
      <c r="AD30" s="14" t="s">
        <v>89</v>
      </c>
      <c r="AE30" s="57">
        <v>26232</v>
      </c>
      <c r="AF30" s="33">
        <f t="shared" si="11"/>
        <v>5818.7176971468052</v>
      </c>
      <c r="AG30" s="84">
        <f t="shared" si="1"/>
        <v>8.5799552680216387</v>
      </c>
      <c r="AH30" s="31">
        <f t="shared" si="12"/>
        <v>5344.5107559730741</v>
      </c>
      <c r="AI30" s="86">
        <f t="shared" si="2"/>
        <v>7.8807162681555605</v>
      </c>
      <c r="AJ30" s="155">
        <f t="shared" si="13"/>
        <v>4908.9501686459316</v>
      </c>
      <c r="AK30" s="56"/>
      <c r="AL30" s="86">
        <f t="shared" si="14"/>
        <v>7.238463017475846</v>
      </c>
      <c r="AM30" s="31">
        <f t="shared" si="15"/>
        <v>4508.8863805385763</v>
      </c>
      <c r="AN30" s="86">
        <f t="shared" si="16"/>
        <v>6.6485513591048742</v>
      </c>
      <c r="AO30" s="31">
        <f t="shared" si="17"/>
        <v>4141.4265156849278</v>
      </c>
      <c r="AP30" s="89">
        <f t="shared" si="18"/>
        <v>6.106715620144116</v>
      </c>
      <c r="AQ30" s="20">
        <f t="shared" si="19"/>
        <v>3803.9134582871229</v>
      </c>
      <c r="AR30" s="86">
        <f t="shared" si="20"/>
        <v>5.6090377664365274</v>
      </c>
    </row>
    <row r="31" spans="1:44" x14ac:dyDescent="0.25">
      <c r="A31" s="3" t="s">
        <v>93</v>
      </c>
      <c r="B31" s="4">
        <v>26318</v>
      </c>
      <c r="C31" s="7">
        <v>4301330087</v>
      </c>
      <c r="D31" s="8">
        <v>100</v>
      </c>
      <c r="E31" s="8">
        <v>756</v>
      </c>
      <c r="F31" s="8" t="s">
        <v>1695</v>
      </c>
      <c r="G31" s="8" t="s">
        <v>1696</v>
      </c>
      <c r="H31" s="8">
        <v>40.1930499999999</v>
      </c>
      <c r="I31" s="9">
        <v>-110.36228</v>
      </c>
      <c r="J31" s="7">
        <v>756</v>
      </c>
      <c r="K31" s="8">
        <v>365</v>
      </c>
      <c r="L31" s="8">
        <v>730</v>
      </c>
      <c r="M31" s="8">
        <v>1095</v>
      </c>
      <c r="N31" s="8">
        <v>1460</v>
      </c>
      <c r="O31" s="8">
        <v>1825</v>
      </c>
      <c r="P31" s="8">
        <v>2190</v>
      </c>
      <c r="Q31" s="6">
        <v>2.3290384453705478E-4</v>
      </c>
      <c r="R31" s="33">
        <f t="shared" si="3"/>
        <v>694.3884102672431</v>
      </c>
      <c r="S31" s="31">
        <f t="shared" si="4"/>
        <v>637.79796866861</v>
      </c>
      <c r="T31" s="31">
        <f t="shared" si="5"/>
        <v>585.81946763951453</v>
      </c>
      <c r="U31" s="31">
        <f t="shared" si="6"/>
        <v>538.07704872725549</v>
      </c>
      <c r="V31" s="31">
        <f t="shared" si="7"/>
        <v>494.22548474472063</v>
      </c>
      <c r="W31" s="20">
        <f t="shared" si="8"/>
        <v>453.94768341989976</v>
      </c>
      <c r="Y31" s="153">
        <f t="shared" si="0"/>
        <v>1.114755264</v>
      </c>
      <c r="Z31" s="155">
        <f t="shared" si="9"/>
        <v>139.6336813277747</v>
      </c>
      <c r="AA31" s="156">
        <f t="shared" si="10"/>
        <v>446.18578631173983</v>
      </c>
      <c r="AD31" s="14" t="s">
        <v>93</v>
      </c>
      <c r="AE31" s="57">
        <v>26318</v>
      </c>
      <c r="AF31" s="33">
        <f t="shared" si="11"/>
        <v>694.3884102672431</v>
      </c>
      <c r="AG31" s="84">
        <f t="shared" si="1"/>
        <v>1.0239062640291017</v>
      </c>
      <c r="AH31" s="31">
        <f t="shared" si="12"/>
        <v>637.79796866861</v>
      </c>
      <c r="AI31" s="86">
        <f t="shared" si="2"/>
        <v>0.9404611679124868</v>
      </c>
      <c r="AJ31" s="155">
        <f t="shared" si="13"/>
        <v>585.81946763951453</v>
      </c>
      <c r="AK31" s="56"/>
      <c r="AL31" s="86">
        <f t="shared" si="14"/>
        <v>0.86381658109104031</v>
      </c>
      <c r="AM31" s="31">
        <f t="shared" si="15"/>
        <v>538.07704872725549</v>
      </c>
      <c r="AN31" s="86">
        <f t="shared" si="16"/>
        <v>0.79341828373848222</v>
      </c>
      <c r="AO31" s="31">
        <f t="shared" si="17"/>
        <v>494.22548474472063</v>
      </c>
      <c r="AP31" s="89">
        <f t="shared" si="18"/>
        <v>0.72875722317741931</v>
      </c>
      <c r="AQ31" s="20">
        <f t="shared" si="19"/>
        <v>453.94768341989976</v>
      </c>
      <c r="AR31" s="86">
        <f t="shared" si="20"/>
        <v>0.66936583290071261</v>
      </c>
    </row>
    <row r="32" spans="1:44" x14ac:dyDescent="0.25">
      <c r="A32" s="3" t="s">
        <v>91</v>
      </c>
      <c r="B32" s="4">
        <v>26393</v>
      </c>
      <c r="C32" s="7">
        <v>4301330084</v>
      </c>
      <c r="D32" s="8">
        <v>361</v>
      </c>
      <c r="E32" s="8">
        <v>3013</v>
      </c>
      <c r="F32" s="8" t="s">
        <v>1695</v>
      </c>
      <c r="G32" s="8" t="s">
        <v>1696</v>
      </c>
      <c r="H32" s="8">
        <v>40.381079999999898</v>
      </c>
      <c r="I32" s="9">
        <v>-110.05880000000001</v>
      </c>
      <c r="J32" s="7">
        <v>3013</v>
      </c>
      <c r="K32" s="8">
        <v>365</v>
      </c>
      <c r="L32" s="8">
        <v>730</v>
      </c>
      <c r="M32" s="8">
        <v>1095</v>
      </c>
      <c r="N32" s="8">
        <v>1460</v>
      </c>
      <c r="O32" s="8">
        <v>1825</v>
      </c>
      <c r="P32" s="8">
        <v>2190</v>
      </c>
      <c r="Q32" s="6">
        <v>2.3290384453705478E-4</v>
      </c>
      <c r="R32" s="33">
        <f t="shared" si="3"/>
        <v>2767.4501059989461</v>
      </c>
      <c r="S32" s="31">
        <f t="shared" si="4"/>
        <v>2541.9117455006904</v>
      </c>
      <c r="T32" s="31">
        <f t="shared" si="5"/>
        <v>2334.754042325208</v>
      </c>
      <c r="U32" s="31">
        <f t="shared" si="6"/>
        <v>2144.4790315016148</v>
      </c>
      <c r="V32" s="31">
        <f t="shared" si="7"/>
        <v>1969.7108274283642</v>
      </c>
      <c r="W32" s="20">
        <f t="shared" si="8"/>
        <v>1809.1856747938596</v>
      </c>
      <c r="Y32" s="153">
        <f t="shared" si="0"/>
        <v>4.442801072</v>
      </c>
      <c r="Z32" s="155">
        <f t="shared" si="9"/>
        <v>556.50301830765227</v>
      </c>
      <c r="AA32" s="156">
        <f t="shared" si="10"/>
        <v>1778.2510240175557</v>
      </c>
      <c r="AD32" s="14" t="s">
        <v>91</v>
      </c>
      <c r="AE32" s="57">
        <v>26393</v>
      </c>
      <c r="AF32" s="33">
        <f t="shared" si="11"/>
        <v>2767.4501059989461</v>
      </c>
      <c r="AG32" s="84">
        <f t="shared" si="1"/>
        <v>4.0807269491001099</v>
      </c>
      <c r="AH32" s="31">
        <f t="shared" si="12"/>
        <v>2541.9117455006904</v>
      </c>
      <c r="AI32" s="86">
        <f t="shared" si="2"/>
        <v>3.7481607128575698</v>
      </c>
      <c r="AJ32" s="155">
        <f t="shared" si="13"/>
        <v>2334.754042325208</v>
      </c>
      <c r="AK32" s="56"/>
      <c r="AL32" s="86">
        <f t="shared" si="14"/>
        <v>3.4426975645863815</v>
      </c>
      <c r="AM32" s="31">
        <f t="shared" si="15"/>
        <v>2144.4790315016148</v>
      </c>
      <c r="AN32" s="86">
        <f t="shared" si="16"/>
        <v>3.1621286890265172</v>
      </c>
      <c r="AO32" s="31">
        <f t="shared" si="17"/>
        <v>1969.7108274283642</v>
      </c>
      <c r="AP32" s="89">
        <f t="shared" si="18"/>
        <v>2.9044252823195298</v>
      </c>
      <c r="AQ32" s="20">
        <f t="shared" si="19"/>
        <v>1809.1856747938596</v>
      </c>
      <c r="AR32" s="86">
        <f t="shared" si="20"/>
        <v>2.6677238816532367</v>
      </c>
    </row>
    <row r="33" spans="1:44" x14ac:dyDescent="0.25">
      <c r="A33" s="3" t="s">
        <v>94</v>
      </c>
      <c r="B33" s="4">
        <v>26413</v>
      </c>
      <c r="C33" s="7">
        <v>4301330092</v>
      </c>
      <c r="D33" s="8">
        <v>366</v>
      </c>
      <c r="E33" s="8">
        <v>1346</v>
      </c>
      <c r="F33" s="8" t="s">
        <v>1695</v>
      </c>
      <c r="G33" s="8" t="s">
        <v>1696</v>
      </c>
      <c r="H33" s="8">
        <v>40.312489999999897</v>
      </c>
      <c r="I33" s="9">
        <v>-110.39455</v>
      </c>
      <c r="J33" s="7">
        <v>1346</v>
      </c>
      <c r="K33" s="8">
        <v>365</v>
      </c>
      <c r="L33" s="8">
        <v>730</v>
      </c>
      <c r="M33" s="8">
        <v>1095</v>
      </c>
      <c r="N33" s="8">
        <v>1460</v>
      </c>
      <c r="O33" s="8">
        <v>1825</v>
      </c>
      <c r="P33" s="8">
        <v>2190</v>
      </c>
      <c r="Q33" s="6">
        <v>2.3290384453705478E-4</v>
      </c>
      <c r="R33" s="33">
        <f t="shared" si="3"/>
        <v>1236.3052912959117</v>
      </c>
      <c r="S33" s="31">
        <f t="shared" si="4"/>
        <v>1135.5503516242711</v>
      </c>
      <c r="T33" s="31">
        <f t="shared" si="5"/>
        <v>1043.0066183105641</v>
      </c>
      <c r="U33" s="31">
        <f t="shared" si="6"/>
        <v>958.00490421545749</v>
      </c>
      <c r="V33" s="31">
        <f t="shared" si="7"/>
        <v>879.93055881798148</v>
      </c>
      <c r="W33" s="20">
        <f t="shared" si="8"/>
        <v>808.21902365500671</v>
      </c>
      <c r="Y33" s="153">
        <f t="shared" si="0"/>
        <v>1.9847362239999999</v>
      </c>
      <c r="Z33" s="155">
        <f t="shared" si="9"/>
        <v>248.60705696717557</v>
      </c>
      <c r="AA33" s="156">
        <f t="shared" si="10"/>
        <v>794.39956134338854</v>
      </c>
      <c r="AD33" s="14" t="s">
        <v>94</v>
      </c>
      <c r="AE33" s="57">
        <v>26413</v>
      </c>
      <c r="AF33" s="33">
        <f t="shared" si="11"/>
        <v>1236.3052912959117</v>
      </c>
      <c r="AG33" s="84">
        <f t="shared" si="1"/>
        <v>1.8229865494486388</v>
      </c>
      <c r="AH33" s="31">
        <f t="shared" si="12"/>
        <v>1135.5503516242711</v>
      </c>
      <c r="AI33" s="86">
        <f t="shared" si="2"/>
        <v>1.6744189576854591</v>
      </c>
      <c r="AJ33" s="155">
        <f t="shared" si="13"/>
        <v>1043.0066183105641</v>
      </c>
      <c r="AK33" s="56"/>
      <c r="AL33" s="86">
        <f t="shared" si="14"/>
        <v>1.5379591509901325</v>
      </c>
      <c r="AM33" s="31">
        <f t="shared" si="15"/>
        <v>958.00490421545749</v>
      </c>
      <c r="AN33" s="86">
        <f t="shared" si="16"/>
        <v>1.4126203834814774</v>
      </c>
      <c r="AO33" s="31">
        <f t="shared" si="17"/>
        <v>879.93055881798148</v>
      </c>
      <c r="AP33" s="89">
        <f t="shared" si="18"/>
        <v>1.2974963259217016</v>
      </c>
      <c r="AQ33" s="20">
        <f t="shared" si="19"/>
        <v>808.21902365500671</v>
      </c>
      <c r="AR33" s="86">
        <f t="shared" si="20"/>
        <v>1.1917545120163482</v>
      </c>
    </row>
    <row r="34" spans="1:44" x14ac:dyDescent="0.25">
      <c r="A34" s="3" t="s">
        <v>90</v>
      </c>
      <c r="B34" s="4">
        <v>26444</v>
      </c>
      <c r="C34" s="7">
        <v>4301330082</v>
      </c>
      <c r="D34" s="8">
        <v>304</v>
      </c>
      <c r="E34" s="8">
        <v>3590</v>
      </c>
      <c r="F34" s="8" t="s">
        <v>1695</v>
      </c>
      <c r="G34" s="8" t="s">
        <v>1696</v>
      </c>
      <c r="H34" s="8">
        <v>40.384129999999899</v>
      </c>
      <c r="I34" s="9">
        <v>-110.22072</v>
      </c>
      <c r="J34" s="7">
        <v>3590</v>
      </c>
      <c r="K34" s="8">
        <v>365</v>
      </c>
      <c r="L34" s="8">
        <v>730</v>
      </c>
      <c r="M34" s="8">
        <v>1095</v>
      </c>
      <c r="N34" s="8">
        <v>1460</v>
      </c>
      <c r="O34" s="8">
        <v>1825</v>
      </c>
      <c r="P34" s="8">
        <v>2190</v>
      </c>
      <c r="Q34" s="6">
        <v>2.3290384453705478E-4</v>
      </c>
      <c r="R34" s="33">
        <f t="shared" si="3"/>
        <v>3297.4264455812204</v>
      </c>
      <c r="S34" s="31">
        <f t="shared" si="4"/>
        <v>3028.6967030691926</v>
      </c>
      <c r="T34" s="31">
        <f t="shared" si="5"/>
        <v>2781.8675778119805</v>
      </c>
      <c r="U34" s="31">
        <f t="shared" si="6"/>
        <v>2555.1542393265177</v>
      </c>
      <c r="V34" s="31">
        <f t="shared" si="7"/>
        <v>2346.9173151237396</v>
      </c>
      <c r="W34" s="20">
        <f t="shared" si="8"/>
        <v>2155.6510363458201</v>
      </c>
      <c r="Y34" s="153">
        <f t="shared" si="0"/>
        <v>5.2936129599999999</v>
      </c>
      <c r="Z34" s="155">
        <f t="shared" si="9"/>
        <v>663.07528567025281</v>
      </c>
      <c r="AA34" s="156">
        <f t="shared" si="10"/>
        <v>2118.7922921417276</v>
      </c>
      <c r="AD34" s="14" t="s">
        <v>90</v>
      </c>
      <c r="AE34" s="57">
        <v>26444</v>
      </c>
      <c r="AF34" s="33">
        <f t="shared" si="11"/>
        <v>3297.4264455812204</v>
      </c>
      <c r="AG34" s="84">
        <f t="shared" si="1"/>
        <v>4.8622003807731149</v>
      </c>
      <c r="AH34" s="31">
        <f t="shared" si="12"/>
        <v>3028.6967030691926</v>
      </c>
      <c r="AI34" s="86">
        <f t="shared" si="2"/>
        <v>4.4659465513304593</v>
      </c>
      <c r="AJ34" s="155">
        <f t="shared" si="13"/>
        <v>2781.8675778119805</v>
      </c>
      <c r="AK34" s="56"/>
      <c r="AL34" s="86">
        <f t="shared" si="14"/>
        <v>4.1019861456571887</v>
      </c>
      <c r="AM34" s="31">
        <f t="shared" si="15"/>
        <v>2555.1542393265177</v>
      </c>
      <c r="AN34" s="86">
        <f t="shared" si="16"/>
        <v>3.7676873526734806</v>
      </c>
      <c r="AO34" s="31">
        <f t="shared" si="17"/>
        <v>2346.9173151237396</v>
      </c>
      <c r="AP34" s="89">
        <f t="shared" si="18"/>
        <v>3.4606328455118196</v>
      </c>
      <c r="AQ34" s="20">
        <f t="shared" si="19"/>
        <v>2155.6510363458201</v>
      </c>
      <c r="AR34" s="86">
        <f t="shared" si="20"/>
        <v>3.1786023017375107</v>
      </c>
    </row>
    <row r="35" spans="1:44" x14ac:dyDescent="0.25">
      <c r="A35" s="3" t="s">
        <v>95</v>
      </c>
      <c r="B35" s="4">
        <v>26461</v>
      </c>
      <c r="C35" s="7">
        <v>4301330099</v>
      </c>
      <c r="D35" s="8">
        <v>344</v>
      </c>
      <c r="E35" s="8">
        <v>10866</v>
      </c>
      <c r="F35" s="8" t="s">
        <v>1695</v>
      </c>
      <c r="G35" s="8" t="s">
        <v>1696</v>
      </c>
      <c r="H35" s="8">
        <v>40.392249999999898</v>
      </c>
      <c r="I35" s="9">
        <v>-110.12929</v>
      </c>
      <c r="J35" s="7">
        <v>10866</v>
      </c>
      <c r="K35" s="8">
        <v>365</v>
      </c>
      <c r="L35" s="8">
        <v>730</v>
      </c>
      <c r="M35" s="8">
        <v>1095</v>
      </c>
      <c r="N35" s="8">
        <v>1460</v>
      </c>
      <c r="O35" s="8">
        <v>1825</v>
      </c>
      <c r="P35" s="8">
        <v>2190</v>
      </c>
      <c r="Q35" s="6">
        <v>2.3290384453705478E-4</v>
      </c>
      <c r="R35" s="33">
        <f t="shared" si="3"/>
        <v>9980.4556428093438</v>
      </c>
      <c r="S35" s="31">
        <f t="shared" si="4"/>
        <v>9167.0803274512109</v>
      </c>
      <c r="T35" s="31">
        <f t="shared" si="5"/>
        <v>8419.9925071044509</v>
      </c>
      <c r="U35" s="31">
        <f t="shared" si="6"/>
        <v>7733.7899622623781</v>
      </c>
      <c r="V35" s="31">
        <f t="shared" si="7"/>
        <v>7103.5107370848336</v>
      </c>
      <c r="W35" s="20">
        <f t="shared" si="8"/>
        <v>6524.5972593130036</v>
      </c>
      <c r="Y35" s="153">
        <f t="shared" si="0"/>
        <v>16.022395104000001</v>
      </c>
      <c r="Z35" s="155">
        <f t="shared" si="9"/>
        <v>2006.9571181317458</v>
      </c>
      <c r="AA35" s="156">
        <f t="shared" si="10"/>
        <v>6413.0353889727048</v>
      </c>
      <c r="AD35" s="14" t="s">
        <v>95</v>
      </c>
      <c r="AE35" s="57">
        <v>26461</v>
      </c>
      <c r="AF35" s="33">
        <f t="shared" si="11"/>
        <v>9980.4556428093438</v>
      </c>
      <c r="AG35" s="84">
        <f t="shared" si="1"/>
        <v>14.71662098537066</v>
      </c>
      <c r="AH35" s="31">
        <f t="shared" si="12"/>
        <v>9167.0803274512109</v>
      </c>
      <c r="AI35" s="86">
        <f t="shared" si="2"/>
        <v>13.517263294361218</v>
      </c>
      <c r="AJ35" s="155">
        <f t="shared" si="13"/>
        <v>8419.9925071044509</v>
      </c>
      <c r="AK35" s="56"/>
      <c r="AL35" s="86">
        <f t="shared" si="14"/>
        <v>12.415649431395824</v>
      </c>
      <c r="AM35" s="31">
        <f t="shared" si="15"/>
        <v>7733.7899622623781</v>
      </c>
      <c r="AN35" s="86">
        <f t="shared" si="16"/>
        <v>11.403813586114216</v>
      </c>
      <c r="AO35" s="31">
        <f t="shared" si="17"/>
        <v>7103.5107370848336</v>
      </c>
      <c r="AP35" s="89">
        <f t="shared" si="18"/>
        <v>10.474439136304019</v>
      </c>
      <c r="AQ35" s="20">
        <f t="shared" si="19"/>
        <v>6524.5972593130036</v>
      </c>
      <c r="AR35" s="86">
        <f t="shared" si="20"/>
        <v>9.6208057411364329</v>
      </c>
    </row>
    <row r="36" spans="1:44" x14ac:dyDescent="0.25">
      <c r="A36" s="3" t="s">
        <v>92</v>
      </c>
      <c r="B36" s="4">
        <v>26479</v>
      </c>
      <c r="C36" s="7">
        <v>4301330086</v>
      </c>
      <c r="D36" s="8">
        <v>361</v>
      </c>
      <c r="E36" s="8">
        <v>8670</v>
      </c>
      <c r="F36" s="8" t="s">
        <v>1695</v>
      </c>
      <c r="G36" s="8" t="s">
        <v>1696</v>
      </c>
      <c r="H36" s="8">
        <v>40.39311</v>
      </c>
      <c r="I36" s="9">
        <v>-110.098159999999</v>
      </c>
      <c r="J36" s="7">
        <v>8670</v>
      </c>
      <c r="K36" s="8">
        <v>365</v>
      </c>
      <c r="L36" s="8">
        <v>730</v>
      </c>
      <c r="M36" s="8">
        <v>1095</v>
      </c>
      <c r="N36" s="8">
        <v>1460</v>
      </c>
      <c r="O36" s="8">
        <v>1825</v>
      </c>
      <c r="P36" s="8">
        <v>2190</v>
      </c>
      <c r="Q36" s="6">
        <v>2.3290384453705478E-4</v>
      </c>
      <c r="R36" s="33">
        <f t="shared" si="3"/>
        <v>7963.4226415568746</v>
      </c>
      <c r="S36" s="31">
        <f t="shared" si="4"/>
        <v>7314.4290851281057</v>
      </c>
      <c r="T36" s="31">
        <f t="shared" si="5"/>
        <v>6718.3264344372892</v>
      </c>
      <c r="U36" s="31">
        <f t="shared" si="6"/>
        <v>6170.8042492927316</v>
      </c>
      <c r="V36" s="31">
        <f t="shared" si="7"/>
        <v>5667.9033766358834</v>
      </c>
      <c r="W36" s="20">
        <f t="shared" si="8"/>
        <v>5205.9873217599616</v>
      </c>
      <c r="Y36" s="153">
        <f t="shared" si="0"/>
        <v>12.78429648</v>
      </c>
      <c r="Z36" s="155">
        <f t="shared" si="9"/>
        <v>1601.3545199891621</v>
      </c>
      <c r="AA36" s="156">
        <f t="shared" si="10"/>
        <v>5116.9719144481269</v>
      </c>
      <c r="AD36" s="14" t="s">
        <v>92</v>
      </c>
      <c r="AE36" s="57">
        <v>26479</v>
      </c>
      <c r="AF36" s="33">
        <f t="shared" si="11"/>
        <v>7963.4226415568746</v>
      </c>
      <c r="AG36" s="84">
        <f t="shared" si="1"/>
        <v>11.74241707557184</v>
      </c>
      <c r="AH36" s="31">
        <f t="shared" si="12"/>
        <v>7314.4290851281057</v>
      </c>
      <c r="AI36" s="86">
        <f t="shared" si="2"/>
        <v>10.785447520901137</v>
      </c>
      <c r="AJ36" s="155">
        <f t="shared" si="13"/>
        <v>6718.3264344372892</v>
      </c>
      <c r="AK36" s="56"/>
      <c r="AL36" s="86">
        <f t="shared" si="14"/>
        <v>9.9064679339408972</v>
      </c>
      <c r="AM36" s="31">
        <f t="shared" si="15"/>
        <v>6170.8042492927316</v>
      </c>
      <c r="AN36" s="86">
        <f t="shared" si="16"/>
        <v>9.0991223809691011</v>
      </c>
      <c r="AO36" s="31">
        <f t="shared" si="17"/>
        <v>5667.9033766358834</v>
      </c>
      <c r="AP36" s="89">
        <f t="shared" si="18"/>
        <v>8.3575729165981816</v>
      </c>
      <c r="AQ36" s="20">
        <f t="shared" si="19"/>
        <v>5205.9873217599616</v>
      </c>
      <c r="AR36" s="86">
        <f t="shared" si="20"/>
        <v>7.6764573693772205</v>
      </c>
    </row>
    <row r="37" spans="1:44" x14ac:dyDescent="0.25">
      <c r="A37" s="3" t="s">
        <v>101</v>
      </c>
      <c r="B37" s="4">
        <v>26510</v>
      </c>
      <c r="C37" s="7">
        <v>4301330115</v>
      </c>
      <c r="D37" s="8">
        <v>343</v>
      </c>
      <c r="E37" s="8">
        <v>13387</v>
      </c>
      <c r="F37" s="8" t="s">
        <v>1695</v>
      </c>
      <c r="G37" s="8" t="s">
        <v>1696</v>
      </c>
      <c r="H37" s="8">
        <v>40.3824299999999</v>
      </c>
      <c r="I37" s="9">
        <v>-110.07764</v>
      </c>
      <c r="J37" s="7">
        <v>13387</v>
      </c>
      <c r="K37" s="8">
        <v>365</v>
      </c>
      <c r="L37" s="8">
        <v>730</v>
      </c>
      <c r="M37" s="8">
        <v>1095</v>
      </c>
      <c r="N37" s="8">
        <v>1460</v>
      </c>
      <c r="O37" s="8">
        <v>1825</v>
      </c>
      <c r="P37" s="8">
        <v>2190</v>
      </c>
      <c r="Q37" s="6">
        <v>2.3290384453705478E-4</v>
      </c>
      <c r="R37" s="33">
        <f t="shared" si="3"/>
        <v>12296.002180221671</v>
      </c>
      <c r="S37" s="31">
        <f t="shared" si="4"/>
        <v>11293.917204453282</v>
      </c>
      <c r="T37" s="31">
        <f t="shared" si="5"/>
        <v>10373.498959378547</v>
      </c>
      <c r="U37" s="31">
        <f t="shared" si="6"/>
        <v>9528.0918668145096</v>
      </c>
      <c r="V37" s="31">
        <f t="shared" si="7"/>
        <v>8751.5827569809189</v>
      </c>
      <c r="W37" s="20">
        <f t="shared" si="8"/>
        <v>8038.3566639447063</v>
      </c>
      <c r="Y37" s="153">
        <f t="shared" si="0"/>
        <v>19.739720527999999</v>
      </c>
      <c r="Z37" s="155">
        <f t="shared" si="9"/>
        <v>2472.5874231943385</v>
      </c>
      <c r="AA37" s="156">
        <f t="shared" si="10"/>
        <v>7900.9115361842078</v>
      </c>
      <c r="AD37" s="14" t="s">
        <v>101</v>
      </c>
      <c r="AE37" s="57">
        <v>26510</v>
      </c>
      <c r="AF37" s="33">
        <f t="shared" si="11"/>
        <v>12296.002180221671</v>
      </c>
      <c r="AG37" s="84">
        <f t="shared" si="1"/>
        <v>18.130996238832783</v>
      </c>
      <c r="AH37" s="31">
        <f t="shared" si="12"/>
        <v>11293.917204453282</v>
      </c>
      <c r="AI37" s="86">
        <f t="shared" si="2"/>
        <v>16.653377850323359</v>
      </c>
      <c r="AJ37" s="155">
        <f t="shared" si="13"/>
        <v>10373.498959378547</v>
      </c>
      <c r="AK37" s="56"/>
      <c r="AL37" s="86">
        <f t="shared" si="14"/>
        <v>15.296180649557879</v>
      </c>
      <c r="AM37" s="31">
        <f t="shared" si="15"/>
        <v>9528.0918668145096</v>
      </c>
      <c r="AN37" s="86">
        <f t="shared" si="16"/>
        <v>14.049590693660134</v>
      </c>
      <c r="AO37" s="31">
        <f t="shared" si="17"/>
        <v>8751.5827569809189</v>
      </c>
      <c r="AP37" s="89">
        <f t="shared" si="18"/>
        <v>12.904593844809671</v>
      </c>
      <c r="AQ37" s="20">
        <f t="shared" si="19"/>
        <v>8038.3566639447063</v>
      </c>
      <c r="AR37" s="86">
        <f t="shared" si="20"/>
        <v>11.852910588679682</v>
      </c>
    </row>
    <row r="38" spans="1:44" x14ac:dyDescent="0.25">
      <c r="A38" s="3" t="s">
        <v>97</v>
      </c>
      <c r="B38" s="4">
        <v>26550</v>
      </c>
      <c r="C38" s="7">
        <v>4301330102</v>
      </c>
      <c r="D38" s="8">
        <v>352</v>
      </c>
      <c r="E38" s="8">
        <v>3892</v>
      </c>
      <c r="F38" s="8" t="s">
        <v>1695</v>
      </c>
      <c r="G38" s="8" t="s">
        <v>1696</v>
      </c>
      <c r="H38" s="8">
        <v>40.379080000000002</v>
      </c>
      <c r="I38" s="9">
        <v>-110.01678</v>
      </c>
      <c r="J38" s="7">
        <v>3892</v>
      </c>
      <c r="K38" s="8">
        <v>365</v>
      </c>
      <c r="L38" s="8">
        <v>730</v>
      </c>
      <c r="M38" s="8">
        <v>1095</v>
      </c>
      <c r="N38" s="8">
        <v>1460</v>
      </c>
      <c r="O38" s="8">
        <v>1825</v>
      </c>
      <c r="P38" s="8">
        <v>2190</v>
      </c>
      <c r="Q38" s="6">
        <v>2.3290384453705478E-4</v>
      </c>
      <c r="R38" s="33">
        <f t="shared" si="3"/>
        <v>3574.8144084128439</v>
      </c>
      <c r="S38" s="31">
        <f t="shared" si="4"/>
        <v>3283.4784312939551</v>
      </c>
      <c r="T38" s="31">
        <f t="shared" si="5"/>
        <v>3015.8854074775008</v>
      </c>
      <c r="U38" s="31">
        <f t="shared" si="6"/>
        <v>2770.1003619662411</v>
      </c>
      <c r="V38" s="31">
        <f t="shared" si="7"/>
        <v>2544.3460140561542</v>
      </c>
      <c r="W38" s="20">
        <f t="shared" si="8"/>
        <v>2336.9899257542988</v>
      </c>
      <c r="Y38" s="153">
        <f t="shared" si="0"/>
        <v>5.7389252480000001</v>
      </c>
      <c r="Z38" s="155">
        <f t="shared" si="9"/>
        <v>718.854877946692</v>
      </c>
      <c r="AA38" s="156">
        <f t="shared" si="10"/>
        <v>2297.030529530809</v>
      </c>
      <c r="AD38" s="14" t="s">
        <v>97</v>
      </c>
      <c r="AE38" s="57">
        <v>26550</v>
      </c>
      <c r="AF38" s="33">
        <f t="shared" si="11"/>
        <v>3574.8144084128439</v>
      </c>
      <c r="AG38" s="84">
        <f t="shared" si="1"/>
        <v>5.2712211370387081</v>
      </c>
      <c r="AH38" s="31">
        <f t="shared" si="12"/>
        <v>3283.4784312939551</v>
      </c>
      <c r="AI38" s="86">
        <f t="shared" si="2"/>
        <v>4.8416334199939133</v>
      </c>
      <c r="AJ38" s="155">
        <f t="shared" si="13"/>
        <v>3015.8854074775008</v>
      </c>
      <c r="AK38" s="56"/>
      <c r="AL38" s="86">
        <f t="shared" si="14"/>
        <v>4.4470557322835038</v>
      </c>
      <c r="AM38" s="31">
        <f t="shared" si="15"/>
        <v>2770.1003619662411</v>
      </c>
      <c r="AN38" s="86">
        <f t="shared" si="16"/>
        <v>4.084634868135149</v>
      </c>
      <c r="AO38" s="31">
        <f t="shared" si="17"/>
        <v>2544.3460140561542</v>
      </c>
      <c r="AP38" s="89">
        <f t="shared" si="18"/>
        <v>3.7517501489504177</v>
      </c>
      <c r="AQ38" s="20">
        <f t="shared" si="19"/>
        <v>2336.9899257542988</v>
      </c>
      <c r="AR38" s="86">
        <f t="shared" si="20"/>
        <v>3.4459944730814467</v>
      </c>
    </row>
    <row r="39" spans="1:44" x14ac:dyDescent="0.25">
      <c r="A39" s="3" t="s">
        <v>104</v>
      </c>
      <c r="B39" s="4">
        <v>26564</v>
      </c>
      <c r="C39" s="7">
        <v>4301330123</v>
      </c>
      <c r="D39" s="8">
        <v>354</v>
      </c>
      <c r="E39" s="8">
        <v>3036</v>
      </c>
      <c r="F39" s="8" t="s">
        <v>1695</v>
      </c>
      <c r="G39" s="8" t="s">
        <v>1696</v>
      </c>
      <c r="H39" s="8">
        <v>40.394910000000003</v>
      </c>
      <c r="I39" s="9">
        <v>-110.11413</v>
      </c>
      <c r="J39" s="7">
        <v>3036</v>
      </c>
      <c r="K39" s="8">
        <v>365</v>
      </c>
      <c r="L39" s="8">
        <v>730</v>
      </c>
      <c r="M39" s="8">
        <v>1095</v>
      </c>
      <c r="N39" s="8">
        <v>1460</v>
      </c>
      <c r="O39" s="8">
        <v>1825</v>
      </c>
      <c r="P39" s="8">
        <v>2190</v>
      </c>
      <c r="Q39" s="6">
        <v>2.3290384453705478E-4</v>
      </c>
      <c r="R39" s="33">
        <f t="shared" si="3"/>
        <v>2788.5756793271826</v>
      </c>
      <c r="S39" s="31">
        <f t="shared" si="4"/>
        <v>2561.3156519548938</v>
      </c>
      <c r="T39" s="31">
        <f t="shared" si="5"/>
        <v>2352.5765922666219</v>
      </c>
      <c r="U39" s="31">
        <f t="shared" si="6"/>
        <v>2160.8491004443754</v>
      </c>
      <c r="V39" s="31">
        <f t="shared" si="7"/>
        <v>1984.7467879430844</v>
      </c>
      <c r="W39" s="20">
        <f t="shared" si="8"/>
        <v>1822.9962524640418</v>
      </c>
      <c r="Y39" s="153">
        <f t="shared" si="0"/>
        <v>4.4767155839999999</v>
      </c>
      <c r="Z39" s="155">
        <f t="shared" si="9"/>
        <v>560.75113295122219</v>
      </c>
      <c r="AA39" s="156">
        <f t="shared" si="10"/>
        <v>1791.8254593153997</v>
      </c>
      <c r="AD39" s="14" t="s">
        <v>104</v>
      </c>
      <c r="AE39" s="57">
        <v>26564</v>
      </c>
      <c r="AF39" s="33">
        <f t="shared" si="11"/>
        <v>2788.5756793271826</v>
      </c>
      <c r="AG39" s="84">
        <f t="shared" si="1"/>
        <v>4.1118775364978211</v>
      </c>
      <c r="AH39" s="31">
        <f t="shared" si="12"/>
        <v>2561.3156519548938</v>
      </c>
      <c r="AI39" s="86">
        <f t="shared" si="2"/>
        <v>3.776772626696177</v>
      </c>
      <c r="AJ39" s="155">
        <f t="shared" si="13"/>
        <v>2352.5765922666219</v>
      </c>
      <c r="AK39" s="56"/>
      <c r="AL39" s="86">
        <f t="shared" si="14"/>
        <v>3.4689776986671936</v>
      </c>
      <c r="AM39" s="31">
        <f t="shared" si="15"/>
        <v>2160.8491004443754</v>
      </c>
      <c r="AN39" s="86">
        <f t="shared" si="16"/>
        <v>3.1862670759656511</v>
      </c>
      <c r="AO39" s="31">
        <f t="shared" si="17"/>
        <v>1984.7467879430844</v>
      </c>
      <c r="AP39" s="89">
        <f t="shared" si="18"/>
        <v>2.9265964676807474</v>
      </c>
      <c r="AQ39" s="20">
        <f t="shared" si="19"/>
        <v>1822.9962524640418</v>
      </c>
      <c r="AR39" s="86">
        <f t="shared" si="20"/>
        <v>2.6880881860933381</v>
      </c>
    </row>
    <row r="40" spans="1:44" x14ac:dyDescent="0.25">
      <c r="A40" s="3" t="s">
        <v>96</v>
      </c>
      <c r="B40" s="4">
        <v>26568</v>
      </c>
      <c r="C40" s="7">
        <v>4301330100</v>
      </c>
      <c r="D40" s="8">
        <v>366</v>
      </c>
      <c r="E40" s="8">
        <v>5478</v>
      </c>
      <c r="F40" s="8" t="s">
        <v>1695</v>
      </c>
      <c r="G40" s="8" t="s">
        <v>1696</v>
      </c>
      <c r="H40" s="8">
        <v>40.297759999999897</v>
      </c>
      <c r="I40" s="9">
        <v>-110.56827</v>
      </c>
      <c r="J40" s="7">
        <v>5478</v>
      </c>
      <c r="K40" s="8">
        <v>365</v>
      </c>
      <c r="L40" s="8">
        <v>730</v>
      </c>
      <c r="M40" s="8">
        <v>1095</v>
      </c>
      <c r="N40" s="8">
        <v>1460</v>
      </c>
      <c r="O40" s="8">
        <v>1825</v>
      </c>
      <c r="P40" s="8">
        <v>2190</v>
      </c>
      <c r="Q40" s="6">
        <v>2.3290384453705478E-4</v>
      </c>
      <c r="R40" s="33">
        <f t="shared" si="3"/>
        <v>5031.5604648729595</v>
      </c>
      <c r="S40" s="31">
        <f t="shared" si="4"/>
        <v>4621.5043285273086</v>
      </c>
      <c r="T40" s="31">
        <f t="shared" si="5"/>
        <v>4244.8664599593394</v>
      </c>
      <c r="U40" s="31">
        <f t="shared" si="6"/>
        <v>3898.9233768887639</v>
      </c>
      <c r="V40" s="31">
        <f t="shared" si="7"/>
        <v>3581.1735521581741</v>
      </c>
      <c r="W40" s="20">
        <f t="shared" si="8"/>
        <v>3289.3193250981626</v>
      </c>
      <c r="Y40" s="153">
        <f t="shared" si="0"/>
        <v>8.0775520319999998</v>
      </c>
      <c r="Z40" s="155">
        <f t="shared" si="9"/>
        <v>1011.7900877163356</v>
      </c>
      <c r="AA40" s="156">
        <f t="shared" si="10"/>
        <v>3233.0763722430038</v>
      </c>
      <c r="AD40" s="14" t="s">
        <v>96</v>
      </c>
      <c r="AE40" s="57">
        <v>26568</v>
      </c>
      <c r="AF40" s="33">
        <f t="shared" si="11"/>
        <v>5031.5604648729595</v>
      </c>
      <c r="AG40" s="84">
        <f t="shared" si="1"/>
        <v>7.4192572941156332</v>
      </c>
      <c r="AH40" s="31">
        <f t="shared" si="12"/>
        <v>4621.5043285273086</v>
      </c>
      <c r="AI40" s="86">
        <f t="shared" si="2"/>
        <v>6.8146114786039718</v>
      </c>
      <c r="AJ40" s="155">
        <f t="shared" si="13"/>
        <v>4244.8664599593394</v>
      </c>
      <c r="AK40" s="56"/>
      <c r="AL40" s="86">
        <f t="shared" si="14"/>
        <v>6.2592423693342836</v>
      </c>
      <c r="AM40" s="31">
        <f t="shared" si="15"/>
        <v>3898.9233768887639</v>
      </c>
      <c r="AN40" s="86">
        <f t="shared" si="16"/>
        <v>5.7491340718510653</v>
      </c>
      <c r="AO40" s="31">
        <f t="shared" si="17"/>
        <v>3581.1735521581741</v>
      </c>
      <c r="AP40" s="89">
        <f t="shared" si="18"/>
        <v>5.2805979742935225</v>
      </c>
      <c r="AQ40" s="20">
        <f t="shared" si="19"/>
        <v>3289.3193250981626</v>
      </c>
      <c r="AR40" s="86">
        <f t="shared" si="20"/>
        <v>4.8502460749075453</v>
      </c>
    </row>
    <row r="41" spans="1:44" x14ac:dyDescent="0.25">
      <c r="A41" s="3" t="s">
        <v>103</v>
      </c>
      <c r="B41" s="4">
        <v>26576</v>
      </c>
      <c r="C41" s="7">
        <v>4301330120</v>
      </c>
      <c r="D41" s="8">
        <v>366</v>
      </c>
      <c r="E41" s="8">
        <v>7666</v>
      </c>
      <c r="F41" s="8" t="s">
        <v>1695</v>
      </c>
      <c r="G41" s="8" t="s">
        <v>1696</v>
      </c>
      <c r="H41" s="8">
        <v>40.367519999999899</v>
      </c>
      <c r="I41" s="9">
        <v>-110.0599</v>
      </c>
      <c r="J41" s="7">
        <v>7666</v>
      </c>
      <c r="K41" s="8">
        <v>365</v>
      </c>
      <c r="L41" s="8">
        <v>730</v>
      </c>
      <c r="M41" s="8">
        <v>1095</v>
      </c>
      <c r="N41" s="8">
        <v>1460</v>
      </c>
      <c r="O41" s="8">
        <v>1825</v>
      </c>
      <c r="P41" s="8">
        <v>2190</v>
      </c>
      <c r="Q41" s="6">
        <v>2.3290384453705478E-4</v>
      </c>
      <c r="R41" s="33">
        <f t="shared" si="3"/>
        <v>7041.245440619954</v>
      </c>
      <c r="S41" s="31">
        <f t="shared" si="4"/>
        <v>6467.4063859967773</v>
      </c>
      <c r="T41" s="31">
        <f t="shared" si="5"/>
        <v>5940.3333848207913</v>
      </c>
      <c r="U41" s="31">
        <f t="shared" si="6"/>
        <v>5456.2151528348422</v>
      </c>
      <c r="V41" s="31">
        <f t="shared" si="7"/>
        <v>5011.5510132976569</v>
      </c>
      <c r="W41" s="20">
        <f t="shared" si="8"/>
        <v>4603.1255834615758</v>
      </c>
      <c r="Y41" s="153">
        <f t="shared" si="0"/>
        <v>11.303854304</v>
      </c>
      <c r="Z41" s="155">
        <f t="shared" si="9"/>
        <v>1415.9150807655037</v>
      </c>
      <c r="AA41" s="156">
        <f t="shared" si="10"/>
        <v>4524.4183040552871</v>
      </c>
      <c r="AD41" s="14" t="s">
        <v>103</v>
      </c>
      <c r="AE41" s="57">
        <v>26576</v>
      </c>
      <c r="AF41" s="33">
        <f t="shared" si="11"/>
        <v>7041.245440619954</v>
      </c>
      <c r="AG41" s="84">
        <f t="shared" si="1"/>
        <v>10.38262621699351</v>
      </c>
      <c r="AH41" s="31">
        <f t="shared" si="12"/>
        <v>6467.4063859967773</v>
      </c>
      <c r="AI41" s="86">
        <f t="shared" si="2"/>
        <v>9.5364752820332317</v>
      </c>
      <c r="AJ41" s="155">
        <f t="shared" si="13"/>
        <v>5940.3333848207913</v>
      </c>
      <c r="AK41" s="56"/>
      <c r="AL41" s="86">
        <f t="shared" si="14"/>
        <v>8.7592829505871883</v>
      </c>
      <c r="AM41" s="31">
        <f t="shared" si="15"/>
        <v>5456.2151528348422</v>
      </c>
      <c r="AN41" s="86">
        <f t="shared" si="16"/>
        <v>8.0454293163216999</v>
      </c>
      <c r="AO41" s="31">
        <f t="shared" si="17"/>
        <v>5011.5510132976569</v>
      </c>
      <c r="AP41" s="89">
        <f t="shared" si="18"/>
        <v>7.3897524773519798</v>
      </c>
      <c r="AQ41" s="20">
        <f t="shared" si="19"/>
        <v>4603.1255834615758</v>
      </c>
      <c r="AR41" s="86">
        <f t="shared" si="20"/>
        <v>6.7875112103397655</v>
      </c>
    </row>
    <row r="42" spans="1:44" x14ac:dyDescent="0.25">
      <c r="A42" s="3" t="s">
        <v>106</v>
      </c>
      <c r="B42" s="4">
        <v>26586</v>
      </c>
      <c r="C42" s="7">
        <v>4301330126</v>
      </c>
      <c r="D42" s="8">
        <v>366</v>
      </c>
      <c r="E42" s="8">
        <v>3429</v>
      </c>
      <c r="F42" s="8" t="s">
        <v>1695</v>
      </c>
      <c r="G42" s="8" t="s">
        <v>1696</v>
      </c>
      <c r="H42" s="8">
        <v>40.312710000000003</v>
      </c>
      <c r="I42" s="9">
        <v>-110.35494</v>
      </c>
      <c r="J42" s="7">
        <v>3429</v>
      </c>
      <c r="K42" s="8">
        <v>365</v>
      </c>
      <c r="L42" s="8">
        <v>730</v>
      </c>
      <c r="M42" s="8">
        <v>1095</v>
      </c>
      <c r="N42" s="8">
        <v>1460</v>
      </c>
      <c r="O42" s="8">
        <v>1825</v>
      </c>
      <c r="P42" s="8">
        <v>2190</v>
      </c>
      <c r="Q42" s="6">
        <v>2.3290384453705478E-4</v>
      </c>
      <c r="R42" s="33">
        <f t="shared" si="3"/>
        <v>3149.5474322835666</v>
      </c>
      <c r="S42" s="31">
        <f t="shared" si="4"/>
        <v>2892.8693578897664</v>
      </c>
      <c r="T42" s="31">
        <f t="shared" si="5"/>
        <v>2657.1097282220835</v>
      </c>
      <c r="U42" s="31">
        <f t="shared" si="6"/>
        <v>2440.5637567271947</v>
      </c>
      <c r="V42" s="31">
        <f t="shared" si="7"/>
        <v>2241.665591520697</v>
      </c>
      <c r="W42" s="20">
        <f t="shared" si="8"/>
        <v>2058.976992654545</v>
      </c>
      <c r="Y42" s="153">
        <f t="shared" si="0"/>
        <v>5.0562113759999994</v>
      </c>
      <c r="Z42" s="155">
        <f t="shared" si="9"/>
        <v>633.33848316526371</v>
      </c>
      <c r="AA42" s="156">
        <f t="shared" si="10"/>
        <v>2023.7712450568197</v>
      </c>
      <c r="AD42" s="14" t="s">
        <v>106</v>
      </c>
      <c r="AE42" s="57">
        <v>26586</v>
      </c>
      <c r="AF42" s="33">
        <f t="shared" si="11"/>
        <v>3149.5474322835666</v>
      </c>
      <c r="AG42" s="84">
        <f t="shared" si="1"/>
        <v>4.6441462689891395</v>
      </c>
      <c r="AH42" s="31">
        <f t="shared" si="12"/>
        <v>2892.8693578897664</v>
      </c>
      <c r="AI42" s="86">
        <f t="shared" si="2"/>
        <v>4.2656631544602073</v>
      </c>
      <c r="AJ42" s="155">
        <f t="shared" si="13"/>
        <v>2657.1097282220835</v>
      </c>
      <c r="AK42" s="56"/>
      <c r="AL42" s="86">
        <f t="shared" si="14"/>
        <v>3.9180252070915036</v>
      </c>
      <c r="AM42" s="31">
        <f t="shared" si="15"/>
        <v>2440.5637567271947</v>
      </c>
      <c r="AN42" s="86">
        <f t="shared" si="16"/>
        <v>3.5987186440995442</v>
      </c>
      <c r="AO42" s="31">
        <f t="shared" si="17"/>
        <v>2241.665591520697</v>
      </c>
      <c r="AP42" s="89">
        <f t="shared" si="18"/>
        <v>3.3054345479832947</v>
      </c>
      <c r="AQ42" s="20">
        <f t="shared" si="19"/>
        <v>2058.976992654545</v>
      </c>
      <c r="AR42" s="86">
        <f t="shared" si="20"/>
        <v>3.0360521706568031</v>
      </c>
    </row>
    <row r="43" spans="1:44" x14ac:dyDescent="0.25">
      <c r="A43" s="3" t="s">
        <v>100</v>
      </c>
      <c r="B43" s="4">
        <v>26616</v>
      </c>
      <c r="C43" s="7">
        <v>4301330112</v>
      </c>
      <c r="D43" s="8">
        <v>365</v>
      </c>
      <c r="E43" s="8">
        <v>17492</v>
      </c>
      <c r="F43" s="8" t="s">
        <v>1695</v>
      </c>
      <c r="G43" s="8" t="s">
        <v>1696</v>
      </c>
      <c r="H43" s="8">
        <v>40.324539999999899</v>
      </c>
      <c r="I43" s="9">
        <v>-110.35928</v>
      </c>
      <c r="J43" s="7">
        <v>17492</v>
      </c>
      <c r="K43" s="8">
        <v>365</v>
      </c>
      <c r="L43" s="8">
        <v>730</v>
      </c>
      <c r="M43" s="8">
        <v>1095</v>
      </c>
      <c r="N43" s="8">
        <v>1460</v>
      </c>
      <c r="O43" s="8">
        <v>1825</v>
      </c>
      <c r="P43" s="8">
        <v>2190</v>
      </c>
      <c r="Q43" s="6">
        <v>2.3290384453705478E-4</v>
      </c>
      <c r="R43" s="33">
        <f t="shared" si="3"/>
        <v>16066.457767717746</v>
      </c>
      <c r="S43" s="31">
        <f t="shared" si="4"/>
        <v>14757.092682475299</v>
      </c>
      <c r="T43" s="31">
        <f t="shared" si="5"/>
        <v>13554.436677183052</v>
      </c>
      <c r="U43" s="31">
        <f t="shared" si="6"/>
        <v>12449.793302033271</v>
      </c>
      <c r="V43" s="31">
        <f t="shared" si="7"/>
        <v>11435.174840151658</v>
      </c>
      <c r="W43" s="20">
        <f t="shared" si="8"/>
        <v>10503.244548122866</v>
      </c>
      <c r="Y43" s="153">
        <f t="shared" si="0"/>
        <v>25.792723647999999</v>
      </c>
      <c r="Z43" s="155">
        <f t="shared" si="9"/>
        <v>3230.7835367532207</v>
      </c>
      <c r="AA43" s="156">
        <f t="shared" si="10"/>
        <v>10323.653140429831</v>
      </c>
      <c r="AD43" s="14" t="s">
        <v>100</v>
      </c>
      <c r="AE43" s="57">
        <v>26616</v>
      </c>
      <c r="AF43" s="33">
        <f t="shared" si="11"/>
        <v>16066.457767717746</v>
      </c>
      <c r="AG43" s="84">
        <f t="shared" si="1"/>
        <v>23.690698902641596</v>
      </c>
      <c r="AH43" s="31">
        <f t="shared" si="12"/>
        <v>14757.092682475299</v>
      </c>
      <c r="AI43" s="86">
        <f t="shared" si="2"/>
        <v>21.759982472387858</v>
      </c>
      <c r="AJ43" s="155">
        <f t="shared" si="13"/>
        <v>13554.436677183052</v>
      </c>
      <c r="AK43" s="56"/>
      <c r="AL43" s="86">
        <f t="shared" si="14"/>
        <v>19.986613275720206</v>
      </c>
      <c r="AM43" s="31">
        <f t="shared" si="15"/>
        <v>12449.793302033271</v>
      </c>
      <c r="AN43" s="86">
        <f t="shared" si="16"/>
        <v>18.357768014753347</v>
      </c>
      <c r="AO43" s="31">
        <f t="shared" si="17"/>
        <v>11435.174840151658</v>
      </c>
      <c r="AP43" s="89">
        <f t="shared" si="18"/>
        <v>16.861668449496584</v>
      </c>
      <c r="AQ43" s="20">
        <f t="shared" si="19"/>
        <v>10503.244548122866</v>
      </c>
      <c r="AR43" s="86">
        <f t="shared" si="20"/>
        <v>15.487496228967283</v>
      </c>
    </row>
    <row r="44" spans="1:44" x14ac:dyDescent="0.25">
      <c r="A44" s="3" t="s">
        <v>102</v>
      </c>
      <c r="B44" s="4">
        <v>26620</v>
      </c>
      <c r="C44" s="7">
        <v>4301330118</v>
      </c>
      <c r="D44" s="8">
        <v>366</v>
      </c>
      <c r="E44" s="8">
        <v>1816</v>
      </c>
      <c r="F44" s="8" t="s">
        <v>1695</v>
      </c>
      <c r="G44" s="8" t="s">
        <v>1696</v>
      </c>
      <c r="H44" s="8">
        <v>40.325319999999898</v>
      </c>
      <c r="I44" s="9">
        <v>-110.33431</v>
      </c>
      <c r="J44" s="7">
        <v>1816</v>
      </c>
      <c r="K44" s="8">
        <v>365</v>
      </c>
      <c r="L44" s="8">
        <v>730</v>
      </c>
      <c r="M44" s="8">
        <v>1095</v>
      </c>
      <c r="N44" s="8">
        <v>1460</v>
      </c>
      <c r="O44" s="8">
        <v>1825</v>
      </c>
      <c r="P44" s="8">
        <v>2190</v>
      </c>
      <c r="Q44" s="6">
        <v>2.3290384453705478E-4</v>
      </c>
      <c r="R44" s="33">
        <f t="shared" si="3"/>
        <v>1668.0017897424782</v>
      </c>
      <c r="S44" s="31">
        <f t="shared" si="4"/>
        <v>1532.0649617753911</v>
      </c>
      <c r="T44" s="31">
        <f t="shared" si="5"/>
        <v>1407.2065518959766</v>
      </c>
      <c r="U44" s="31">
        <f t="shared" si="6"/>
        <v>1292.523704350127</v>
      </c>
      <c r="V44" s="31">
        <f t="shared" si="7"/>
        <v>1187.187143249223</v>
      </c>
      <c r="W44" s="20">
        <f t="shared" si="8"/>
        <v>1090.435176045685</v>
      </c>
      <c r="Y44" s="153">
        <f t="shared" si="0"/>
        <v>2.6777719040000001</v>
      </c>
      <c r="Z44" s="155">
        <f t="shared" si="9"/>
        <v>335.41635620534237</v>
      </c>
      <c r="AA44" s="156">
        <f t="shared" si="10"/>
        <v>1071.7901956906342</v>
      </c>
      <c r="AD44" s="14" t="s">
        <v>102</v>
      </c>
      <c r="AE44" s="57">
        <v>26620</v>
      </c>
      <c r="AF44" s="33">
        <f t="shared" si="11"/>
        <v>1668.0017897424782</v>
      </c>
      <c r="AG44" s="84">
        <f t="shared" si="1"/>
        <v>2.4595420310540326</v>
      </c>
      <c r="AH44" s="31">
        <f t="shared" si="12"/>
        <v>1532.0649617753911</v>
      </c>
      <c r="AI44" s="86">
        <f t="shared" si="2"/>
        <v>2.2590971969961324</v>
      </c>
      <c r="AJ44" s="155">
        <f t="shared" si="13"/>
        <v>1407.2065518959766</v>
      </c>
      <c r="AK44" s="56"/>
      <c r="AL44" s="86">
        <f t="shared" si="14"/>
        <v>2.0749879778589011</v>
      </c>
      <c r="AM44" s="31">
        <f t="shared" si="15"/>
        <v>1292.523704350127</v>
      </c>
      <c r="AN44" s="86">
        <f t="shared" si="16"/>
        <v>1.9058830731072536</v>
      </c>
      <c r="AO44" s="31">
        <f t="shared" si="17"/>
        <v>1187.187143249223</v>
      </c>
      <c r="AP44" s="89">
        <f t="shared" si="18"/>
        <v>1.7505596789552822</v>
      </c>
      <c r="AQ44" s="20">
        <f t="shared" si="19"/>
        <v>1090.435176045685</v>
      </c>
      <c r="AR44" s="86">
        <f t="shared" si="20"/>
        <v>1.6078946462271084</v>
      </c>
    </row>
    <row r="45" spans="1:44" x14ac:dyDescent="0.25">
      <c r="A45" s="3" t="s">
        <v>98</v>
      </c>
      <c r="B45" s="4">
        <v>26622</v>
      </c>
      <c r="C45" s="7">
        <v>4301330107</v>
      </c>
      <c r="D45" s="8">
        <v>366</v>
      </c>
      <c r="E45" s="8">
        <v>7855</v>
      </c>
      <c r="F45" s="8" t="s">
        <v>1695</v>
      </c>
      <c r="G45" s="8" t="s">
        <v>1696</v>
      </c>
      <c r="H45" s="8">
        <v>40.382019999999898</v>
      </c>
      <c r="I45" s="9">
        <v>-110.094269999999</v>
      </c>
      <c r="J45" s="7">
        <v>7855</v>
      </c>
      <c r="K45" s="8">
        <v>365</v>
      </c>
      <c r="L45" s="8">
        <v>730</v>
      </c>
      <c r="M45" s="8">
        <v>1095</v>
      </c>
      <c r="N45" s="8">
        <v>1460</v>
      </c>
      <c r="O45" s="8">
        <v>1825</v>
      </c>
      <c r="P45" s="8">
        <v>2190</v>
      </c>
      <c r="Q45" s="6">
        <v>2.3290384453705478E-4</v>
      </c>
      <c r="R45" s="33">
        <f t="shared" si="3"/>
        <v>7214.8425431867654</v>
      </c>
      <c r="S45" s="31">
        <f t="shared" si="4"/>
        <v>6626.8558781639304</v>
      </c>
      <c r="T45" s="31">
        <f t="shared" si="5"/>
        <v>6086.7882517306698</v>
      </c>
      <c r="U45" s="31">
        <f t="shared" si="6"/>
        <v>5590.7344150166555</v>
      </c>
      <c r="V45" s="31">
        <f t="shared" si="7"/>
        <v>5135.1073844838365</v>
      </c>
      <c r="W45" s="20">
        <f t="shared" si="8"/>
        <v>4716.6125043165512</v>
      </c>
      <c r="Y45" s="153">
        <f t="shared" si="0"/>
        <v>11.58254312</v>
      </c>
      <c r="Z45" s="155">
        <f t="shared" si="9"/>
        <v>1450.8235010974472</v>
      </c>
      <c r="AA45" s="156">
        <f t="shared" si="10"/>
        <v>4635.9647506332221</v>
      </c>
      <c r="AD45" s="14" t="s">
        <v>98</v>
      </c>
      <c r="AE45" s="57">
        <v>26622</v>
      </c>
      <c r="AF45" s="33">
        <f t="shared" si="11"/>
        <v>7214.8425431867654</v>
      </c>
      <c r="AG45" s="84">
        <f t="shared" si="1"/>
        <v>10.638602783000785</v>
      </c>
      <c r="AH45" s="31">
        <f t="shared" si="12"/>
        <v>6626.8558781639304</v>
      </c>
      <c r="AI45" s="86">
        <f t="shared" si="2"/>
        <v>9.7715905740113538</v>
      </c>
      <c r="AJ45" s="155">
        <f t="shared" si="13"/>
        <v>6086.7882517306698</v>
      </c>
      <c r="AK45" s="56"/>
      <c r="AL45" s="86">
        <f t="shared" si="14"/>
        <v>8.9752370958599492</v>
      </c>
      <c r="AM45" s="31">
        <f t="shared" si="15"/>
        <v>5590.7344150166555</v>
      </c>
      <c r="AN45" s="86">
        <f t="shared" si="16"/>
        <v>8.2437838872563187</v>
      </c>
      <c r="AO45" s="31">
        <f t="shared" si="17"/>
        <v>5135.1073844838365</v>
      </c>
      <c r="AP45" s="89">
        <f t="shared" si="18"/>
        <v>7.5719417831463343</v>
      </c>
      <c r="AQ45" s="20">
        <f t="shared" si="19"/>
        <v>4716.6125043165512</v>
      </c>
      <c r="AR45" s="86">
        <f t="shared" si="20"/>
        <v>6.9548526685649446</v>
      </c>
    </row>
    <row r="46" spans="1:44" x14ac:dyDescent="0.25">
      <c r="A46" s="3" t="s">
        <v>107</v>
      </c>
      <c r="B46" s="4">
        <v>26627</v>
      </c>
      <c r="C46" s="7">
        <v>4301330130</v>
      </c>
      <c r="D46" s="8">
        <v>315</v>
      </c>
      <c r="E46" s="8">
        <v>2891</v>
      </c>
      <c r="F46" s="8" t="s">
        <v>1695</v>
      </c>
      <c r="G46" s="8" t="s">
        <v>1696</v>
      </c>
      <c r="H46" s="8">
        <v>40.38261</v>
      </c>
      <c r="I46" s="9">
        <v>-110.11304</v>
      </c>
      <c r="J46" s="7">
        <v>2891</v>
      </c>
      <c r="K46" s="8">
        <v>365</v>
      </c>
      <c r="L46" s="8">
        <v>730</v>
      </c>
      <c r="M46" s="8">
        <v>1095</v>
      </c>
      <c r="N46" s="8">
        <v>1460</v>
      </c>
      <c r="O46" s="8">
        <v>1825</v>
      </c>
      <c r="P46" s="8">
        <v>2190</v>
      </c>
      <c r="Q46" s="6">
        <v>2.3290384453705478E-4</v>
      </c>
      <c r="R46" s="33">
        <f t="shared" si="3"/>
        <v>2655.3927170404759</v>
      </c>
      <c r="S46" s="31">
        <f t="shared" si="4"/>
        <v>2438.9866764827398</v>
      </c>
      <c r="T46" s="31">
        <f t="shared" si="5"/>
        <v>2240.2170382881436</v>
      </c>
      <c r="U46" s="31">
        <f t="shared" si="6"/>
        <v>2057.6464918921902</v>
      </c>
      <c r="V46" s="31">
        <f t="shared" si="7"/>
        <v>1889.9548629589781</v>
      </c>
      <c r="W46" s="20">
        <f t="shared" si="8"/>
        <v>1735.929567152024</v>
      </c>
      <c r="Y46" s="153">
        <f t="shared" si="0"/>
        <v>4.2629067039999997</v>
      </c>
      <c r="Z46" s="155">
        <f t="shared" si="9"/>
        <v>533.9695406330643</v>
      </c>
      <c r="AA46" s="156">
        <f t="shared" si="10"/>
        <v>1706.2474976550791</v>
      </c>
      <c r="AD46" s="14" t="s">
        <v>107</v>
      </c>
      <c r="AE46" s="57">
        <v>26627</v>
      </c>
      <c r="AF46" s="33">
        <f t="shared" si="11"/>
        <v>2655.3927170404759</v>
      </c>
      <c r="AG46" s="84">
        <f t="shared" si="1"/>
        <v>3.9154933985557312</v>
      </c>
      <c r="AH46" s="31">
        <f t="shared" si="12"/>
        <v>2438.9866764827398</v>
      </c>
      <c r="AI46" s="86">
        <f t="shared" si="2"/>
        <v>3.5963931698875649</v>
      </c>
      <c r="AJ46" s="155">
        <f t="shared" si="13"/>
        <v>2240.2170382881436</v>
      </c>
      <c r="AK46" s="56"/>
      <c r="AL46" s="86">
        <f t="shared" si="14"/>
        <v>3.3032985925055525</v>
      </c>
      <c r="AM46" s="31">
        <f t="shared" si="15"/>
        <v>2057.6464918921902</v>
      </c>
      <c r="AN46" s="86">
        <f t="shared" si="16"/>
        <v>3.0340902887406775</v>
      </c>
      <c r="AO46" s="31">
        <f t="shared" si="17"/>
        <v>1889.9548629589781</v>
      </c>
      <c r="AP46" s="89">
        <f t="shared" si="18"/>
        <v>2.7868216034469833</v>
      </c>
      <c r="AQ46" s="20">
        <f t="shared" si="19"/>
        <v>1735.929567152024</v>
      </c>
      <c r="AR46" s="86">
        <f t="shared" si="20"/>
        <v>2.5597045276666139</v>
      </c>
    </row>
    <row r="47" spans="1:44" x14ac:dyDescent="0.25">
      <c r="A47" s="3" t="s">
        <v>99</v>
      </c>
      <c r="B47" s="4">
        <v>26632</v>
      </c>
      <c r="C47" s="7">
        <v>4301330109</v>
      </c>
      <c r="D47" s="8">
        <v>298</v>
      </c>
      <c r="E47" s="8">
        <v>8188</v>
      </c>
      <c r="F47" s="8" t="s">
        <v>1695</v>
      </c>
      <c r="G47" s="8" t="s">
        <v>1696</v>
      </c>
      <c r="H47" s="8">
        <v>40.341560000000001</v>
      </c>
      <c r="I47" s="9">
        <v>-110.24155</v>
      </c>
      <c r="J47" s="7">
        <v>8188</v>
      </c>
      <c r="K47" s="8">
        <v>365</v>
      </c>
      <c r="L47" s="8">
        <v>730</v>
      </c>
      <c r="M47" s="8">
        <v>1095</v>
      </c>
      <c r="N47" s="8">
        <v>1460</v>
      </c>
      <c r="O47" s="8">
        <v>1825</v>
      </c>
      <c r="P47" s="8">
        <v>2190</v>
      </c>
      <c r="Q47" s="6">
        <v>2.3290384453705478E-4</v>
      </c>
      <c r="R47" s="33">
        <f t="shared" si="3"/>
        <v>7520.7041048520987</v>
      </c>
      <c r="S47" s="31">
        <f t="shared" si="4"/>
        <v>6907.7906976965323</v>
      </c>
      <c r="T47" s="31">
        <f t="shared" si="5"/>
        <v>6344.8277791433129</v>
      </c>
      <c r="U47" s="31">
        <f t="shared" si="6"/>
        <v>5827.744543622709</v>
      </c>
      <c r="V47" s="31">
        <f t="shared" si="7"/>
        <v>5352.8019432404399</v>
      </c>
      <c r="W47" s="20">
        <f t="shared" si="8"/>
        <v>4916.5656505848401</v>
      </c>
      <c r="Y47" s="153">
        <f t="shared" si="0"/>
        <v>12.073566271999999</v>
      </c>
      <c r="Z47" s="155">
        <f t="shared" si="9"/>
        <v>1512.3288131108718</v>
      </c>
      <c r="AA47" s="156">
        <f t="shared" si="10"/>
        <v>4832.4989660324409</v>
      </c>
      <c r="AD47" s="14" t="s">
        <v>99</v>
      </c>
      <c r="AE47" s="57">
        <v>26632</v>
      </c>
      <c r="AF47" s="33">
        <f t="shared" si="11"/>
        <v>7520.7041048520987</v>
      </c>
      <c r="AG47" s="84">
        <f t="shared" si="1"/>
        <v>11.089609113585032</v>
      </c>
      <c r="AH47" s="31">
        <f t="shared" si="12"/>
        <v>6907.7906976965323</v>
      </c>
      <c r="AI47" s="86">
        <f t="shared" si="2"/>
        <v>10.185841326544235</v>
      </c>
      <c r="AJ47" s="155">
        <f t="shared" si="13"/>
        <v>6344.8277791433129</v>
      </c>
      <c r="AK47" s="56"/>
      <c r="AL47" s="86">
        <f t="shared" si="14"/>
        <v>9.3557277327690969</v>
      </c>
      <c r="AM47" s="31">
        <f t="shared" si="15"/>
        <v>5827.744543622709</v>
      </c>
      <c r="AN47" s="86">
        <f t="shared" si="16"/>
        <v>8.5932657503316037</v>
      </c>
      <c r="AO47" s="31">
        <f t="shared" si="17"/>
        <v>5352.8019432404399</v>
      </c>
      <c r="AP47" s="89">
        <f t="shared" si="18"/>
        <v>7.892941988593531</v>
      </c>
      <c r="AQ47" s="20">
        <f t="shared" si="19"/>
        <v>4916.5656505848401</v>
      </c>
      <c r="AR47" s="86">
        <f t="shared" si="20"/>
        <v>7.2496923806759721</v>
      </c>
    </row>
    <row r="48" spans="1:44" x14ac:dyDescent="0.25">
      <c r="A48" s="3" t="s">
        <v>105</v>
      </c>
      <c r="B48" s="4">
        <v>26697</v>
      </c>
      <c r="C48" s="7">
        <v>4301330124</v>
      </c>
      <c r="D48" s="8">
        <v>110</v>
      </c>
      <c r="E48" s="8">
        <v>153</v>
      </c>
      <c r="F48" s="8" t="s">
        <v>1695</v>
      </c>
      <c r="G48" s="8" t="s">
        <v>1696</v>
      </c>
      <c r="H48" s="8">
        <v>40.322020000000002</v>
      </c>
      <c r="I48" s="9">
        <v>-110.39443</v>
      </c>
      <c r="J48" s="7">
        <v>153</v>
      </c>
      <c r="K48" s="8">
        <v>365</v>
      </c>
      <c r="L48" s="8">
        <v>730</v>
      </c>
      <c r="M48" s="8">
        <v>1095</v>
      </c>
      <c r="N48" s="8">
        <v>1460</v>
      </c>
      <c r="O48" s="8">
        <v>1825</v>
      </c>
      <c r="P48" s="8">
        <v>2190</v>
      </c>
      <c r="Q48" s="6">
        <v>2.3290384453705478E-4</v>
      </c>
      <c r="R48" s="33">
        <f t="shared" si="3"/>
        <v>140.53098779218016</v>
      </c>
      <c r="S48" s="31">
        <f t="shared" si="4"/>
        <v>129.07816032579012</v>
      </c>
      <c r="T48" s="31">
        <f t="shared" si="5"/>
        <v>118.55870178418746</v>
      </c>
      <c r="U48" s="31">
        <f t="shared" si="6"/>
        <v>108.89654557575409</v>
      </c>
      <c r="V48" s="31">
        <f t="shared" si="7"/>
        <v>100.02182429357441</v>
      </c>
      <c r="W48" s="20">
        <f t="shared" si="8"/>
        <v>91.870364501646378</v>
      </c>
      <c r="Y48" s="153">
        <f t="shared" si="0"/>
        <v>0.22560523199999999</v>
      </c>
      <c r="Z48" s="155">
        <f t="shared" si="9"/>
        <v>28.259197411573449</v>
      </c>
      <c r="AA48" s="156">
        <f t="shared" si="10"/>
        <v>90.29950437261401</v>
      </c>
      <c r="AD48" s="14" t="s">
        <v>105</v>
      </c>
      <c r="AE48" s="57">
        <v>26697</v>
      </c>
      <c r="AF48" s="33">
        <f t="shared" si="11"/>
        <v>140.53098779218016</v>
      </c>
      <c r="AG48" s="84">
        <f t="shared" si="1"/>
        <v>0.20721912486303248</v>
      </c>
      <c r="AH48" s="31">
        <f t="shared" si="12"/>
        <v>129.07816032579012</v>
      </c>
      <c r="AI48" s="86">
        <f t="shared" si="2"/>
        <v>0.19033142683943186</v>
      </c>
      <c r="AJ48" s="155">
        <f t="shared" si="13"/>
        <v>118.55870178418746</v>
      </c>
      <c r="AK48" s="56"/>
      <c r="AL48" s="86">
        <f t="shared" si="14"/>
        <v>0.17482002236366292</v>
      </c>
      <c r="AM48" s="31">
        <f t="shared" si="15"/>
        <v>108.89654557575409</v>
      </c>
      <c r="AN48" s="86">
        <f t="shared" si="16"/>
        <v>0.16057274789945472</v>
      </c>
      <c r="AO48" s="31">
        <f t="shared" si="17"/>
        <v>100.02182429357441</v>
      </c>
      <c r="AP48" s="89">
        <f t="shared" si="18"/>
        <v>0.14748658088114439</v>
      </c>
      <c r="AQ48" s="20">
        <f t="shared" si="19"/>
        <v>91.870364501646378</v>
      </c>
      <c r="AR48" s="86">
        <f t="shared" si="20"/>
        <v>0.13546689475371565</v>
      </c>
    </row>
    <row r="49" spans="1:44" x14ac:dyDescent="0.25">
      <c r="A49" s="3" t="s">
        <v>109</v>
      </c>
      <c r="B49" s="4">
        <v>26746</v>
      </c>
      <c r="C49" s="7">
        <v>4301330141</v>
      </c>
      <c r="D49" s="8">
        <v>366</v>
      </c>
      <c r="E49" s="8">
        <v>2245</v>
      </c>
      <c r="F49" s="8" t="s">
        <v>1695</v>
      </c>
      <c r="G49" s="8" t="s">
        <v>1696</v>
      </c>
      <c r="H49" s="8">
        <v>40.357489999999899</v>
      </c>
      <c r="I49" s="9">
        <v>-110.243489999999</v>
      </c>
      <c r="J49" s="7">
        <v>2245</v>
      </c>
      <c r="K49" s="8">
        <v>365</v>
      </c>
      <c r="L49" s="8">
        <v>730</v>
      </c>
      <c r="M49" s="8">
        <v>1095</v>
      </c>
      <c r="N49" s="8">
        <v>1460</v>
      </c>
      <c r="O49" s="8">
        <v>1825</v>
      </c>
      <c r="P49" s="8">
        <v>2190</v>
      </c>
      <c r="Q49" s="6">
        <v>2.3290384453705478E-4</v>
      </c>
      <c r="R49" s="33">
        <f t="shared" si="3"/>
        <v>2062.0396574734932</v>
      </c>
      <c r="S49" s="31">
        <f t="shared" si="4"/>
        <v>1893.9899995516262</v>
      </c>
      <c r="T49" s="31">
        <f t="shared" si="5"/>
        <v>1739.6358529771296</v>
      </c>
      <c r="U49" s="31">
        <f t="shared" si="6"/>
        <v>1597.8610772390061</v>
      </c>
      <c r="V49" s="31">
        <f t="shared" si="7"/>
        <v>1467.6404937194416</v>
      </c>
      <c r="W49" s="20">
        <f t="shared" si="8"/>
        <v>1348.0324725895171</v>
      </c>
      <c r="Y49" s="153">
        <f t="shared" si="0"/>
        <v>3.3103512799999999</v>
      </c>
      <c r="Z49" s="155">
        <f t="shared" si="9"/>
        <v>414.65292933975417</v>
      </c>
      <c r="AA49" s="156">
        <f t="shared" si="10"/>
        <v>1324.9829236373755</v>
      </c>
      <c r="AD49" s="14" t="s">
        <v>109</v>
      </c>
      <c r="AE49" s="57">
        <v>26746</v>
      </c>
      <c r="AF49" s="33">
        <f t="shared" si="11"/>
        <v>2062.0396574734932</v>
      </c>
      <c r="AG49" s="84">
        <f t="shared" si="1"/>
        <v>3.0405682046895945</v>
      </c>
      <c r="AH49" s="31">
        <f t="shared" si="12"/>
        <v>1893.9899995516262</v>
      </c>
      <c r="AI49" s="86">
        <f t="shared" si="2"/>
        <v>2.792771589898853</v>
      </c>
      <c r="AJ49" s="155">
        <f t="shared" si="13"/>
        <v>1739.6358529771296</v>
      </c>
      <c r="AK49" s="56"/>
      <c r="AL49" s="86">
        <f t="shared" si="14"/>
        <v>2.5651696091923086</v>
      </c>
      <c r="AM49" s="31">
        <f t="shared" si="15"/>
        <v>1597.8610772390061</v>
      </c>
      <c r="AN49" s="86">
        <f t="shared" si="16"/>
        <v>2.356116464276313</v>
      </c>
      <c r="AO49" s="31">
        <f t="shared" si="17"/>
        <v>1467.6404937194416</v>
      </c>
      <c r="AP49" s="89">
        <f t="shared" si="18"/>
        <v>2.1641004841710401</v>
      </c>
      <c r="AQ49" s="20">
        <f t="shared" si="19"/>
        <v>1348.0324725895171</v>
      </c>
      <c r="AR49" s="86">
        <f t="shared" si="20"/>
        <v>1.9877331942620367</v>
      </c>
    </row>
    <row r="50" spans="1:44" x14ac:dyDescent="0.25">
      <c r="A50" s="3" t="s">
        <v>111</v>
      </c>
      <c r="B50" s="4">
        <v>26767</v>
      </c>
      <c r="C50" s="7">
        <v>4301330161</v>
      </c>
      <c r="D50" s="8">
        <v>16</v>
      </c>
      <c r="E50" s="8">
        <v>250</v>
      </c>
      <c r="F50" s="8" t="s">
        <v>1695</v>
      </c>
      <c r="G50" s="8" t="s">
        <v>1696</v>
      </c>
      <c r="H50" s="8">
        <v>40.297780000000003</v>
      </c>
      <c r="I50" s="9">
        <v>-110.19421</v>
      </c>
      <c r="J50" s="7">
        <v>250</v>
      </c>
      <c r="K50" s="8">
        <v>365</v>
      </c>
      <c r="L50" s="8">
        <v>730</v>
      </c>
      <c r="M50" s="8">
        <v>1095</v>
      </c>
      <c r="N50" s="8">
        <v>1460</v>
      </c>
      <c r="O50" s="8">
        <v>1825</v>
      </c>
      <c r="P50" s="8">
        <v>2190</v>
      </c>
      <c r="Q50" s="6">
        <v>2.3290384453705478E-4</v>
      </c>
      <c r="R50" s="33">
        <f t="shared" si="3"/>
        <v>229.62579704604599</v>
      </c>
      <c r="S50" s="31">
        <f t="shared" si="4"/>
        <v>210.91202667612762</v>
      </c>
      <c r="T50" s="31">
        <f t="shared" si="5"/>
        <v>193.72336892841088</v>
      </c>
      <c r="U50" s="31">
        <f t="shared" si="6"/>
        <v>177.93553198652629</v>
      </c>
      <c r="V50" s="31">
        <f t="shared" si="7"/>
        <v>163.43435342087324</v>
      </c>
      <c r="W50" s="20">
        <f t="shared" si="8"/>
        <v>150.11497467589277</v>
      </c>
      <c r="Y50" s="153">
        <f t="shared" si="0"/>
        <v>0.36863599999999996</v>
      </c>
      <c r="Z50" s="155">
        <f t="shared" si="9"/>
        <v>46.175159169237659</v>
      </c>
      <c r="AA50" s="156">
        <f t="shared" si="10"/>
        <v>147.5482097591732</v>
      </c>
      <c r="AD50" s="14" t="s">
        <v>111</v>
      </c>
      <c r="AE50" s="57">
        <v>26767</v>
      </c>
      <c r="AF50" s="33">
        <f t="shared" si="11"/>
        <v>229.62579704604599</v>
      </c>
      <c r="AG50" s="84">
        <f t="shared" si="1"/>
        <v>0.33859334127946483</v>
      </c>
      <c r="AH50" s="31">
        <f t="shared" si="12"/>
        <v>210.91202667612762</v>
      </c>
      <c r="AI50" s="86">
        <f t="shared" si="2"/>
        <v>0.31099906346312389</v>
      </c>
      <c r="AJ50" s="155">
        <f t="shared" si="13"/>
        <v>193.72336892841088</v>
      </c>
      <c r="AK50" s="56"/>
      <c r="AL50" s="86">
        <f t="shared" si="14"/>
        <v>0.28565363131317467</v>
      </c>
      <c r="AM50" s="31">
        <f t="shared" si="15"/>
        <v>177.93553198652629</v>
      </c>
      <c r="AN50" s="86">
        <f t="shared" si="16"/>
        <v>0.2623737710775404</v>
      </c>
      <c r="AO50" s="31">
        <f t="shared" si="17"/>
        <v>163.43435342087324</v>
      </c>
      <c r="AP50" s="89">
        <f t="shared" si="18"/>
        <v>0.24099114523062809</v>
      </c>
      <c r="AQ50" s="20">
        <f t="shared" si="19"/>
        <v>150.11497467589277</v>
      </c>
      <c r="AR50" s="86">
        <f t="shared" si="20"/>
        <v>0.22135113521848962</v>
      </c>
    </row>
    <row r="51" spans="1:44" x14ac:dyDescent="0.25">
      <c r="A51" s="1" t="s">
        <v>115</v>
      </c>
      <c r="B51" s="2">
        <v>26811</v>
      </c>
      <c r="C51" s="7">
        <v>4301330183</v>
      </c>
      <c r="D51" s="8">
        <v>335</v>
      </c>
      <c r="E51" s="8">
        <v>553</v>
      </c>
      <c r="F51" s="8" t="s">
        <v>1695</v>
      </c>
      <c r="G51" s="8" t="s">
        <v>1696</v>
      </c>
      <c r="H51" s="8">
        <v>40.294780000000003</v>
      </c>
      <c r="I51" s="9">
        <v>-110.376</v>
      </c>
      <c r="J51" s="7">
        <v>553</v>
      </c>
      <c r="K51" s="8">
        <v>365</v>
      </c>
      <c r="L51" s="8">
        <v>730</v>
      </c>
      <c r="M51" s="8">
        <v>1095</v>
      </c>
      <c r="N51" s="8">
        <v>1460</v>
      </c>
      <c r="O51" s="8">
        <v>1825</v>
      </c>
      <c r="P51" s="8">
        <v>2190</v>
      </c>
      <c r="Q51" s="6">
        <v>2.3290384453705478E-4</v>
      </c>
      <c r="R51" s="33">
        <f t="shared" si="3"/>
        <v>507.93226306585376</v>
      </c>
      <c r="S51" s="31">
        <f t="shared" si="4"/>
        <v>466.53740300759432</v>
      </c>
      <c r="T51" s="31">
        <f t="shared" si="5"/>
        <v>428.51609206964486</v>
      </c>
      <c r="U51" s="31">
        <f t="shared" si="6"/>
        <v>393.59339675419614</v>
      </c>
      <c r="V51" s="31">
        <f t="shared" si="7"/>
        <v>361.51678976697156</v>
      </c>
      <c r="W51" s="20">
        <f t="shared" si="8"/>
        <v>332.05432398307482</v>
      </c>
      <c r="Y51" s="153">
        <f t="shared" si="0"/>
        <v>0.81542283199999999</v>
      </c>
      <c r="Z51" s="155">
        <f t="shared" si="9"/>
        <v>102.1394520823537</v>
      </c>
      <c r="AA51" s="156">
        <f t="shared" si="10"/>
        <v>326.37663998729113</v>
      </c>
      <c r="AD51" s="14" t="s">
        <v>115</v>
      </c>
      <c r="AE51" s="57">
        <v>26811</v>
      </c>
      <c r="AF51" s="33">
        <f t="shared" si="11"/>
        <v>507.93226306585376</v>
      </c>
      <c r="AG51" s="84">
        <f t="shared" si="1"/>
        <v>0.74896847091017626</v>
      </c>
      <c r="AH51" s="31">
        <f t="shared" si="12"/>
        <v>466.53740300759432</v>
      </c>
      <c r="AI51" s="86">
        <f t="shared" si="2"/>
        <v>0.6879299283804301</v>
      </c>
      <c r="AJ51" s="155">
        <f t="shared" si="13"/>
        <v>428.51609206964486</v>
      </c>
      <c r="AK51" s="56"/>
      <c r="AL51" s="86">
        <f t="shared" si="14"/>
        <v>0.63186583246474237</v>
      </c>
      <c r="AM51" s="31">
        <f t="shared" si="15"/>
        <v>393.59339675419614</v>
      </c>
      <c r="AN51" s="86">
        <f t="shared" si="16"/>
        <v>0.58037078162351941</v>
      </c>
      <c r="AO51" s="31">
        <f t="shared" si="17"/>
        <v>361.51678976697156</v>
      </c>
      <c r="AP51" s="89">
        <f t="shared" si="18"/>
        <v>0.53307241325014931</v>
      </c>
      <c r="AQ51" s="20">
        <f t="shared" si="19"/>
        <v>332.05432398307482</v>
      </c>
      <c r="AR51" s="86">
        <f t="shared" si="20"/>
        <v>0.48962871110329909</v>
      </c>
    </row>
    <row r="52" spans="1:44" x14ac:dyDescent="0.25">
      <c r="A52" s="3" t="s">
        <v>119</v>
      </c>
      <c r="B52" s="4">
        <v>26814</v>
      </c>
      <c r="C52" s="7">
        <v>4301330200</v>
      </c>
      <c r="D52" s="8">
        <v>358</v>
      </c>
      <c r="E52" s="8">
        <v>2895</v>
      </c>
      <c r="F52" s="8" t="s">
        <v>1695</v>
      </c>
      <c r="G52" s="8" t="s">
        <v>1696</v>
      </c>
      <c r="H52" s="8">
        <v>40.3367</v>
      </c>
      <c r="I52" s="9">
        <v>-110.06086000000001</v>
      </c>
      <c r="J52" s="7">
        <v>2895</v>
      </c>
      <c r="K52" s="8">
        <v>365</v>
      </c>
      <c r="L52" s="8">
        <v>730</v>
      </c>
      <c r="M52" s="8">
        <v>1095</v>
      </c>
      <c r="N52" s="8">
        <v>1460</v>
      </c>
      <c r="O52" s="8">
        <v>1825</v>
      </c>
      <c r="P52" s="8">
        <v>2190</v>
      </c>
      <c r="Q52" s="6">
        <v>2.3290384453705478E-4</v>
      </c>
      <c r="R52" s="33">
        <f t="shared" si="3"/>
        <v>2659.0667297932127</v>
      </c>
      <c r="S52" s="31">
        <f t="shared" si="4"/>
        <v>2442.361268909558</v>
      </c>
      <c r="T52" s="31">
        <f t="shared" si="5"/>
        <v>2243.3166121909981</v>
      </c>
      <c r="U52" s="31">
        <f t="shared" si="6"/>
        <v>2060.4934604039745</v>
      </c>
      <c r="V52" s="31">
        <f t="shared" si="7"/>
        <v>1892.569812613712</v>
      </c>
      <c r="W52" s="20">
        <f t="shared" si="8"/>
        <v>1738.3314067468382</v>
      </c>
      <c r="Y52" s="153">
        <f t="shared" si="0"/>
        <v>4.2688048800000002</v>
      </c>
      <c r="Z52" s="155">
        <f t="shared" si="9"/>
        <v>534.7083431797721</v>
      </c>
      <c r="AA52" s="156">
        <f t="shared" si="10"/>
        <v>1708.608269011226</v>
      </c>
      <c r="AD52" s="14" t="s">
        <v>119</v>
      </c>
      <c r="AE52" s="57">
        <v>26814</v>
      </c>
      <c r="AF52" s="33">
        <f t="shared" si="11"/>
        <v>2659.0667297932127</v>
      </c>
      <c r="AG52" s="84">
        <f t="shared" si="1"/>
        <v>3.9209108920162028</v>
      </c>
      <c r="AH52" s="31">
        <f t="shared" si="12"/>
        <v>2442.361268909558</v>
      </c>
      <c r="AI52" s="86">
        <f t="shared" si="2"/>
        <v>3.6013691549029754</v>
      </c>
      <c r="AJ52" s="155">
        <f t="shared" si="13"/>
        <v>2243.3166121909981</v>
      </c>
      <c r="AK52" s="56"/>
      <c r="AL52" s="86">
        <f t="shared" si="14"/>
        <v>3.3078690506065631</v>
      </c>
      <c r="AM52" s="31">
        <f t="shared" si="15"/>
        <v>2060.4934604039745</v>
      </c>
      <c r="AN52" s="86">
        <f t="shared" si="16"/>
        <v>3.0382882690779183</v>
      </c>
      <c r="AO52" s="31">
        <f t="shared" si="17"/>
        <v>1892.569812613712</v>
      </c>
      <c r="AP52" s="89">
        <f t="shared" si="18"/>
        <v>2.7906774617706733</v>
      </c>
      <c r="AQ52" s="20">
        <f t="shared" si="19"/>
        <v>1738.3314067468382</v>
      </c>
      <c r="AR52" s="86">
        <f t="shared" si="20"/>
        <v>2.5632461458301097</v>
      </c>
    </row>
    <row r="53" spans="1:44" x14ac:dyDescent="0.25">
      <c r="A53" s="3" t="s">
        <v>116</v>
      </c>
      <c r="B53" s="4">
        <v>26825</v>
      </c>
      <c r="C53" s="7">
        <v>4301330187</v>
      </c>
      <c r="D53" s="8">
        <v>360</v>
      </c>
      <c r="E53" s="8">
        <v>1974</v>
      </c>
      <c r="F53" s="8" t="s">
        <v>1695</v>
      </c>
      <c r="G53" s="8" t="s">
        <v>1696</v>
      </c>
      <c r="H53" s="8">
        <v>40.323680000000003</v>
      </c>
      <c r="I53" s="9">
        <v>-110.210849999999</v>
      </c>
      <c r="J53" s="7">
        <v>1974</v>
      </c>
      <c r="K53" s="8">
        <v>365</v>
      </c>
      <c r="L53" s="8">
        <v>730</v>
      </c>
      <c r="M53" s="8">
        <v>1095</v>
      </c>
      <c r="N53" s="8">
        <v>1460</v>
      </c>
      <c r="O53" s="8">
        <v>1825</v>
      </c>
      <c r="P53" s="8">
        <v>2190</v>
      </c>
      <c r="Q53" s="6">
        <v>2.3290384453705478E-4</v>
      </c>
      <c r="R53" s="33">
        <f t="shared" si="3"/>
        <v>1813.1252934755792</v>
      </c>
      <c r="S53" s="31">
        <f t="shared" si="4"/>
        <v>1665.3613626347037</v>
      </c>
      <c r="T53" s="31">
        <f t="shared" si="5"/>
        <v>1529.6397210587322</v>
      </c>
      <c r="U53" s="31">
        <f t="shared" si="6"/>
        <v>1404.9789605656115</v>
      </c>
      <c r="V53" s="31">
        <f t="shared" si="7"/>
        <v>1290.477654611215</v>
      </c>
      <c r="W53" s="20">
        <f t="shared" si="8"/>
        <v>1185.3078400408492</v>
      </c>
      <c r="Y53" s="153">
        <f t="shared" si="0"/>
        <v>2.9107498559999998</v>
      </c>
      <c r="Z53" s="155">
        <f t="shared" si="9"/>
        <v>364.59905680030056</v>
      </c>
      <c r="AA53" s="156">
        <f t="shared" si="10"/>
        <v>1165.0406642584317</v>
      </c>
      <c r="AD53" s="14" t="s">
        <v>116</v>
      </c>
      <c r="AE53" s="57">
        <v>26825</v>
      </c>
      <c r="AF53" s="33">
        <f t="shared" si="11"/>
        <v>1813.1252934755792</v>
      </c>
      <c r="AG53" s="84">
        <f t="shared" si="1"/>
        <v>2.6735330227426544</v>
      </c>
      <c r="AH53" s="31">
        <f t="shared" si="12"/>
        <v>1665.3613626347037</v>
      </c>
      <c r="AI53" s="86">
        <f t="shared" si="2"/>
        <v>2.4556486051048263</v>
      </c>
      <c r="AJ53" s="155">
        <f t="shared" si="13"/>
        <v>1529.6397210587322</v>
      </c>
      <c r="AK53" s="56"/>
      <c r="AL53" s="86">
        <f t="shared" si="14"/>
        <v>2.2555210728488273</v>
      </c>
      <c r="AM53" s="31">
        <f t="shared" si="15"/>
        <v>1404.9789605656115</v>
      </c>
      <c r="AN53" s="86">
        <f t="shared" si="16"/>
        <v>2.0717032964282591</v>
      </c>
      <c r="AO53" s="31">
        <f t="shared" si="17"/>
        <v>1290.477654611215</v>
      </c>
      <c r="AP53" s="89">
        <f t="shared" si="18"/>
        <v>1.9028660827410393</v>
      </c>
      <c r="AQ53" s="20">
        <f t="shared" si="19"/>
        <v>1185.3078400408492</v>
      </c>
      <c r="AR53" s="86">
        <f t="shared" si="20"/>
        <v>1.747788563685194</v>
      </c>
    </row>
    <row r="54" spans="1:44" x14ac:dyDescent="0.25">
      <c r="A54" s="3" t="s">
        <v>113</v>
      </c>
      <c r="B54" s="4">
        <v>26831</v>
      </c>
      <c r="C54" s="7">
        <v>4301330175</v>
      </c>
      <c r="D54" s="8">
        <v>339</v>
      </c>
      <c r="E54" s="8">
        <v>2001</v>
      </c>
      <c r="F54" s="8" t="s">
        <v>1695</v>
      </c>
      <c r="G54" s="8" t="s">
        <v>1696</v>
      </c>
      <c r="H54" s="8">
        <v>40.339869999999898</v>
      </c>
      <c r="I54" s="9">
        <v>-110.17366</v>
      </c>
      <c r="J54" s="7">
        <v>2001</v>
      </c>
      <c r="K54" s="8">
        <v>365</v>
      </c>
      <c r="L54" s="8">
        <v>730</v>
      </c>
      <c r="M54" s="8">
        <v>1095</v>
      </c>
      <c r="N54" s="8">
        <v>1460</v>
      </c>
      <c r="O54" s="8">
        <v>1825</v>
      </c>
      <c r="P54" s="8">
        <v>2190</v>
      </c>
      <c r="Q54" s="6">
        <v>2.3290384453705478E-4</v>
      </c>
      <c r="R54" s="33">
        <f t="shared" si="3"/>
        <v>1837.924879556552</v>
      </c>
      <c r="S54" s="31">
        <f t="shared" si="4"/>
        <v>1688.1398615157254</v>
      </c>
      <c r="T54" s="31">
        <f t="shared" si="5"/>
        <v>1550.5618449030007</v>
      </c>
      <c r="U54" s="31">
        <f t="shared" si="6"/>
        <v>1424.1959980201564</v>
      </c>
      <c r="V54" s="31">
        <f t="shared" si="7"/>
        <v>1308.1285647806694</v>
      </c>
      <c r="W54" s="20">
        <f t="shared" si="8"/>
        <v>1201.5202573058457</v>
      </c>
      <c r="Y54" s="153">
        <f t="shared" si="0"/>
        <v>2.9505625439999998</v>
      </c>
      <c r="Z54" s="155">
        <f t="shared" si="9"/>
        <v>369.58597399057822</v>
      </c>
      <c r="AA54" s="156">
        <f t="shared" si="10"/>
        <v>1180.9758709124224</v>
      </c>
      <c r="AD54" s="14" t="s">
        <v>113</v>
      </c>
      <c r="AE54" s="57">
        <v>26831</v>
      </c>
      <c r="AF54" s="33">
        <f t="shared" si="11"/>
        <v>1837.924879556552</v>
      </c>
      <c r="AG54" s="84">
        <f t="shared" si="1"/>
        <v>2.7101011036008362</v>
      </c>
      <c r="AH54" s="31">
        <f t="shared" si="12"/>
        <v>1688.1398615157254</v>
      </c>
      <c r="AI54" s="86">
        <f t="shared" si="2"/>
        <v>2.4892365039588435</v>
      </c>
      <c r="AJ54" s="155">
        <f t="shared" si="13"/>
        <v>1550.5618449030007</v>
      </c>
      <c r="AK54" s="56"/>
      <c r="AL54" s="86">
        <f t="shared" si="14"/>
        <v>2.28637166503065</v>
      </c>
      <c r="AM54" s="31">
        <f t="shared" si="15"/>
        <v>1424.1959980201564</v>
      </c>
      <c r="AN54" s="86">
        <f t="shared" si="16"/>
        <v>2.1000396637046332</v>
      </c>
      <c r="AO54" s="31">
        <f t="shared" si="17"/>
        <v>1308.1285647806694</v>
      </c>
      <c r="AP54" s="89">
        <f t="shared" si="18"/>
        <v>1.9288931264259472</v>
      </c>
      <c r="AQ54" s="20">
        <f t="shared" si="19"/>
        <v>1201.5202573058457</v>
      </c>
      <c r="AR54" s="86">
        <f t="shared" si="20"/>
        <v>1.7716944862887909</v>
      </c>
    </row>
    <row r="55" spans="1:44" x14ac:dyDescent="0.25">
      <c r="A55" s="3" t="s">
        <v>121</v>
      </c>
      <c r="B55" s="4">
        <v>26871</v>
      </c>
      <c r="C55" s="7">
        <v>4301330213</v>
      </c>
      <c r="D55" s="8">
        <v>365</v>
      </c>
      <c r="E55" s="8">
        <v>4972</v>
      </c>
      <c r="F55" s="8" t="s">
        <v>1695</v>
      </c>
      <c r="G55" s="8" t="s">
        <v>1696</v>
      </c>
      <c r="H55" s="8">
        <v>40.337730000000001</v>
      </c>
      <c r="I55" s="9">
        <v>-110.37405</v>
      </c>
      <c r="J55" s="7">
        <v>4972</v>
      </c>
      <c r="K55" s="8">
        <v>365</v>
      </c>
      <c r="L55" s="8">
        <v>730</v>
      </c>
      <c r="M55" s="8">
        <v>1095</v>
      </c>
      <c r="N55" s="8">
        <v>1460</v>
      </c>
      <c r="O55" s="8">
        <v>1825</v>
      </c>
      <c r="P55" s="8">
        <v>2190</v>
      </c>
      <c r="Q55" s="6">
        <v>2.3290384453705478E-4</v>
      </c>
      <c r="R55" s="33">
        <f t="shared" si="3"/>
        <v>4566.7978516517624</v>
      </c>
      <c r="S55" s="31">
        <f t="shared" si="4"/>
        <v>4194.6183865348266</v>
      </c>
      <c r="T55" s="31">
        <f t="shared" si="5"/>
        <v>3852.7703612482355</v>
      </c>
      <c r="U55" s="31">
        <f t="shared" si="6"/>
        <v>3538.7818601480349</v>
      </c>
      <c r="V55" s="31">
        <f t="shared" si="7"/>
        <v>3250.3824208343267</v>
      </c>
      <c r="W55" s="20">
        <f t="shared" si="8"/>
        <v>2985.4866163541556</v>
      </c>
      <c r="Y55" s="153">
        <f t="shared" si="0"/>
        <v>7.331432768</v>
      </c>
      <c r="Z55" s="155">
        <f t="shared" si="9"/>
        <v>918.33156555779863</v>
      </c>
      <c r="AA55" s="156">
        <f t="shared" si="10"/>
        <v>2934.438795690437</v>
      </c>
      <c r="AD55" s="14" t="s">
        <v>121</v>
      </c>
      <c r="AE55" s="57">
        <v>26871</v>
      </c>
      <c r="AF55" s="33">
        <f t="shared" si="11"/>
        <v>4566.7978516517624</v>
      </c>
      <c r="AG55" s="84">
        <f t="shared" si="1"/>
        <v>6.7339443713659959</v>
      </c>
      <c r="AH55" s="31">
        <f t="shared" si="12"/>
        <v>4194.6183865348266</v>
      </c>
      <c r="AI55" s="86">
        <f t="shared" si="2"/>
        <v>6.1851493741546095</v>
      </c>
      <c r="AJ55" s="155">
        <f t="shared" si="13"/>
        <v>3852.7703612482355</v>
      </c>
      <c r="AK55" s="56"/>
      <c r="AL55" s="86">
        <f t="shared" si="14"/>
        <v>5.6810794195564176</v>
      </c>
      <c r="AM55" s="31">
        <f t="shared" si="15"/>
        <v>3538.7818601480349</v>
      </c>
      <c r="AN55" s="86">
        <f t="shared" si="16"/>
        <v>5.2180895591901235</v>
      </c>
      <c r="AO55" s="31">
        <f t="shared" si="17"/>
        <v>3250.3824208343267</v>
      </c>
      <c r="AP55" s="89">
        <f t="shared" si="18"/>
        <v>4.7928318963467316</v>
      </c>
      <c r="AQ55" s="20">
        <f t="shared" si="19"/>
        <v>2985.4866163541556</v>
      </c>
      <c r="AR55" s="86">
        <f t="shared" si="20"/>
        <v>4.4022313772253217</v>
      </c>
    </row>
    <row r="56" spans="1:44" x14ac:dyDescent="0.25">
      <c r="A56" s="3" t="s">
        <v>118</v>
      </c>
      <c r="B56" s="4">
        <v>26877</v>
      </c>
      <c r="C56" s="7">
        <v>4301330198</v>
      </c>
      <c r="D56" s="8">
        <v>139</v>
      </c>
      <c r="E56" s="8">
        <v>769</v>
      </c>
      <c r="F56" s="8" t="s">
        <v>1695</v>
      </c>
      <c r="G56" s="8" t="s">
        <v>1696</v>
      </c>
      <c r="H56" s="8">
        <v>40.267940000000003</v>
      </c>
      <c r="I56" s="9">
        <v>-110.37526</v>
      </c>
      <c r="J56" s="7">
        <v>769</v>
      </c>
      <c r="K56" s="8">
        <v>365</v>
      </c>
      <c r="L56" s="8">
        <v>730</v>
      </c>
      <c r="M56" s="8">
        <v>1095</v>
      </c>
      <c r="N56" s="8">
        <v>1460</v>
      </c>
      <c r="O56" s="8">
        <v>1825</v>
      </c>
      <c r="P56" s="8">
        <v>2190</v>
      </c>
      <c r="Q56" s="6">
        <v>2.3290384453705478E-4</v>
      </c>
      <c r="R56" s="33">
        <f t="shared" si="3"/>
        <v>706.32895171363748</v>
      </c>
      <c r="S56" s="31">
        <f t="shared" si="4"/>
        <v>648.76539405576864</v>
      </c>
      <c r="T56" s="31">
        <f t="shared" si="5"/>
        <v>595.89308282379193</v>
      </c>
      <c r="U56" s="31">
        <f t="shared" si="6"/>
        <v>547.32969639055489</v>
      </c>
      <c r="V56" s="31">
        <f t="shared" si="7"/>
        <v>502.72407112260606</v>
      </c>
      <c r="W56" s="20">
        <f t="shared" si="8"/>
        <v>461.75366210304617</v>
      </c>
      <c r="Y56" s="153">
        <f t="shared" si="0"/>
        <v>1.133924336</v>
      </c>
      <c r="Z56" s="155">
        <f t="shared" si="9"/>
        <v>142.03478960457505</v>
      </c>
      <c r="AA56" s="156">
        <f t="shared" si="10"/>
        <v>453.85829321921688</v>
      </c>
      <c r="AD56" s="14" t="s">
        <v>118</v>
      </c>
      <c r="AE56" s="57">
        <v>26877</v>
      </c>
      <c r="AF56" s="33">
        <f t="shared" si="11"/>
        <v>706.32895171363748</v>
      </c>
      <c r="AG56" s="84">
        <f t="shared" si="1"/>
        <v>1.0415131177756338</v>
      </c>
      <c r="AH56" s="31">
        <f t="shared" si="12"/>
        <v>648.76539405576864</v>
      </c>
      <c r="AI56" s="86">
        <f t="shared" si="2"/>
        <v>0.95663311921256933</v>
      </c>
      <c r="AJ56" s="155">
        <f t="shared" si="13"/>
        <v>595.89308282379193</v>
      </c>
      <c r="AK56" s="56"/>
      <c r="AL56" s="86">
        <f t="shared" si="14"/>
        <v>0.87867056991932546</v>
      </c>
      <c r="AM56" s="31">
        <f t="shared" si="15"/>
        <v>547.32969639055489</v>
      </c>
      <c r="AN56" s="86">
        <f t="shared" si="16"/>
        <v>0.80706171983451436</v>
      </c>
      <c r="AO56" s="31">
        <f t="shared" si="17"/>
        <v>502.72407112260606</v>
      </c>
      <c r="AP56" s="89">
        <f t="shared" si="18"/>
        <v>0.74128876272941202</v>
      </c>
      <c r="AQ56" s="20">
        <f t="shared" si="19"/>
        <v>461.75366210304617</v>
      </c>
      <c r="AR56" s="86">
        <f t="shared" si="20"/>
        <v>0.6808760919320741</v>
      </c>
    </row>
    <row r="57" spans="1:44" x14ac:dyDescent="0.25">
      <c r="A57" s="3" t="s">
        <v>122</v>
      </c>
      <c r="B57" s="4">
        <v>26885</v>
      </c>
      <c r="C57" s="7">
        <v>4301330214</v>
      </c>
      <c r="D57" s="8">
        <v>366</v>
      </c>
      <c r="E57" s="8">
        <v>7168</v>
      </c>
      <c r="F57" s="8" t="s">
        <v>1695</v>
      </c>
      <c r="G57" s="8" t="s">
        <v>1696</v>
      </c>
      <c r="H57" s="8">
        <v>40.295850000000002</v>
      </c>
      <c r="I57" s="9">
        <v>-110.334599999999</v>
      </c>
      <c r="J57" s="7">
        <v>7168</v>
      </c>
      <c r="K57" s="8">
        <v>365</v>
      </c>
      <c r="L57" s="8">
        <v>730</v>
      </c>
      <c r="M57" s="8">
        <v>1095</v>
      </c>
      <c r="N57" s="8">
        <v>1460</v>
      </c>
      <c r="O57" s="8">
        <v>1825</v>
      </c>
      <c r="P57" s="8">
        <v>2190</v>
      </c>
      <c r="Q57" s="6">
        <v>2.3290384453705478E-4</v>
      </c>
      <c r="R57" s="33">
        <f t="shared" si="3"/>
        <v>6583.8308529042306</v>
      </c>
      <c r="S57" s="31">
        <f t="shared" si="4"/>
        <v>6047.2696288579318</v>
      </c>
      <c r="T57" s="31">
        <f t="shared" si="5"/>
        <v>5554.4364339153972</v>
      </c>
      <c r="U57" s="31">
        <f t="shared" si="6"/>
        <v>5101.7675731176814</v>
      </c>
      <c r="V57" s="31">
        <f t="shared" si="7"/>
        <v>4685.9897812832769</v>
      </c>
      <c r="W57" s="20">
        <f t="shared" si="8"/>
        <v>4304.0965539071976</v>
      </c>
      <c r="Y57" s="153">
        <f t="shared" si="0"/>
        <v>10.569531392</v>
      </c>
      <c r="Z57" s="155">
        <f t="shared" si="9"/>
        <v>1323.9341637003822</v>
      </c>
      <c r="AA57" s="156">
        <f t="shared" si="10"/>
        <v>4230.5022702150145</v>
      </c>
      <c r="AD57" s="14" t="s">
        <v>122</v>
      </c>
      <c r="AE57" s="57">
        <v>26885</v>
      </c>
      <c r="AF57" s="33">
        <f t="shared" si="11"/>
        <v>6583.8308529042306</v>
      </c>
      <c r="AG57" s="84">
        <f t="shared" si="1"/>
        <v>9.7081482811648154</v>
      </c>
      <c r="AH57" s="31">
        <f t="shared" si="12"/>
        <v>6047.2696288579318</v>
      </c>
      <c r="AI57" s="86">
        <f t="shared" si="2"/>
        <v>8.9169651476146896</v>
      </c>
      <c r="AJ57" s="155">
        <f t="shared" si="13"/>
        <v>5554.4364339153972</v>
      </c>
      <c r="AK57" s="56"/>
      <c r="AL57" s="86">
        <f t="shared" si="14"/>
        <v>8.1902609170113454</v>
      </c>
      <c r="AM57" s="31">
        <f t="shared" si="15"/>
        <v>5101.7675731176814</v>
      </c>
      <c r="AN57" s="86">
        <f t="shared" si="16"/>
        <v>7.5227807643352378</v>
      </c>
      <c r="AO57" s="31">
        <f t="shared" si="17"/>
        <v>4685.9897812832769</v>
      </c>
      <c r="AP57" s="89">
        <f t="shared" si="18"/>
        <v>6.9096981160525681</v>
      </c>
      <c r="AQ57" s="20">
        <f t="shared" si="19"/>
        <v>4304.0965539071976</v>
      </c>
      <c r="AR57" s="86">
        <f t="shared" si="20"/>
        <v>6.3465797489845341</v>
      </c>
    </row>
    <row r="58" spans="1:44" x14ac:dyDescent="0.25">
      <c r="A58" s="3" t="s">
        <v>120</v>
      </c>
      <c r="B58" s="4">
        <v>26936</v>
      </c>
      <c r="C58" s="7">
        <v>4301330204</v>
      </c>
      <c r="D58" s="8">
        <v>366</v>
      </c>
      <c r="E58" s="8">
        <v>2741</v>
      </c>
      <c r="F58" s="8" t="s">
        <v>1695</v>
      </c>
      <c r="G58" s="8" t="s">
        <v>1696</v>
      </c>
      <c r="H58" s="8">
        <v>40.321629999999899</v>
      </c>
      <c r="I58" s="9">
        <v>-110.18939</v>
      </c>
      <c r="J58" s="7">
        <v>2741</v>
      </c>
      <c r="K58" s="8">
        <v>365</v>
      </c>
      <c r="L58" s="8">
        <v>730</v>
      </c>
      <c r="M58" s="8">
        <v>1095</v>
      </c>
      <c r="N58" s="8">
        <v>1460</v>
      </c>
      <c r="O58" s="8">
        <v>1825</v>
      </c>
      <c r="P58" s="8">
        <v>2190</v>
      </c>
      <c r="Q58" s="6">
        <v>2.3290384453705478E-4</v>
      </c>
      <c r="R58" s="33">
        <f t="shared" si="3"/>
        <v>2517.6172388128484</v>
      </c>
      <c r="S58" s="31">
        <f t="shared" si="4"/>
        <v>2312.4394604770632</v>
      </c>
      <c r="T58" s="31">
        <f t="shared" si="5"/>
        <v>2123.9830169310967</v>
      </c>
      <c r="U58" s="31">
        <f t="shared" si="6"/>
        <v>1950.8851727002741</v>
      </c>
      <c r="V58" s="31">
        <f t="shared" si="7"/>
        <v>1791.8942509064541</v>
      </c>
      <c r="W58" s="20">
        <f t="shared" si="8"/>
        <v>1645.8605823464884</v>
      </c>
      <c r="Y58" s="153">
        <f t="shared" si="0"/>
        <v>4.0417251040000002</v>
      </c>
      <c r="Z58" s="155">
        <f t="shared" si="9"/>
        <v>506.26444513152165</v>
      </c>
      <c r="AA58" s="156">
        <f t="shared" si="10"/>
        <v>1617.7185717995749</v>
      </c>
      <c r="AD58" s="14" t="s">
        <v>120</v>
      </c>
      <c r="AE58" s="57">
        <v>26936</v>
      </c>
      <c r="AF58" s="33">
        <f t="shared" si="11"/>
        <v>2517.6172388128484</v>
      </c>
      <c r="AG58" s="84">
        <f t="shared" si="1"/>
        <v>3.7123373937880526</v>
      </c>
      <c r="AH58" s="31">
        <f t="shared" si="12"/>
        <v>2312.4394604770632</v>
      </c>
      <c r="AI58" s="86">
        <f t="shared" si="2"/>
        <v>3.4097937318096907</v>
      </c>
      <c r="AJ58" s="155">
        <f t="shared" si="13"/>
        <v>2123.9830169310967</v>
      </c>
      <c r="AK58" s="56"/>
      <c r="AL58" s="86">
        <f t="shared" si="14"/>
        <v>3.1319064137176471</v>
      </c>
      <c r="AM58" s="31">
        <f t="shared" si="15"/>
        <v>1950.8851727002741</v>
      </c>
      <c r="AN58" s="86">
        <f t="shared" si="16"/>
        <v>2.8766660260941528</v>
      </c>
      <c r="AO58" s="31">
        <f t="shared" si="17"/>
        <v>1791.8942509064541</v>
      </c>
      <c r="AP58" s="89">
        <f t="shared" si="18"/>
        <v>2.6422269163086063</v>
      </c>
      <c r="AQ58" s="20">
        <f t="shared" si="19"/>
        <v>1645.8605823464884</v>
      </c>
      <c r="AR58" s="86">
        <f t="shared" si="20"/>
        <v>2.4268938465355201</v>
      </c>
    </row>
    <row r="59" spans="1:44" x14ac:dyDescent="0.25">
      <c r="A59" s="3" t="s">
        <v>123</v>
      </c>
      <c r="B59" s="4">
        <v>26955</v>
      </c>
      <c r="C59" s="7">
        <v>4301330220</v>
      </c>
      <c r="D59" s="8">
        <v>366</v>
      </c>
      <c r="E59" s="8">
        <v>2720</v>
      </c>
      <c r="F59" s="8" t="s">
        <v>1695</v>
      </c>
      <c r="G59" s="8" t="s">
        <v>1696</v>
      </c>
      <c r="H59" s="8">
        <v>40.283410000000003</v>
      </c>
      <c r="I59" s="9">
        <v>-110.37549</v>
      </c>
      <c r="J59" s="7">
        <v>2720</v>
      </c>
      <c r="K59" s="8">
        <v>365</v>
      </c>
      <c r="L59" s="8">
        <v>730</v>
      </c>
      <c r="M59" s="8">
        <v>1095</v>
      </c>
      <c r="N59" s="8">
        <v>1460</v>
      </c>
      <c r="O59" s="8">
        <v>1825</v>
      </c>
      <c r="P59" s="8">
        <v>2190</v>
      </c>
      <c r="Q59" s="6">
        <v>2.3290384453705478E-4</v>
      </c>
      <c r="R59" s="33">
        <f t="shared" si="3"/>
        <v>2498.3286718609802</v>
      </c>
      <c r="S59" s="31">
        <f t="shared" si="4"/>
        <v>2294.7228502362686</v>
      </c>
      <c r="T59" s="31">
        <f t="shared" si="5"/>
        <v>2107.7102539411103</v>
      </c>
      <c r="U59" s="31">
        <f t="shared" si="6"/>
        <v>1935.9385880134059</v>
      </c>
      <c r="V59" s="31">
        <f t="shared" si="7"/>
        <v>1778.1657652191006</v>
      </c>
      <c r="W59" s="20">
        <f t="shared" si="8"/>
        <v>1633.2509244737134</v>
      </c>
      <c r="Y59" s="153">
        <f t="shared" si="0"/>
        <v>4.0107596799999996</v>
      </c>
      <c r="Z59" s="155">
        <f t="shared" si="9"/>
        <v>502.38573176130575</v>
      </c>
      <c r="AA59" s="156">
        <f t="shared" si="10"/>
        <v>1605.3245221798045</v>
      </c>
      <c r="AD59" s="14" t="s">
        <v>123</v>
      </c>
      <c r="AE59" s="57">
        <v>26955</v>
      </c>
      <c r="AF59" s="33">
        <f t="shared" si="11"/>
        <v>2498.3286718609802</v>
      </c>
      <c r="AG59" s="84">
        <f t="shared" si="1"/>
        <v>3.683895553120577</v>
      </c>
      <c r="AH59" s="31">
        <f t="shared" si="12"/>
        <v>2294.7228502362686</v>
      </c>
      <c r="AI59" s="86">
        <f t="shared" si="2"/>
        <v>3.3836698104787883</v>
      </c>
      <c r="AJ59" s="155">
        <f t="shared" si="13"/>
        <v>2107.7102539411103</v>
      </c>
      <c r="AK59" s="56"/>
      <c r="AL59" s="86">
        <f t="shared" si="14"/>
        <v>3.1079115086873403</v>
      </c>
      <c r="AM59" s="31">
        <f t="shared" si="15"/>
        <v>1935.9385880134059</v>
      </c>
      <c r="AN59" s="86">
        <f t="shared" si="16"/>
        <v>2.8546266293236395</v>
      </c>
      <c r="AO59" s="31">
        <f t="shared" si="17"/>
        <v>1778.1657652191006</v>
      </c>
      <c r="AP59" s="89">
        <f t="shared" si="18"/>
        <v>2.6219836601092332</v>
      </c>
      <c r="AQ59" s="20">
        <f t="shared" si="19"/>
        <v>1633.2509244737134</v>
      </c>
      <c r="AR59" s="86">
        <f t="shared" si="20"/>
        <v>2.408300351177167</v>
      </c>
    </row>
    <row r="60" spans="1:44" x14ac:dyDescent="0.25">
      <c r="A60" s="3" t="s">
        <v>124</v>
      </c>
      <c r="B60" s="4">
        <v>26955</v>
      </c>
      <c r="C60" s="7">
        <v>4301330245</v>
      </c>
      <c r="D60" s="8">
        <v>310</v>
      </c>
      <c r="E60" s="8">
        <v>2267</v>
      </c>
      <c r="F60" s="8" t="s">
        <v>1695</v>
      </c>
      <c r="G60" s="8" t="s">
        <v>1696</v>
      </c>
      <c r="H60" s="8">
        <v>40.237000000000002</v>
      </c>
      <c r="I60" s="9">
        <v>-110.46887</v>
      </c>
      <c r="J60" s="7">
        <v>2267</v>
      </c>
      <c r="K60" s="8">
        <v>365</v>
      </c>
      <c r="L60" s="8">
        <v>730</v>
      </c>
      <c r="M60" s="8">
        <v>1095</v>
      </c>
      <c r="N60" s="8">
        <v>1460</v>
      </c>
      <c r="O60" s="8">
        <v>1825</v>
      </c>
      <c r="P60" s="8">
        <v>2190</v>
      </c>
      <c r="Q60" s="6">
        <v>2.3290384453705478E-4</v>
      </c>
      <c r="R60" s="33">
        <f t="shared" si="3"/>
        <v>2082.2467276135449</v>
      </c>
      <c r="S60" s="31">
        <f t="shared" si="4"/>
        <v>1912.5502578991254</v>
      </c>
      <c r="T60" s="31">
        <f t="shared" si="5"/>
        <v>1756.68350944283</v>
      </c>
      <c r="U60" s="31">
        <f t="shared" si="6"/>
        <v>1613.5194040538204</v>
      </c>
      <c r="V60" s="31">
        <f t="shared" si="7"/>
        <v>1482.0227168204785</v>
      </c>
      <c r="W60" s="20">
        <f t="shared" si="8"/>
        <v>1361.2425903609956</v>
      </c>
      <c r="Y60" s="153">
        <f t="shared" si="0"/>
        <v>3.3427912479999997</v>
      </c>
      <c r="Z60" s="155">
        <f t="shared" si="9"/>
        <v>418.71634334664714</v>
      </c>
      <c r="AA60" s="156">
        <f t="shared" si="10"/>
        <v>1337.9671660961828</v>
      </c>
      <c r="AD60" s="14" t="s">
        <v>124</v>
      </c>
      <c r="AE60" s="57">
        <v>26955</v>
      </c>
      <c r="AF60" s="33">
        <f t="shared" si="11"/>
        <v>2082.2467276135449</v>
      </c>
      <c r="AG60" s="84">
        <f t="shared" si="1"/>
        <v>3.0703644187221868</v>
      </c>
      <c r="AH60" s="31">
        <f t="shared" si="12"/>
        <v>1912.5502578991254</v>
      </c>
      <c r="AI60" s="86">
        <f t="shared" si="2"/>
        <v>2.8201395074836078</v>
      </c>
      <c r="AJ60" s="155">
        <f t="shared" si="13"/>
        <v>1756.68350944283</v>
      </c>
      <c r="AK60" s="56"/>
      <c r="AL60" s="86">
        <f t="shared" si="14"/>
        <v>2.5903071287478681</v>
      </c>
      <c r="AM60" s="31">
        <f t="shared" si="15"/>
        <v>1613.5194040538204</v>
      </c>
      <c r="AN60" s="86">
        <f t="shared" si="16"/>
        <v>2.3792053561311364</v>
      </c>
      <c r="AO60" s="31">
        <f t="shared" si="17"/>
        <v>1482.0227168204785</v>
      </c>
      <c r="AP60" s="89">
        <f t="shared" si="18"/>
        <v>2.1853077049513354</v>
      </c>
      <c r="AQ60" s="20">
        <f t="shared" si="19"/>
        <v>1361.2425903609956</v>
      </c>
      <c r="AR60" s="86">
        <f t="shared" si="20"/>
        <v>2.0072120941612637</v>
      </c>
    </row>
    <row r="61" spans="1:44" x14ac:dyDescent="0.25">
      <c r="A61" s="3" t="s">
        <v>125</v>
      </c>
      <c r="B61" s="4">
        <v>27082</v>
      </c>
      <c r="C61" s="7">
        <v>4301330246</v>
      </c>
      <c r="D61" s="8">
        <v>365</v>
      </c>
      <c r="E61" s="8">
        <v>1058</v>
      </c>
      <c r="F61" s="8" t="s">
        <v>1695</v>
      </c>
      <c r="G61" s="8" t="s">
        <v>1696</v>
      </c>
      <c r="H61" s="8">
        <v>40.279499999999899</v>
      </c>
      <c r="I61" s="9">
        <v>-110.35387</v>
      </c>
      <c r="J61" s="7">
        <v>1058</v>
      </c>
      <c r="K61" s="8">
        <v>365</v>
      </c>
      <c r="L61" s="8">
        <v>730</v>
      </c>
      <c r="M61" s="8">
        <v>1095</v>
      </c>
      <c r="N61" s="8">
        <v>1460</v>
      </c>
      <c r="O61" s="8">
        <v>1825</v>
      </c>
      <c r="P61" s="8">
        <v>2190</v>
      </c>
      <c r="Q61" s="6">
        <v>2.3290384453705478E-4</v>
      </c>
      <c r="R61" s="33">
        <f t="shared" si="3"/>
        <v>971.77637309886666</v>
      </c>
      <c r="S61" s="31">
        <f t="shared" si="4"/>
        <v>892.5796968933721</v>
      </c>
      <c r="T61" s="31">
        <f t="shared" si="5"/>
        <v>819.83729730503489</v>
      </c>
      <c r="U61" s="31">
        <f t="shared" si="6"/>
        <v>753.02317136697923</v>
      </c>
      <c r="V61" s="31">
        <f t="shared" si="7"/>
        <v>691.65418367713551</v>
      </c>
      <c r="W61" s="20">
        <f t="shared" si="8"/>
        <v>635.28657282837821</v>
      </c>
      <c r="Y61" s="153">
        <f t="shared" si="0"/>
        <v>1.560067552</v>
      </c>
      <c r="Z61" s="155">
        <f t="shared" si="9"/>
        <v>195.4132736042138</v>
      </c>
      <c r="AA61" s="156">
        <f t="shared" si="10"/>
        <v>624.42402370082107</v>
      </c>
      <c r="AD61" s="14" t="s">
        <v>125</v>
      </c>
      <c r="AE61" s="57">
        <v>27082</v>
      </c>
      <c r="AF61" s="33">
        <f t="shared" si="11"/>
        <v>971.77637309886666</v>
      </c>
      <c r="AG61" s="84">
        <f t="shared" si="1"/>
        <v>1.4329270202946951</v>
      </c>
      <c r="AH61" s="31">
        <f t="shared" si="12"/>
        <v>892.5796968933721</v>
      </c>
      <c r="AI61" s="86">
        <f t="shared" si="2"/>
        <v>1.3161480365759404</v>
      </c>
      <c r="AJ61" s="155">
        <f t="shared" si="13"/>
        <v>819.83729730503489</v>
      </c>
      <c r="AK61" s="56"/>
      <c r="AL61" s="86">
        <f t="shared" si="14"/>
        <v>1.2088861677173552</v>
      </c>
      <c r="AM61" s="31">
        <f t="shared" si="15"/>
        <v>753.02317136697923</v>
      </c>
      <c r="AN61" s="86">
        <f t="shared" si="16"/>
        <v>1.110365799200151</v>
      </c>
      <c r="AO61" s="31">
        <f t="shared" si="17"/>
        <v>691.65418367713551</v>
      </c>
      <c r="AP61" s="89">
        <f t="shared" si="18"/>
        <v>1.0198745266160181</v>
      </c>
      <c r="AQ61" s="20">
        <f t="shared" si="19"/>
        <v>635.28657282837821</v>
      </c>
      <c r="AR61" s="86">
        <f t="shared" si="20"/>
        <v>0.93675800424464806</v>
      </c>
    </row>
    <row r="62" spans="1:44" x14ac:dyDescent="0.25">
      <c r="A62" s="3" t="s">
        <v>1399</v>
      </c>
      <c r="B62" s="4">
        <v>27083</v>
      </c>
      <c r="C62" s="7">
        <v>4304730164</v>
      </c>
      <c r="D62" s="8">
        <v>309</v>
      </c>
      <c r="E62" s="8">
        <v>12050</v>
      </c>
      <c r="F62" s="8" t="s">
        <v>1695</v>
      </c>
      <c r="G62" s="8" t="s">
        <v>1697</v>
      </c>
      <c r="H62" s="8">
        <v>40.326790000000003</v>
      </c>
      <c r="I62" s="9">
        <v>-109.94325000000001</v>
      </c>
      <c r="J62" s="7">
        <v>12050</v>
      </c>
      <c r="K62" s="8">
        <v>365</v>
      </c>
      <c r="L62" s="8">
        <v>730</v>
      </c>
      <c r="M62" s="8">
        <v>1095</v>
      </c>
      <c r="N62" s="8">
        <v>1460</v>
      </c>
      <c r="O62" s="8">
        <v>1825</v>
      </c>
      <c r="P62" s="8">
        <v>2190</v>
      </c>
      <c r="Q62" s="6">
        <v>2.3290384453705478E-4</v>
      </c>
      <c r="R62" s="33">
        <f t="shared" si="3"/>
        <v>11067.963417619418</v>
      </c>
      <c r="S62" s="31">
        <f t="shared" si="4"/>
        <v>10165.959685789352</v>
      </c>
      <c r="T62" s="31">
        <f t="shared" si="5"/>
        <v>9337.4663823494047</v>
      </c>
      <c r="U62" s="31">
        <f t="shared" si="6"/>
        <v>8576.4926417505667</v>
      </c>
      <c r="V62" s="31">
        <f t="shared" si="7"/>
        <v>7877.53583488609</v>
      </c>
      <c r="W62" s="20">
        <f t="shared" si="8"/>
        <v>7235.5417793780316</v>
      </c>
      <c r="Y62" s="153">
        <f t="shared" si="0"/>
        <v>17.768255199999999</v>
      </c>
      <c r="Z62" s="155">
        <f t="shared" si="9"/>
        <v>2225.6426719572555</v>
      </c>
      <c r="AA62" s="156">
        <f t="shared" si="10"/>
        <v>7111.8237103921492</v>
      </c>
      <c r="AD62" s="14" t="s">
        <v>1399</v>
      </c>
      <c r="AE62" s="57">
        <v>27083</v>
      </c>
      <c r="AF62" s="33">
        <f t="shared" si="11"/>
        <v>11067.963417619418</v>
      </c>
      <c r="AG62" s="84">
        <f t="shared" si="1"/>
        <v>16.320199049670205</v>
      </c>
      <c r="AH62" s="31">
        <f t="shared" si="12"/>
        <v>10165.959685789352</v>
      </c>
      <c r="AI62" s="86">
        <f t="shared" si="2"/>
        <v>14.990154858922574</v>
      </c>
      <c r="AJ62" s="155">
        <f t="shared" si="13"/>
        <v>9337.4663823494047</v>
      </c>
      <c r="AK62" s="56"/>
      <c r="AL62" s="86">
        <f t="shared" si="14"/>
        <v>13.768505029295021</v>
      </c>
      <c r="AM62" s="31">
        <f t="shared" si="15"/>
        <v>8576.4926417505667</v>
      </c>
      <c r="AN62" s="86">
        <f t="shared" si="16"/>
        <v>12.646415765937448</v>
      </c>
      <c r="AO62" s="31">
        <f t="shared" si="17"/>
        <v>7877.53583488609</v>
      </c>
      <c r="AP62" s="89">
        <f t="shared" si="18"/>
        <v>11.615773200116275</v>
      </c>
      <c r="AQ62" s="20">
        <f t="shared" si="19"/>
        <v>7235.5417793780316</v>
      </c>
      <c r="AR62" s="86">
        <f t="shared" si="20"/>
        <v>10.669124717531199</v>
      </c>
    </row>
    <row r="63" spans="1:44" x14ac:dyDescent="0.25">
      <c r="A63" s="3" t="s">
        <v>128</v>
      </c>
      <c r="B63" s="4">
        <v>27166</v>
      </c>
      <c r="C63" s="7">
        <v>4301330294</v>
      </c>
      <c r="D63" s="8">
        <v>357</v>
      </c>
      <c r="E63" s="8">
        <v>5481</v>
      </c>
      <c r="F63" s="8" t="s">
        <v>1695</v>
      </c>
      <c r="G63" s="8" t="s">
        <v>1696</v>
      </c>
      <c r="H63" s="8">
        <v>40.321770000000001</v>
      </c>
      <c r="I63" s="9">
        <v>-110.02269</v>
      </c>
      <c r="J63" s="7">
        <v>5481</v>
      </c>
      <c r="K63" s="8">
        <v>365</v>
      </c>
      <c r="L63" s="8">
        <v>730</v>
      </c>
      <c r="M63" s="8">
        <v>1095</v>
      </c>
      <c r="N63" s="8">
        <v>1460</v>
      </c>
      <c r="O63" s="8">
        <v>1825</v>
      </c>
      <c r="P63" s="8">
        <v>2190</v>
      </c>
      <c r="Q63" s="6">
        <v>2.3290384453705478E-4</v>
      </c>
      <c r="R63" s="33">
        <f t="shared" si="3"/>
        <v>5034.3159744375125</v>
      </c>
      <c r="S63" s="31">
        <f t="shared" si="4"/>
        <v>4624.0352728474218</v>
      </c>
      <c r="T63" s="31">
        <f t="shared" si="5"/>
        <v>4247.1911403864806</v>
      </c>
      <c r="U63" s="31">
        <f t="shared" si="6"/>
        <v>3901.0586032726023</v>
      </c>
      <c r="V63" s="31">
        <f t="shared" si="7"/>
        <v>3583.1347643992249</v>
      </c>
      <c r="W63" s="20">
        <f t="shared" si="8"/>
        <v>3291.120704794273</v>
      </c>
      <c r="Y63" s="153">
        <f t="shared" si="0"/>
        <v>8.0819756639999998</v>
      </c>
      <c r="Z63" s="155">
        <f t="shared" si="9"/>
        <v>1012.3441896263665</v>
      </c>
      <c r="AA63" s="156">
        <f t="shared" si="10"/>
        <v>3234.8469507601139</v>
      </c>
      <c r="AD63" s="14" t="s">
        <v>128</v>
      </c>
      <c r="AE63" s="57">
        <v>27166</v>
      </c>
      <c r="AF63" s="33">
        <f t="shared" si="11"/>
        <v>5034.3159744375125</v>
      </c>
      <c r="AG63" s="84">
        <f t="shared" si="1"/>
        <v>7.4233204142109868</v>
      </c>
      <c r="AH63" s="31">
        <f t="shared" si="12"/>
        <v>4624.0352728474218</v>
      </c>
      <c r="AI63" s="86">
        <f t="shared" si="2"/>
        <v>6.8183434673655281</v>
      </c>
      <c r="AJ63" s="155">
        <f t="shared" si="13"/>
        <v>4247.1911403864806</v>
      </c>
      <c r="AK63" s="56"/>
      <c r="AL63" s="86">
        <f t="shared" si="14"/>
        <v>6.2626702129100424</v>
      </c>
      <c r="AM63" s="31">
        <f t="shared" si="15"/>
        <v>3901.0586032726023</v>
      </c>
      <c r="AN63" s="86">
        <f t="shared" si="16"/>
        <v>5.7522825571039959</v>
      </c>
      <c r="AO63" s="31">
        <f t="shared" si="17"/>
        <v>3583.1347643992249</v>
      </c>
      <c r="AP63" s="89">
        <f t="shared" si="18"/>
        <v>5.2834898680362903</v>
      </c>
      <c r="AQ63" s="20">
        <f t="shared" si="19"/>
        <v>3291.120704794273</v>
      </c>
      <c r="AR63" s="86">
        <f t="shared" si="20"/>
        <v>4.8529022885301663</v>
      </c>
    </row>
    <row r="64" spans="1:44" x14ac:dyDescent="0.25">
      <c r="A64" s="3" t="s">
        <v>129</v>
      </c>
      <c r="B64" s="4">
        <v>27203</v>
      </c>
      <c r="C64" s="7">
        <v>4301330297</v>
      </c>
      <c r="D64" s="8">
        <v>355</v>
      </c>
      <c r="E64" s="8">
        <v>2858</v>
      </c>
      <c r="F64" s="8" t="s">
        <v>1695</v>
      </c>
      <c r="G64" s="8" t="s">
        <v>1696</v>
      </c>
      <c r="H64" s="8">
        <v>40.310450000000003</v>
      </c>
      <c r="I64" s="9">
        <v>-110.00454000000001</v>
      </c>
      <c r="J64" s="7">
        <v>2858</v>
      </c>
      <c r="K64" s="8">
        <v>365</v>
      </c>
      <c r="L64" s="8">
        <v>730</v>
      </c>
      <c r="M64" s="8">
        <v>1095</v>
      </c>
      <c r="N64" s="8">
        <v>1460</v>
      </c>
      <c r="O64" s="8">
        <v>1825</v>
      </c>
      <c r="P64" s="8">
        <v>2190</v>
      </c>
      <c r="Q64" s="6">
        <v>2.3290384453705478E-4</v>
      </c>
      <c r="R64" s="33">
        <f t="shared" si="3"/>
        <v>2625.0821118303979</v>
      </c>
      <c r="S64" s="31">
        <f t="shared" si="4"/>
        <v>2411.1462889614909</v>
      </c>
      <c r="T64" s="31">
        <f t="shared" si="5"/>
        <v>2214.6455535895934</v>
      </c>
      <c r="U64" s="31">
        <f t="shared" si="6"/>
        <v>2034.1590016699686</v>
      </c>
      <c r="V64" s="31">
        <f t="shared" si="7"/>
        <v>1868.3815283074227</v>
      </c>
      <c r="W64" s="20">
        <f t="shared" si="8"/>
        <v>1716.1143904948062</v>
      </c>
      <c r="Y64" s="153">
        <f t="shared" si="0"/>
        <v>4.2142467520000002</v>
      </c>
      <c r="Z64" s="155">
        <f t="shared" si="9"/>
        <v>527.87441962272499</v>
      </c>
      <c r="AA64" s="156">
        <f t="shared" si="10"/>
        <v>1686.7711339668683</v>
      </c>
      <c r="AD64" s="14" t="s">
        <v>129</v>
      </c>
      <c r="AE64" s="57">
        <v>27203</v>
      </c>
      <c r="AF64" s="33">
        <f t="shared" si="11"/>
        <v>2625.0821118303979</v>
      </c>
      <c r="AG64" s="84">
        <f t="shared" si="1"/>
        <v>3.8707990775068422</v>
      </c>
      <c r="AH64" s="31">
        <f t="shared" si="12"/>
        <v>2411.1462889614909</v>
      </c>
      <c r="AI64" s="86">
        <f t="shared" si="2"/>
        <v>3.5553412935104323</v>
      </c>
      <c r="AJ64" s="155">
        <f t="shared" si="13"/>
        <v>2214.6455535895934</v>
      </c>
      <c r="AK64" s="56"/>
      <c r="AL64" s="86">
        <f t="shared" si="14"/>
        <v>3.2655923131722133</v>
      </c>
      <c r="AM64" s="31">
        <f t="shared" si="15"/>
        <v>2034.1590016699686</v>
      </c>
      <c r="AN64" s="86">
        <f t="shared" si="16"/>
        <v>2.9994569509584421</v>
      </c>
      <c r="AO64" s="31">
        <f t="shared" si="17"/>
        <v>1868.3815283074227</v>
      </c>
      <c r="AP64" s="89">
        <f t="shared" si="18"/>
        <v>2.7550107722765405</v>
      </c>
      <c r="AQ64" s="20">
        <f t="shared" si="19"/>
        <v>1716.1143904948062</v>
      </c>
      <c r="AR64" s="86">
        <f t="shared" si="20"/>
        <v>2.5304861778177736</v>
      </c>
    </row>
    <row r="65" spans="1:44" x14ac:dyDescent="0.25">
      <c r="A65" s="3" t="s">
        <v>126</v>
      </c>
      <c r="B65" s="4">
        <v>27249</v>
      </c>
      <c r="C65" s="7">
        <v>4301330288</v>
      </c>
      <c r="D65" s="8">
        <v>358</v>
      </c>
      <c r="E65" s="8">
        <v>4330</v>
      </c>
      <c r="F65" s="8" t="s">
        <v>1695</v>
      </c>
      <c r="G65" s="8" t="s">
        <v>1696</v>
      </c>
      <c r="H65" s="8">
        <v>40.267769999999899</v>
      </c>
      <c r="I65" s="9">
        <v>-110.33714000000001</v>
      </c>
      <c r="J65" s="7">
        <v>4330</v>
      </c>
      <c r="K65" s="8">
        <v>365</v>
      </c>
      <c r="L65" s="8">
        <v>730</v>
      </c>
      <c r="M65" s="8">
        <v>1095</v>
      </c>
      <c r="N65" s="8">
        <v>1460</v>
      </c>
      <c r="O65" s="8">
        <v>1825</v>
      </c>
      <c r="P65" s="8">
        <v>2190</v>
      </c>
      <c r="Q65" s="6">
        <v>2.3290384453705478E-4</v>
      </c>
      <c r="R65" s="33">
        <f t="shared" si="3"/>
        <v>3977.1188048375166</v>
      </c>
      <c r="S65" s="31">
        <f t="shared" si="4"/>
        <v>3652.9963020305304</v>
      </c>
      <c r="T65" s="31">
        <f t="shared" si="5"/>
        <v>3355.2887498400764</v>
      </c>
      <c r="U65" s="31">
        <f t="shared" si="6"/>
        <v>3081.8434140066352</v>
      </c>
      <c r="V65" s="31">
        <f t="shared" si="7"/>
        <v>2830.6830012495243</v>
      </c>
      <c r="W65" s="20">
        <f t="shared" si="8"/>
        <v>2599.9913613864628</v>
      </c>
      <c r="Y65" s="153">
        <f t="shared" si="0"/>
        <v>6.3847755199999998</v>
      </c>
      <c r="Z65" s="155">
        <f t="shared" si="9"/>
        <v>799.75375681119624</v>
      </c>
      <c r="AA65" s="156">
        <f t="shared" si="10"/>
        <v>2555.5349930288799</v>
      </c>
      <c r="AD65" s="14" t="s">
        <v>126</v>
      </c>
      <c r="AE65" s="57">
        <v>27249</v>
      </c>
      <c r="AF65" s="33">
        <f t="shared" si="11"/>
        <v>3977.1188048375166</v>
      </c>
      <c r="AG65" s="84">
        <f t="shared" si="1"/>
        <v>5.8644366709603304</v>
      </c>
      <c r="AH65" s="31">
        <f t="shared" si="12"/>
        <v>3652.9963020305304</v>
      </c>
      <c r="AI65" s="86">
        <f t="shared" si="2"/>
        <v>5.3865037791813064</v>
      </c>
      <c r="AJ65" s="155">
        <f t="shared" si="13"/>
        <v>3355.2887498400764</v>
      </c>
      <c r="AK65" s="56"/>
      <c r="AL65" s="86">
        <f t="shared" si="14"/>
        <v>4.9475208943441853</v>
      </c>
      <c r="AM65" s="31">
        <f t="shared" si="15"/>
        <v>3081.8434140066352</v>
      </c>
      <c r="AN65" s="86">
        <f t="shared" si="16"/>
        <v>4.5443137150629997</v>
      </c>
      <c r="AO65" s="31">
        <f t="shared" si="17"/>
        <v>2830.6830012495243</v>
      </c>
      <c r="AP65" s="89">
        <f t="shared" si="18"/>
        <v>4.1739666353944784</v>
      </c>
      <c r="AQ65" s="20">
        <f t="shared" si="19"/>
        <v>2599.9913613864628</v>
      </c>
      <c r="AR65" s="86">
        <f t="shared" si="20"/>
        <v>3.8338016619842401</v>
      </c>
    </row>
    <row r="66" spans="1:44" x14ac:dyDescent="0.25">
      <c r="A66" s="3" t="s">
        <v>127</v>
      </c>
      <c r="B66" s="4">
        <v>27333</v>
      </c>
      <c r="C66" s="7">
        <v>4301330293</v>
      </c>
      <c r="D66" s="8">
        <v>366</v>
      </c>
      <c r="E66" s="8">
        <v>3051</v>
      </c>
      <c r="F66" s="8" t="s">
        <v>1695</v>
      </c>
      <c r="G66" s="8" t="s">
        <v>1696</v>
      </c>
      <c r="H66" s="8">
        <v>40.339010000000002</v>
      </c>
      <c r="I66" s="9">
        <v>-110.41284</v>
      </c>
      <c r="J66" s="7">
        <v>3051</v>
      </c>
      <c r="K66" s="8">
        <v>365</v>
      </c>
      <c r="L66" s="8">
        <v>730</v>
      </c>
      <c r="M66" s="8">
        <v>1095</v>
      </c>
      <c r="N66" s="8">
        <v>1460</v>
      </c>
      <c r="O66" s="8">
        <v>1825</v>
      </c>
      <c r="P66" s="8">
        <v>2190</v>
      </c>
      <c r="Q66" s="6">
        <v>2.3290384453705478E-4</v>
      </c>
      <c r="R66" s="33">
        <f t="shared" si="3"/>
        <v>2802.3532271499453</v>
      </c>
      <c r="S66" s="31">
        <f t="shared" si="4"/>
        <v>2573.9703735554617</v>
      </c>
      <c r="T66" s="31">
        <f t="shared" si="5"/>
        <v>2364.1999944023264</v>
      </c>
      <c r="U66" s="31">
        <f t="shared" si="6"/>
        <v>2171.5252323635668</v>
      </c>
      <c r="V66" s="31">
        <f t="shared" si="7"/>
        <v>1994.5528491483369</v>
      </c>
      <c r="W66" s="20">
        <f t="shared" si="8"/>
        <v>1832.0031509445953</v>
      </c>
      <c r="Y66" s="153">
        <f t="shared" si="0"/>
        <v>4.4988337439999997</v>
      </c>
      <c r="Z66" s="155">
        <f t="shared" si="9"/>
        <v>563.52164250137639</v>
      </c>
      <c r="AA66" s="156">
        <f t="shared" si="10"/>
        <v>1800.67835190095</v>
      </c>
      <c r="AD66" s="14" t="s">
        <v>127</v>
      </c>
      <c r="AE66" s="57">
        <v>27333</v>
      </c>
      <c r="AF66" s="33">
        <f t="shared" si="11"/>
        <v>2802.3532271499453</v>
      </c>
      <c r="AG66" s="84">
        <f t="shared" si="1"/>
        <v>4.132193136974589</v>
      </c>
      <c r="AH66" s="31">
        <f t="shared" si="12"/>
        <v>2573.9703735554617</v>
      </c>
      <c r="AI66" s="86">
        <f t="shared" si="2"/>
        <v>3.7954325705039644</v>
      </c>
      <c r="AJ66" s="155">
        <f t="shared" si="13"/>
        <v>2364.1999944023264</v>
      </c>
      <c r="AK66" s="56"/>
      <c r="AL66" s="86">
        <f t="shared" si="14"/>
        <v>3.486116916545984</v>
      </c>
      <c r="AM66" s="31">
        <f t="shared" si="15"/>
        <v>2171.5252323635668</v>
      </c>
      <c r="AN66" s="86">
        <f t="shared" si="16"/>
        <v>3.202009502230303</v>
      </c>
      <c r="AO66" s="31">
        <f t="shared" si="17"/>
        <v>1994.5528491483369</v>
      </c>
      <c r="AP66" s="89">
        <f t="shared" si="18"/>
        <v>2.9410559363945854</v>
      </c>
      <c r="AQ66" s="20">
        <f t="shared" si="19"/>
        <v>1832.0031509445953</v>
      </c>
      <c r="AR66" s="86">
        <f t="shared" si="20"/>
        <v>2.7013692542064471</v>
      </c>
    </row>
    <row r="67" spans="1:44" x14ac:dyDescent="0.25">
      <c r="A67" s="3" t="s">
        <v>1402</v>
      </c>
      <c r="B67" s="4">
        <v>27369</v>
      </c>
      <c r="C67" s="7">
        <v>4304730176</v>
      </c>
      <c r="D67" s="8">
        <v>366</v>
      </c>
      <c r="E67" s="8">
        <v>4702</v>
      </c>
      <c r="F67" s="8" t="s">
        <v>1695</v>
      </c>
      <c r="G67" s="8" t="s">
        <v>1697</v>
      </c>
      <c r="H67" s="8">
        <v>40.308169999999897</v>
      </c>
      <c r="I67" s="9">
        <v>-109.94201</v>
      </c>
      <c r="J67" s="7">
        <v>4702</v>
      </c>
      <c r="K67" s="8">
        <v>365</v>
      </c>
      <c r="L67" s="8">
        <v>730</v>
      </c>
      <c r="M67" s="8">
        <v>1095</v>
      </c>
      <c r="N67" s="8">
        <v>1460</v>
      </c>
      <c r="O67" s="8">
        <v>1825</v>
      </c>
      <c r="P67" s="8">
        <v>2190</v>
      </c>
      <c r="Q67" s="6">
        <v>2.3290384453705478E-4</v>
      </c>
      <c r="R67" s="33">
        <f t="shared" si="3"/>
        <v>4318.8019908420329</v>
      </c>
      <c r="S67" s="31">
        <f t="shared" si="4"/>
        <v>3966.8333977246084</v>
      </c>
      <c r="T67" s="31">
        <f t="shared" si="5"/>
        <v>3643.5491228055521</v>
      </c>
      <c r="U67" s="31">
        <f t="shared" si="6"/>
        <v>3346.6114856025865</v>
      </c>
      <c r="V67" s="31">
        <f t="shared" si="7"/>
        <v>3073.8733191397837</v>
      </c>
      <c r="W67" s="20">
        <f t="shared" si="8"/>
        <v>2823.3624437041913</v>
      </c>
      <c r="Y67" s="153">
        <f t="shared" si="0"/>
        <v>6.9333058879999996</v>
      </c>
      <c r="Z67" s="155">
        <f t="shared" si="9"/>
        <v>868.46239365502197</v>
      </c>
      <c r="AA67" s="156">
        <f t="shared" si="10"/>
        <v>2775.0867291505301</v>
      </c>
      <c r="AD67" s="14" t="s">
        <v>1402</v>
      </c>
      <c r="AE67" s="57">
        <v>27369</v>
      </c>
      <c r="AF67" s="33">
        <f t="shared" si="11"/>
        <v>4318.8019908420329</v>
      </c>
      <c r="AG67" s="84">
        <f t="shared" si="1"/>
        <v>6.3682635627841746</v>
      </c>
      <c r="AH67" s="31">
        <f t="shared" si="12"/>
        <v>3966.8333977246084</v>
      </c>
      <c r="AI67" s="86">
        <f t="shared" si="2"/>
        <v>5.8492703856144344</v>
      </c>
      <c r="AJ67" s="155">
        <f t="shared" si="13"/>
        <v>3643.5491228055521</v>
      </c>
      <c r="AK67" s="56"/>
      <c r="AL67" s="86">
        <f t="shared" si="14"/>
        <v>5.3725734977381894</v>
      </c>
      <c r="AM67" s="31">
        <f t="shared" si="15"/>
        <v>3346.6114856025865</v>
      </c>
      <c r="AN67" s="86">
        <f t="shared" si="16"/>
        <v>4.9347258864263805</v>
      </c>
      <c r="AO67" s="31">
        <f t="shared" si="17"/>
        <v>3073.8733191397837</v>
      </c>
      <c r="AP67" s="89">
        <f t="shared" si="18"/>
        <v>4.5325614594976527</v>
      </c>
      <c r="AQ67" s="20">
        <f t="shared" si="19"/>
        <v>2823.3624437041913</v>
      </c>
      <c r="AR67" s="86">
        <f t="shared" si="20"/>
        <v>4.1631721511893529</v>
      </c>
    </row>
    <row r="68" spans="1:44" x14ac:dyDescent="0.25">
      <c r="A68" s="3" t="s">
        <v>1400</v>
      </c>
      <c r="B68" s="4">
        <v>27400</v>
      </c>
      <c r="C68" s="7">
        <v>4304730174</v>
      </c>
      <c r="D68" s="8">
        <v>366</v>
      </c>
      <c r="E68" s="8">
        <v>4069</v>
      </c>
      <c r="F68" s="8" t="s">
        <v>1695</v>
      </c>
      <c r="G68" s="8" t="s">
        <v>1697</v>
      </c>
      <c r="H68" s="8">
        <v>40.3401</v>
      </c>
      <c r="I68" s="9">
        <v>-109.94352000000001</v>
      </c>
      <c r="J68" s="7">
        <v>4069</v>
      </c>
      <c r="K68" s="8">
        <v>365</v>
      </c>
      <c r="L68" s="8">
        <v>730</v>
      </c>
      <c r="M68" s="8">
        <v>1095</v>
      </c>
      <c r="N68" s="8">
        <v>1460</v>
      </c>
      <c r="O68" s="8">
        <v>1825</v>
      </c>
      <c r="P68" s="8">
        <v>2190</v>
      </c>
      <c r="Q68" s="6">
        <v>2.3290384453705478E-4</v>
      </c>
      <c r="R68" s="33">
        <f t="shared" si="3"/>
        <v>3737.3894727214447</v>
      </c>
      <c r="S68" s="31">
        <f t="shared" si="4"/>
        <v>3432.8041461806533</v>
      </c>
      <c r="T68" s="31">
        <f t="shared" si="5"/>
        <v>3153.0415526788156</v>
      </c>
      <c r="U68" s="31">
        <f t="shared" si="6"/>
        <v>2896.0787186127018</v>
      </c>
      <c r="V68" s="31">
        <f t="shared" si="7"/>
        <v>2660.0575362781328</v>
      </c>
      <c r="W68" s="20">
        <f t="shared" si="8"/>
        <v>2443.2713278248307</v>
      </c>
      <c r="Y68" s="153">
        <f t="shared" ref="Y68:Y131" si="21">J68*$X$11</f>
        <v>5.9999195360000002</v>
      </c>
      <c r="Z68" s="155">
        <f t="shared" si="9"/>
        <v>751.5468906385122</v>
      </c>
      <c r="AA68" s="156">
        <f t="shared" si="10"/>
        <v>2401.4946620403034</v>
      </c>
      <c r="AD68" s="14" t="s">
        <v>1400</v>
      </c>
      <c r="AE68" s="57">
        <v>27400</v>
      </c>
      <c r="AF68" s="33">
        <f t="shared" si="11"/>
        <v>3737.3894727214447</v>
      </c>
      <c r="AG68" s="84">
        <f t="shared" ref="AG68:AG131" si="22">AF68*$X$11</f>
        <v>5.5109452226645699</v>
      </c>
      <c r="AH68" s="31">
        <f t="shared" si="12"/>
        <v>3432.8041461806533</v>
      </c>
      <c r="AI68" s="86">
        <f t="shared" ref="AI68:AI131" si="23">AH68*$X$11</f>
        <v>5.0618207569258047</v>
      </c>
      <c r="AJ68" s="155">
        <f t="shared" si="13"/>
        <v>3153.0415526788156</v>
      </c>
      <c r="AK68" s="56"/>
      <c r="AL68" s="86">
        <f t="shared" si="14"/>
        <v>4.649298503253231</v>
      </c>
      <c r="AM68" s="31">
        <f t="shared" si="15"/>
        <v>2896.0787186127018</v>
      </c>
      <c r="AN68" s="86">
        <f t="shared" si="16"/>
        <v>4.2703954980580479</v>
      </c>
      <c r="AO68" s="31">
        <f t="shared" si="17"/>
        <v>2660.0575362781328</v>
      </c>
      <c r="AP68" s="89">
        <f t="shared" si="18"/>
        <v>3.9223718797737028</v>
      </c>
      <c r="AQ68" s="20">
        <f t="shared" si="19"/>
        <v>2443.2713278248307</v>
      </c>
      <c r="AR68" s="86">
        <f t="shared" si="20"/>
        <v>3.6027110768161368</v>
      </c>
    </row>
    <row r="69" spans="1:44" x14ac:dyDescent="0.25">
      <c r="A69" s="3" t="s">
        <v>132</v>
      </c>
      <c r="B69" s="4">
        <v>27477</v>
      </c>
      <c r="C69" s="7">
        <v>4301330336</v>
      </c>
      <c r="D69" s="8">
        <v>350</v>
      </c>
      <c r="E69" s="8">
        <v>7256</v>
      </c>
      <c r="F69" s="8" t="s">
        <v>1695</v>
      </c>
      <c r="G69" s="8" t="s">
        <v>1696</v>
      </c>
      <c r="H69" s="8">
        <v>40.282429999999898</v>
      </c>
      <c r="I69" s="9">
        <v>-110.299049999999</v>
      </c>
      <c r="J69" s="7">
        <v>7256</v>
      </c>
      <c r="K69" s="8">
        <v>365</v>
      </c>
      <c r="L69" s="8">
        <v>730</v>
      </c>
      <c r="M69" s="8">
        <v>1095</v>
      </c>
      <c r="N69" s="8">
        <v>1460</v>
      </c>
      <c r="O69" s="8">
        <v>1825</v>
      </c>
      <c r="P69" s="8">
        <v>2190</v>
      </c>
      <c r="Q69" s="6">
        <v>2.3290384453705478E-4</v>
      </c>
      <c r="R69" s="33">
        <f t="shared" ref="R69:R132" si="24">(J69*(EXP(-Q69*K69)))</f>
        <v>6664.659133464439</v>
      </c>
      <c r="S69" s="31">
        <f t="shared" ref="S69:S132" si="25">(J69*(EXP(-Q69*L69)))</f>
        <v>6121.5106622479279</v>
      </c>
      <c r="T69" s="31">
        <f t="shared" ref="T69:T132" si="26">(J69*(EXP(-Q69*M69)))</f>
        <v>5622.6270597781977</v>
      </c>
      <c r="U69" s="31">
        <f t="shared" ref="U69:U132" si="27">(J69*(EXP(-Q69*N69)))</f>
        <v>5164.4008803769393</v>
      </c>
      <c r="V69" s="31">
        <f t="shared" ref="V69:V132" si="28">(J69*(EXP(-Q69*O69)))</f>
        <v>4743.5186736874248</v>
      </c>
      <c r="W69" s="20">
        <f t="shared" ref="W69:W132" si="29">(J69*(EXP(-Q69*P69)))</f>
        <v>4356.9370249931117</v>
      </c>
      <c r="Y69" s="153">
        <f t="shared" si="21"/>
        <v>10.699291263999999</v>
      </c>
      <c r="Z69" s="155">
        <f t="shared" ref="Z69:Z132" si="30">(87/365)*T69</f>
        <v>1340.1878197279539</v>
      </c>
      <c r="AA69" s="156">
        <f t="shared" ref="AA69:AA132" si="31">(278/365)*T69</f>
        <v>4282.4392400502438</v>
      </c>
      <c r="AD69" s="14" t="s">
        <v>132</v>
      </c>
      <c r="AE69" s="57">
        <v>27477</v>
      </c>
      <c r="AF69" s="33">
        <f t="shared" ref="AF69:AF132" si="32">R69</f>
        <v>6664.659133464439</v>
      </c>
      <c r="AG69" s="84">
        <f t="shared" si="22"/>
        <v>9.827333137295188</v>
      </c>
      <c r="AH69" s="31">
        <f t="shared" ref="AH69:AH132" si="33">S69</f>
        <v>6121.5106622479279</v>
      </c>
      <c r="AI69" s="86">
        <f t="shared" si="23"/>
        <v>9.0264368179537087</v>
      </c>
      <c r="AJ69" s="155">
        <f t="shared" ref="AJ69:AJ132" si="34">T69</f>
        <v>5622.6270597781977</v>
      </c>
      <c r="AK69" s="56"/>
      <c r="AL69" s="86">
        <f t="shared" ref="AL69:AL132" si="35">AJ69*$X$11</f>
        <v>8.2908109952335831</v>
      </c>
      <c r="AM69" s="31">
        <f t="shared" ref="AM69:AM132" si="36">U69</f>
        <v>5164.4008803769393</v>
      </c>
      <c r="AN69" s="86">
        <f t="shared" ref="AN69:AN132" si="37">AM69*$X$11</f>
        <v>7.6151363317545329</v>
      </c>
      <c r="AO69" s="31">
        <f t="shared" ref="AO69:AO132" si="38">V69</f>
        <v>4743.5186736874248</v>
      </c>
      <c r="AP69" s="89">
        <f t="shared" ref="AP69:AP132" si="39">AO69*$X$11</f>
        <v>6.9945269991737495</v>
      </c>
      <c r="AQ69" s="20">
        <f t="shared" ref="AQ69:AQ132" si="40">W69</f>
        <v>4356.9370249931117</v>
      </c>
      <c r="AR69" s="86">
        <f t="shared" ref="AR69:AR132" si="41">AQ69*$X$11</f>
        <v>6.4244953485814422</v>
      </c>
    </row>
    <row r="70" spans="1:44" x14ac:dyDescent="0.25">
      <c r="A70" s="3" t="s">
        <v>131</v>
      </c>
      <c r="B70" s="4">
        <v>27483</v>
      </c>
      <c r="C70" s="7">
        <v>4301330323</v>
      </c>
      <c r="D70" s="8">
        <v>29</v>
      </c>
      <c r="E70" s="8">
        <v>46</v>
      </c>
      <c r="F70" s="8" t="s">
        <v>1695</v>
      </c>
      <c r="G70" s="8" t="s">
        <v>1696</v>
      </c>
      <c r="H70" s="8">
        <v>40.356380000000001</v>
      </c>
      <c r="I70" s="9">
        <v>-110.43116000000001</v>
      </c>
      <c r="J70" s="7">
        <v>46</v>
      </c>
      <c r="K70" s="8">
        <v>365</v>
      </c>
      <c r="L70" s="8">
        <v>730</v>
      </c>
      <c r="M70" s="8">
        <v>1095</v>
      </c>
      <c r="N70" s="8">
        <v>1460</v>
      </c>
      <c r="O70" s="8">
        <v>1825</v>
      </c>
      <c r="P70" s="8">
        <v>2190</v>
      </c>
      <c r="Q70" s="6">
        <v>2.3290384453705478E-4</v>
      </c>
      <c r="R70" s="33">
        <f t="shared" si="24"/>
        <v>42.251146656472464</v>
      </c>
      <c r="S70" s="31">
        <f t="shared" si="25"/>
        <v>38.807812908407485</v>
      </c>
      <c r="T70" s="31">
        <f t="shared" si="26"/>
        <v>35.645099882827601</v>
      </c>
      <c r="U70" s="31">
        <f t="shared" si="27"/>
        <v>32.740137885520838</v>
      </c>
      <c r="V70" s="31">
        <f t="shared" si="28"/>
        <v>30.071921029440674</v>
      </c>
      <c r="W70" s="20">
        <f t="shared" si="29"/>
        <v>27.621155340364268</v>
      </c>
      <c r="Y70" s="153">
        <f t="shared" si="21"/>
        <v>6.7829024000000002E-2</v>
      </c>
      <c r="Z70" s="155">
        <f t="shared" si="30"/>
        <v>8.4962292871397302</v>
      </c>
      <c r="AA70" s="156">
        <f t="shared" si="31"/>
        <v>27.148870595687871</v>
      </c>
      <c r="AD70" s="14" t="s">
        <v>131</v>
      </c>
      <c r="AE70" s="57">
        <v>27483</v>
      </c>
      <c r="AF70" s="33">
        <f t="shared" si="32"/>
        <v>42.251146656472464</v>
      </c>
      <c r="AG70" s="84">
        <f t="shared" si="22"/>
        <v>6.2301174795421528E-2</v>
      </c>
      <c r="AH70" s="31">
        <f t="shared" si="33"/>
        <v>38.807812908407485</v>
      </c>
      <c r="AI70" s="86">
        <f t="shared" si="23"/>
        <v>5.7223827677214803E-2</v>
      </c>
      <c r="AJ70" s="155">
        <f t="shared" si="34"/>
        <v>35.645099882827601</v>
      </c>
      <c r="AK70" s="56"/>
      <c r="AL70" s="86">
        <f t="shared" si="35"/>
        <v>5.2560268161624138E-2</v>
      </c>
      <c r="AM70" s="31">
        <f t="shared" si="36"/>
        <v>32.740137885520838</v>
      </c>
      <c r="AN70" s="86">
        <f t="shared" si="37"/>
        <v>4.8276773878267433E-2</v>
      </c>
      <c r="AO70" s="31">
        <f t="shared" si="38"/>
        <v>30.071921029440674</v>
      </c>
      <c r="AP70" s="89">
        <f t="shared" si="39"/>
        <v>4.4342370722435569E-2</v>
      </c>
      <c r="AQ70" s="20">
        <f t="shared" si="40"/>
        <v>27.621155340364268</v>
      </c>
      <c r="AR70" s="86">
        <f t="shared" si="41"/>
        <v>4.0728608880202091E-2</v>
      </c>
    </row>
    <row r="71" spans="1:44" x14ac:dyDescent="0.25">
      <c r="A71" s="3" t="s">
        <v>133</v>
      </c>
      <c r="B71" s="4">
        <v>27494</v>
      </c>
      <c r="C71" s="7">
        <v>4301330347</v>
      </c>
      <c r="D71" s="8">
        <v>364</v>
      </c>
      <c r="E71" s="8">
        <v>25331</v>
      </c>
      <c r="F71" s="8" t="s">
        <v>1695</v>
      </c>
      <c r="G71" s="8" t="s">
        <v>1696</v>
      </c>
      <c r="H71" s="8">
        <v>40.4266399999999</v>
      </c>
      <c r="I71" s="9">
        <v>-110.13575</v>
      </c>
      <c r="J71" s="7">
        <v>25331</v>
      </c>
      <c r="K71" s="8">
        <v>365</v>
      </c>
      <c r="L71" s="8">
        <v>730</v>
      </c>
      <c r="M71" s="8">
        <v>1095</v>
      </c>
      <c r="N71" s="8">
        <v>1460</v>
      </c>
      <c r="O71" s="8">
        <v>1825</v>
      </c>
      <c r="P71" s="8">
        <v>2190</v>
      </c>
      <c r="Q71" s="6">
        <v>2.3290384453705478E-4</v>
      </c>
      <c r="R71" s="33">
        <f t="shared" si="24"/>
        <v>23266.604259893564</v>
      </c>
      <c r="S71" s="31">
        <f t="shared" si="25"/>
        <v>21370.450190931955</v>
      </c>
      <c r="T71" s="31">
        <f t="shared" si="26"/>
        <v>19628.826633302306</v>
      </c>
      <c r="U71" s="31">
        <f t="shared" si="27"/>
        <v>18029.139843002788</v>
      </c>
      <c r="V71" s="31">
        <f t="shared" si="28"/>
        <v>16559.822426016559</v>
      </c>
      <c r="W71" s="20">
        <f t="shared" si="29"/>
        <v>15210.24969406016</v>
      </c>
      <c r="Y71" s="153">
        <f t="shared" si="21"/>
        <v>37.351674064000001</v>
      </c>
      <c r="Z71" s="155">
        <f t="shared" si="30"/>
        <v>4678.6518276638371</v>
      </c>
      <c r="AA71" s="156">
        <f t="shared" si="31"/>
        <v>14950.174805638468</v>
      </c>
      <c r="AD71" s="14" t="s">
        <v>133</v>
      </c>
      <c r="AE71" s="57">
        <v>27494</v>
      </c>
      <c r="AF71" s="33">
        <f t="shared" si="32"/>
        <v>23266.604259893564</v>
      </c>
      <c r="AG71" s="84">
        <f t="shared" si="22"/>
        <v>34.307631711800497</v>
      </c>
      <c r="AH71" s="31">
        <f t="shared" si="33"/>
        <v>21370.450190931955</v>
      </c>
      <c r="AI71" s="86">
        <f t="shared" si="23"/>
        <v>31.511669106337568</v>
      </c>
      <c r="AJ71" s="155">
        <f t="shared" si="34"/>
        <v>19628.826633302306</v>
      </c>
      <c r="AK71" s="56"/>
      <c r="AL71" s="86">
        <f t="shared" si="35"/>
        <v>28.943568539176113</v>
      </c>
      <c r="AM71" s="31">
        <f t="shared" si="36"/>
        <v>18029.139843002788</v>
      </c>
      <c r="AN71" s="86">
        <f t="shared" si="37"/>
        <v>26.584759980660703</v>
      </c>
      <c r="AO71" s="31">
        <f t="shared" si="38"/>
        <v>16559.822426016559</v>
      </c>
      <c r="AP71" s="89">
        <f t="shared" si="39"/>
        <v>24.41818679934816</v>
      </c>
      <c r="AQ71" s="20">
        <f t="shared" si="40"/>
        <v>15210.24969406016</v>
      </c>
      <c r="AR71" s="86">
        <f t="shared" si="41"/>
        <v>22.428182424878244</v>
      </c>
    </row>
    <row r="72" spans="1:44" x14ac:dyDescent="0.25">
      <c r="A72" s="3" t="s">
        <v>136</v>
      </c>
      <c r="B72" s="4">
        <v>27586</v>
      </c>
      <c r="C72" s="7">
        <v>4301330357</v>
      </c>
      <c r="D72" s="8">
        <v>366</v>
      </c>
      <c r="E72" s="8">
        <v>30581</v>
      </c>
      <c r="F72" s="8" t="s">
        <v>1695</v>
      </c>
      <c r="G72" s="8" t="s">
        <v>1696</v>
      </c>
      <c r="H72" s="8">
        <v>40.381999999999898</v>
      </c>
      <c r="I72" s="9">
        <v>-110.20820000000001</v>
      </c>
      <c r="J72" s="7">
        <v>30581</v>
      </c>
      <c r="K72" s="8">
        <v>365</v>
      </c>
      <c r="L72" s="8">
        <v>730</v>
      </c>
      <c r="M72" s="8">
        <v>1095</v>
      </c>
      <c r="N72" s="8">
        <v>1460</v>
      </c>
      <c r="O72" s="8">
        <v>1825</v>
      </c>
      <c r="P72" s="8">
        <v>2190</v>
      </c>
      <c r="Q72" s="6">
        <v>2.3290384453705478E-4</v>
      </c>
      <c r="R72" s="33">
        <f t="shared" si="24"/>
        <v>28088.745997860529</v>
      </c>
      <c r="S72" s="31">
        <f t="shared" si="25"/>
        <v>25799.602751130635</v>
      </c>
      <c r="T72" s="31">
        <f t="shared" si="26"/>
        <v>23697.017380798934</v>
      </c>
      <c r="U72" s="31">
        <f t="shared" si="27"/>
        <v>21765.786014719841</v>
      </c>
      <c r="V72" s="31">
        <f t="shared" si="28"/>
        <v>19991.943847854898</v>
      </c>
      <c r="W72" s="20">
        <f t="shared" si="29"/>
        <v>18362.664162253906</v>
      </c>
      <c r="Y72" s="153">
        <f t="shared" si="21"/>
        <v>45.093030063999997</v>
      </c>
      <c r="Z72" s="155">
        <f t="shared" si="30"/>
        <v>5648.3301702178278</v>
      </c>
      <c r="AA72" s="156">
        <f t="shared" si="31"/>
        <v>18048.687210581105</v>
      </c>
      <c r="AD72" s="14" t="s">
        <v>136</v>
      </c>
      <c r="AE72" s="57">
        <v>27586</v>
      </c>
      <c r="AF72" s="33">
        <f t="shared" si="32"/>
        <v>28088.745997860529</v>
      </c>
      <c r="AG72" s="84">
        <f t="shared" si="22"/>
        <v>41.418091878669252</v>
      </c>
      <c r="AH72" s="31">
        <f t="shared" si="33"/>
        <v>25799.602751130635</v>
      </c>
      <c r="AI72" s="86">
        <f t="shared" si="23"/>
        <v>38.042649439063169</v>
      </c>
      <c r="AJ72" s="155">
        <f t="shared" si="34"/>
        <v>23697.017380798934</v>
      </c>
      <c r="AK72" s="56"/>
      <c r="AL72" s="86">
        <f t="shared" si="35"/>
        <v>34.942294796752783</v>
      </c>
      <c r="AM72" s="31">
        <f t="shared" si="36"/>
        <v>21765.786014719841</v>
      </c>
      <c r="AN72" s="86">
        <f t="shared" si="37"/>
        <v>32.094609173289051</v>
      </c>
      <c r="AO72" s="31">
        <f t="shared" si="38"/>
        <v>19991.943847854898</v>
      </c>
      <c r="AP72" s="89">
        <f t="shared" si="39"/>
        <v>29.479000849191351</v>
      </c>
      <c r="AQ72" s="20">
        <f t="shared" si="40"/>
        <v>18362.664162253906</v>
      </c>
      <c r="AR72" s="86">
        <f t="shared" si="41"/>
        <v>27.076556264466522</v>
      </c>
    </row>
    <row r="73" spans="1:44" x14ac:dyDescent="0.25">
      <c r="A73" s="3" t="s">
        <v>137</v>
      </c>
      <c r="B73" s="4">
        <v>27588</v>
      </c>
      <c r="C73" s="7">
        <v>4301330359</v>
      </c>
      <c r="D73" s="8">
        <v>350</v>
      </c>
      <c r="E73" s="8">
        <v>5585</v>
      </c>
      <c r="F73" s="8" t="s">
        <v>1695</v>
      </c>
      <c r="G73" s="8" t="s">
        <v>1696</v>
      </c>
      <c r="H73" s="8">
        <v>40.312150000000003</v>
      </c>
      <c r="I73" s="9">
        <v>-109.98585</v>
      </c>
      <c r="J73" s="7">
        <v>5585</v>
      </c>
      <c r="K73" s="8">
        <v>365</v>
      </c>
      <c r="L73" s="8">
        <v>730</v>
      </c>
      <c r="M73" s="8">
        <v>1095</v>
      </c>
      <c r="N73" s="8">
        <v>1460</v>
      </c>
      <c r="O73" s="8">
        <v>1825</v>
      </c>
      <c r="P73" s="8">
        <v>2190</v>
      </c>
      <c r="Q73" s="6">
        <v>2.3290384453705478E-4</v>
      </c>
      <c r="R73" s="33">
        <f t="shared" si="24"/>
        <v>5129.8403060086675</v>
      </c>
      <c r="S73" s="31">
        <f t="shared" si="25"/>
        <v>4711.7746759446909</v>
      </c>
      <c r="T73" s="31">
        <f t="shared" si="26"/>
        <v>4327.7800618606989</v>
      </c>
      <c r="U73" s="31">
        <f t="shared" si="27"/>
        <v>3975.0797845789971</v>
      </c>
      <c r="V73" s="31">
        <f t="shared" si="28"/>
        <v>3651.1234554223079</v>
      </c>
      <c r="W73" s="20">
        <f t="shared" si="29"/>
        <v>3353.5685342594443</v>
      </c>
      <c r="Y73" s="153">
        <f t="shared" si="21"/>
        <v>8.2353282399999994</v>
      </c>
      <c r="Z73" s="155">
        <f t="shared" si="30"/>
        <v>1031.5530558407693</v>
      </c>
      <c r="AA73" s="156">
        <f t="shared" si="31"/>
        <v>3296.2270060199294</v>
      </c>
      <c r="AD73" s="14" t="s">
        <v>137</v>
      </c>
      <c r="AE73" s="57">
        <v>27588</v>
      </c>
      <c r="AF73" s="33">
        <f t="shared" si="32"/>
        <v>5129.8403060086675</v>
      </c>
      <c r="AG73" s="84">
        <f t="shared" si="22"/>
        <v>7.5641752441832439</v>
      </c>
      <c r="AH73" s="31">
        <f t="shared" si="33"/>
        <v>4711.7746759446909</v>
      </c>
      <c r="AI73" s="86">
        <f t="shared" si="23"/>
        <v>6.9477190777661884</v>
      </c>
      <c r="AJ73" s="155">
        <f t="shared" si="34"/>
        <v>4327.7800618606989</v>
      </c>
      <c r="AK73" s="56"/>
      <c r="AL73" s="86">
        <f t="shared" si="35"/>
        <v>6.3815021235363218</v>
      </c>
      <c r="AM73" s="31">
        <f t="shared" si="36"/>
        <v>3975.0797845789971</v>
      </c>
      <c r="AN73" s="86">
        <f t="shared" si="37"/>
        <v>5.8614300458722521</v>
      </c>
      <c r="AO73" s="31">
        <f t="shared" si="38"/>
        <v>3651.1234554223079</v>
      </c>
      <c r="AP73" s="89">
        <f t="shared" si="39"/>
        <v>5.3837421844522311</v>
      </c>
      <c r="AQ73" s="20">
        <f t="shared" si="40"/>
        <v>3353.5685342594443</v>
      </c>
      <c r="AR73" s="86">
        <f t="shared" si="41"/>
        <v>4.9449843607810582</v>
      </c>
    </row>
    <row r="74" spans="1:44" x14ac:dyDescent="0.25">
      <c r="A74" s="3" t="s">
        <v>138</v>
      </c>
      <c r="B74" s="4">
        <v>27603</v>
      </c>
      <c r="C74" s="7">
        <v>4301330366</v>
      </c>
      <c r="D74" s="8">
        <v>366</v>
      </c>
      <c r="E74" s="8">
        <v>1832</v>
      </c>
      <c r="F74" s="8" t="s">
        <v>1695</v>
      </c>
      <c r="G74" s="8" t="s">
        <v>1696</v>
      </c>
      <c r="H74" s="8">
        <v>40.312249999999899</v>
      </c>
      <c r="I74" s="9">
        <v>-110.05314</v>
      </c>
      <c r="J74" s="7">
        <v>1832</v>
      </c>
      <c r="K74" s="8">
        <v>365</v>
      </c>
      <c r="L74" s="8">
        <v>730</v>
      </c>
      <c r="M74" s="8">
        <v>1095</v>
      </c>
      <c r="N74" s="8">
        <v>1460</v>
      </c>
      <c r="O74" s="8">
        <v>1825</v>
      </c>
      <c r="P74" s="8">
        <v>2190</v>
      </c>
      <c r="Q74" s="6">
        <v>2.3290384453705478E-4</v>
      </c>
      <c r="R74" s="33">
        <f t="shared" si="24"/>
        <v>1682.697840753425</v>
      </c>
      <c r="S74" s="31">
        <f t="shared" si="25"/>
        <v>1545.5633314826632</v>
      </c>
      <c r="T74" s="31">
        <f t="shared" si="26"/>
        <v>1419.6048475073949</v>
      </c>
      <c r="U74" s="31">
        <f t="shared" si="27"/>
        <v>1303.9115783972645</v>
      </c>
      <c r="V74" s="31">
        <f t="shared" si="28"/>
        <v>1197.646941868159</v>
      </c>
      <c r="W74" s="20">
        <f t="shared" si="29"/>
        <v>1100.0425344249422</v>
      </c>
      <c r="Y74" s="153">
        <f t="shared" si="21"/>
        <v>2.701364608</v>
      </c>
      <c r="Z74" s="155">
        <f t="shared" si="30"/>
        <v>338.37156639217358</v>
      </c>
      <c r="AA74" s="156">
        <f t="shared" si="31"/>
        <v>1081.2332811152212</v>
      </c>
      <c r="AD74" s="14" t="s">
        <v>138</v>
      </c>
      <c r="AE74" s="57">
        <v>27603</v>
      </c>
      <c r="AF74" s="33">
        <f t="shared" si="32"/>
        <v>1682.697840753425</v>
      </c>
      <c r="AG74" s="84">
        <f t="shared" si="22"/>
        <v>2.4812120048959181</v>
      </c>
      <c r="AH74" s="31">
        <f t="shared" si="33"/>
        <v>1545.5633314826632</v>
      </c>
      <c r="AI74" s="86">
        <f t="shared" si="23"/>
        <v>2.2790011370577719</v>
      </c>
      <c r="AJ74" s="155">
        <f t="shared" si="34"/>
        <v>1419.6048475073949</v>
      </c>
      <c r="AK74" s="56"/>
      <c r="AL74" s="86">
        <f t="shared" si="35"/>
        <v>2.0932698102629441</v>
      </c>
      <c r="AM74" s="31">
        <f t="shared" si="36"/>
        <v>1303.9115783972645</v>
      </c>
      <c r="AN74" s="86">
        <f t="shared" si="37"/>
        <v>1.922674994456216</v>
      </c>
      <c r="AO74" s="31">
        <f t="shared" si="38"/>
        <v>1197.646941868159</v>
      </c>
      <c r="AP74" s="89">
        <f t="shared" si="39"/>
        <v>1.7659831122500427</v>
      </c>
      <c r="AQ74" s="20">
        <f t="shared" si="40"/>
        <v>1100.0425344249422</v>
      </c>
      <c r="AR74" s="86">
        <f t="shared" si="41"/>
        <v>1.6220611188810921</v>
      </c>
    </row>
    <row r="75" spans="1:44" x14ac:dyDescent="0.25">
      <c r="A75" s="3" t="s">
        <v>1404</v>
      </c>
      <c r="B75" s="4">
        <v>27605</v>
      </c>
      <c r="C75" s="7">
        <v>4304730182</v>
      </c>
      <c r="D75" s="8">
        <v>340</v>
      </c>
      <c r="E75" s="8">
        <v>7067</v>
      </c>
      <c r="F75" s="8" t="s">
        <v>1695</v>
      </c>
      <c r="G75" s="8" t="s">
        <v>1697</v>
      </c>
      <c r="H75" s="8">
        <v>40.353729999999899</v>
      </c>
      <c r="I75" s="9">
        <v>-109.96304000000001</v>
      </c>
      <c r="J75" s="7">
        <v>7067</v>
      </c>
      <c r="K75" s="8">
        <v>365</v>
      </c>
      <c r="L75" s="8">
        <v>730</v>
      </c>
      <c r="M75" s="8">
        <v>1095</v>
      </c>
      <c r="N75" s="8">
        <v>1460</v>
      </c>
      <c r="O75" s="8">
        <v>1825</v>
      </c>
      <c r="P75" s="8">
        <v>2190</v>
      </c>
      <c r="Q75" s="6">
        <v>2.3290384453705478E-4</v>
      </c>
      <c r="R75" s="33">
        <f t="shared" si="24"/>
        <v>6491.0620308976286</v>
      </c>
      <c r="S75" s="31">
        <f t="shared" si="25"/>
        <v>5962.0611700807758</v>
      </c>
      <c r="T75" s="31">
        <f t="shared" si="26"/>
        <v>5476.1721928683191</v>
      </c>
      <c r="U75" s="31">
        <f t="shared" si="27"/>
        <v>5029.8816181951252</v>
      </c>
      <c r="V75" s="31">
        <f t="shared" si="28"/>
        <v>4619.9623025012443</v>
      </c>
      <c r="W75" s="20">
        <f t="shared" si="29"/>
        <v>4243.4501041381372</v>
      </c>
      <c r="Y75" s="153">
        <f t="shared" si="21"/>
        <v>10.420602448</v>
      </c>
      <c r="Z75" s="155">
        <f t="shared" si="30"/>
        <v>1305.2793993960104</v>
      </c>
      <c r="AA75" s="156">
        <f t="shared" si="31"/>
        <v>4170.8927934723088</v>
      </c>
      <c r="AD75" s="14" t="s">
        <v>1404</v>
      </c>
      <c r="AE75" s="57">
        <v>27605</v>
      </c>
      <c r="AF75" s="33">
        <f t="shared" si="32"/>
        <v>6491.0620308976286</v>
      </c>
      <c r="AG75" s="84">
        <f t="shared" si="22"/>
        <v>9.5713565712879127</v>
      </c>
      <c r="AH75" s="31">
        <f t="shared" si="33"/>
        <v>5962.0611700807758</v>
      </c>
      <c r="AI75" s="86">
        <f t="shared" si="23"/>
        <v>8.7913215259755866</v>
      </c>
      <c r="AJ75" s="155">
        <f t="shared" si="34"/>
        <v>5476.1721928683191</v>
      </c>
      <c r="AK75" s="56"/>
      <c r="AL75" s="86">
        <f t="shared" si="35"/>
        <v>8.0748568499608222</v>
      </c>
      <c r="AM75" s="31">
        <f t="shared" si="36"/>
        <v>5029.8816181951252</v>
      </c>
      <c r="AN75" s="86">
        <f t="shared" si="37"/>
        <v>7.4167817608199123</v>
      </c>
      <c r="AO75" s="31">
        <f t="shared" si="38"/>
        <v>4619.9623025012443</v>
      </c>
      <c r="AP75" s="89">
        <f t="shared" si="39"/>
        <v>6.8123376933793942</v>
      </c>
      <c r="AQ75" s="20">
        <f t="shared" si="40"/>
        <v>4243.4501041381372</v>
      </c>
      <c r="AR75" s="86">
        <f t="shared" si="41"/>
        <v>6.2571538903562649</v>
      </c>
    </row>
    <row r="76" spans="1:44" x14ac:dyDescent="0.25">
      <c r="A76" s="3" t="s">
        <v>1405</v>
      </c>
      <c r="B76" s="4">
        <v>27641</v>
      </c>
      <c r="C76" s="7">
        <v>4304730215</v>
      </c>
      <c r="D76" s="8">
        <v>366</v>
      </c>
      <c r="E76" s="8">
        <v>5851</v>
      </c>
      <c r="F76" s="8" t="s">
        <v>1695</v>
      </c>
      <c r="G76" s="8" t="s">
        <v>1697</v>
      </c>
      <c r="H76" s="8">
        <v>40.323450000000001</v>
      </c>
      <c r="I76" s="9">
        <v>-109.902959999999</v>
      </c>
      <c r="J76" s="7">
        <v>5851</v>
      </c>
      <c r="K76" s="8">
        <v>365</v>
      </c>
      <c r="L76" s="8">
        <v>730</v>
      </c>
      <c r="M76" s="8">
        <v>1095</v>
      </c>
      <c r="N76" s="8">
        <v>1460</v>
      </c>
      <c r="O76" s="8">
        <v>1825</v>
      </c>
      <c r="P76" s="8">
        <v>2190</v>
      </c>
      <c r="Q76" s="6">
        <v>2.3290384453705478E-4</v>
      </c>
      <c r="R76" s="33">
        <f t="shared" si="24"/>
        <v>5374.1621540656606</v>
      </c>
      <c r="S76" s="31">
        <f t="shared" si="25"/>
        <v>4936.1850723280913</v>
      </c>
      <c r="T76" s="31">
        <f t="shared" si="26"/>
        <v>4533.9017264005279</v>
      </c>
      <c r="U76" s="31">
        <f t="shared" si="27"/>
        <v>4164.4031906126611</v>
      </c>
      <c r="V76" s="31">
        <f t="shared" si="28"/>
        <v>3825.0176074621172</v>
      </c>
      <c r="W76" s="20">
        <f t="shared" si="29"/>
        <v>3513.2908673145944</v>
      </c>
      <c r="Y76" s="153">
        <f t="shared" si="21"/>
        <v>8.6275569440000002</v>
      </c>
      <c r="Z76" s="155">
        <f t="shared" si="30"/>
        <v>1080.683425196838</v>
      </c>
      <c r="AA76" s="156">
        <f t="shared" si="31"/>
        <v>3453.2183012036899</v>
      </c>
      <c r="AD76" s="14" t="s">
        <v>1405</v>
      </c>
      <c r="AE76" s="57">
        <v>27641</v>
      </c>
      <c r="AF76" s="33">
        <f t="shared" si="32"/>
        <v>5374.1621540656606</v>
      </c>
      <c r="AG76" s="84">
        <f t="shared" si="22"/>
        <v>7.924438559304595</v>
      </c>
      <c r="AH76" s="31">
        <f t="shared" si="33"/>
        <v>4936.1850723280913</v>
      </c>
      <c r="AI76" s="86">
        <f t="shared" si="23"/>
        <v>7.278622081290953</v>
      </c>
      <c r="AJ76" s="155">
        <f t="shared" si="34"/>
        <v>4533.9017264005279</v>
      </c>
      <c r="AK76" s="56"/>
      <c r="AL76" s="86">
        <f t="shared" si="35"/>
        <v>6.6854375872535394</v>
      </c>
      <c r="AM76" s="31">
        <f t="shared" si="36"/>
        <v>4164.4031906126611</v>
      </c>
      <c r="AN76" s="86">
        <f t="shared" si="37"/>
        <v>6.1405957382987557</v>
      </c>
      <c r="AO76" s="31">
        <f t="shared" si="38"/>
        <v>3825.0176074621172</v>
      </c>
      <c r="AP76" s="89">
        <f t="shared" si="39"/>
        <v>5.6401567629776199</v>
      </c>
      <c r="AQ76" s="20">
        <f t="shared" si="40"/>
        <v>3513.2908673145944</v>
      </c>
      <c r="AR76" s="86">
        <f t="shared" si="41"/>
        <v>5.1805019686535312</v>
      </c>
    </row>
    <row r="77" spans="1:44" x14ac:dyDescent="0.25">
      <c r="A77" s="3" t="s">
        <v>135</v>
      </c>
      <c r="B77" s="4">
        <v>27644</v>
      </c>
      <c r="C77" s="7">
        <v>4301330356</v>
      </c>
      <c r="D77" s="8">
        <v>253</v>
      </c>
      <c r="E77" s="8">
        <v>2618</v>
      </c>
      <c r="F77" s="8" t="s">
        <v>1695</v>
      </c>
      <c r="G77" s="8" t="s">
        <v>1696</v>
      </c>
      <c r="H77" s="8">
        <v>40.296810000000001</v>
      </c>
      <c r="I77" s="9">
        <v>-110.39208000000001</v>
      </c>
      <c r="J77" s="7">
        <v>2618</v>
      </c>
      <c r="K77" s="8">
        <v>365</v>
      </c>
      <c r="L77" s="8">
        <v>730</v>
      </c>
      <c r="M77" s="8">
        <v>1095</v>
      </c>
      <c r="N77" s="8">
        <v>1460</v>
      </c>
      <c r="O77" s="8">
        <v>1825</v>
      </c>
      <c r="P77" s="8">
        <v>2190</v>
      </c>
      <c r="Q77" s="6">
        <v>2.3290384453705478E-4</v>
      </c>
      <c r="R77" s="33">
        <f t="shared" si="24"/>
        <v>2404.6413466661938</v>
      </c>
      <c r="S77" s="31">
        <f t="shared" si="25"/>
        <v>2208.6707433524084</v>
      </c>
      <c r="T77" s="31">
        <f t="shared" si="26"/>
        <v>2028.6711194183188</v>
      </c>
      <c r="U77" s="31">
        <f t="shared" si="27"/>
        <v>1863.3408909629034</v>
      </c>
      <c r="V77" s="31">
        <f t="shared" si="28"/>
        <v>1711.4845490233845</v>
      </c>
      <c r="W77" s="20">
        <f t="shared" si="29"/>
        <v>1572.0040148059491</v>
      </c>
      <c r="Y77" s="153">
        <f t="shared" si="21"/>
        <v>3.8603561919999998</v>
      </c>
      <c r="Z77" s="155">
        <f t="shared" si="30"/>
        <v>483.54626682025679</v>
      </c>
      <c r="AA77" s="156">
        <f t="shared" si="31"/>
        <v>1545.124852598062</v>
      </c>
      <c r="AD77" s="14" t="s">
        <v>135</v>
      </c>
      <c r="AE77" s="57">
        <v>27644</v>
      </c>
      <c r="AF77" s="33">
        <f t="shared" si="32"/>
        <v>2404.6413466661938</v>
      </c>
      <c r="AG77" s="84">
        <f t="shared" si="22"/>
        <v>3.5457494698785559</v>
      </c>
      <c r="AH77" s="31">
        <f t="shared" si="33"/>
        <v>2208.6707433524084</v>
      </c>
      <c r="AI77" s="86">
        <f t="shared" si="23"/>
        <v>3.2567821925858338</v>
      </c>
      <c r="AJ77" s="155">
        <f t="shared" si="34"/>
        <v>2028.6711194183188</v>
      </c>
      <c r="AK77" s="56"/>
      <c r="AL77" s="86">
        <f t="shared" si="35"/>
        <v>2.9913648271115654</v>
      </c>
      <c r="AM77" s="31">
        <f t="shared" si="36"/>
        <v>1863.3408909629034</v>
      </c>
      <c r="AN77" s="86">
        <f t="shared" si="37"/>
        <v>2.7475781307240035</v>
      </c>
      <c r="AO77" s="31">
        <f t="shared" si="38"/>
        <v>1711.4845490233845</v>
      </c>
      <c r="AP77" s="89">
        <f t="shared" si="39"/>
        <v>2.5236592728551375</v>
      </c>
      <c r="AQ77" s="20">
        <f t="shared" si="40"/>
        <v>1572.0040148059491</v>
      </c>
      <c r="AR77" s="86">
        <f t="shared" si="41"/>
        <v>2.3179890880080234</v>
      </c>
    </row>
    <row r="78" spans="1:44" x14ac:dyDescent="0.25">
      <c r="A78" s="3" t="s">
        <v>87</v>
      </c>
      <c r="B78" s="4">
        <v>27687</v>
      </c>
      <c r="C78" s="7">
        <v>4301330017</v>
      </c>
      <c r="D78" s="8">
        <v>366</v>
      </c>
      <c r="E78" s="8">
        <v>3073</v>
      </c>
      <c r="F78" s="8" t="s">
        <v>1695</v>
      </c>
      <c r="G78" s="8" t="s">
        <v>1696</v>
      </c>
      <c r="H78" s="8">
        <v>40.426670000000001</v>
      </c>
      <c r="I78" s="9">
        <v>-110.11766</v>
      </c>
      <c r="J78" s="7">
        <v>3073</v>
      </c>
      <c r="K78" s="8">
        <v>365</v>
      </c>
      <c r="L78" s="8">
        <v>730</v>
      </c>
      <c r="M78" s="8">
        <v>1095</v>
      </c>
      <c r="N78" s="8">
        <v>1460</v>
      </c>
      <c r="O78" s="8">
        <v>1825</v>
      </c>
      <c r="P78" s="8">
        <v>2190</v>
      </c>
      <c r="Q78" s="6">
        <v>2.3290384453705478E-4</v>
      </c>
      <c r="R78" s="33">
        <f t="shared" si="24"/>
        <v>2822.5602972899974</v>
      </c>
      <c r="S78" s="31">
        <f t="shared" si="25"/>
        <v>2592.530631902961</v>
      </c>
      <c r="T78" s="31">
        <f t="shared" si="26"/>
        <v>2381.2476508680265</v>
      </c>
      <c r="U78" s="31">
        <f t="shared" si="27"/>
        <v>2187.1835591783811</v>
      </c>
      <c r="V78" s="31">
        <f t="shared" si="28"/>
        <v>2008.9350722493737</v>
      </c>
      <c r="W78" s="20">
        <f t="shared" si="29"/>
        <v>1845.213268716074</v>
      </c>
      <c r="Y78" s="153">
        <f t="shared" si="21"/>
        <v>4.531273712</v>
      </c>
      <c r="Z78" s="155">
        <f t="shared" si="30"/>
        <v>567.5850565082693</v>
      </c>
      <c r="AA78" s="156">
        <f t="shared" si="31"/>
        <v>1813.6625943597571</v>
      </c>
      <c r="AD78" s="14" t="s">
        <v>87</v>
      </c>
      <c r="AE78" s="57">
        <v>27687</v>
      </c>
      <c r="AF78" s="33">
        <f t="shared" si="32"/>
        <v>2822.5602972899974</v>
      </c>
      <c r="AG78" s="84">
        <f t="shared" si="22"/>
        <v>4.1619893510071817</v>
      </c>
      <c r="AH78" s="31">
        <f t="shared" si="33"/>
        <v>2592.530631902961</v>
      </c>
      <c r="AI78" s="86">
        <f t="shared" si="23"/>
        <v>3.8228004880887196</v>
      </c>
      <c r="AJ78" s="155">
        <f t="shared" si="34"/>
        <v>2381.2476508680265</v>
      </c>
      <c r="AK78" s="56"/>
      <c r="AL78" s="86">
        <f t="shared" si="35"/>
        <v>3.511254436101543</v>
      </c>
      <c r="AM78" s="31">
        <f t="shared" si="36"/>
        <v>2187.1835591783811</v>
      </c>
      <c r="AN78" s="86">
        <f t="shared" si="37"/>
        <v>3.2250983940851268</v>
      </c>
      <c r="AO78" s="31">
        <f t="shared" si="38"/>
        <v>2008.9350722493737</v>
      </c>
      <c r="AP78" s="89">
        <f t="shared" si="39"/>
        <v>2.9622631571748803</v>
      </c>
      <c r="AQ78" s="20">
        <f t="shared" si="40"/>
        <v>1845.213268716074</v>
      </c>
      <c r="AR78" s="86">
        <f t="shared" si="41"/>
        <v>2.7208481541056746</v>
      </c>
    </row>
    <row r="79" spans="1:44" x14ac:dyDescent="0.25">
      <c r="A79" s="3" t="s">
        <v>134</v>
      </c>
      <c r="B79" s="4">
        <v>27873</v>
      </c>
      <c r="C79" s="7">
        <v>4301330355</v>
      </c>
      <c r="D79" s="8">
        <v>366</v>
      </c>
      <c r="E79" s="8">
        <v>5420</v>
      </c>
      <c r="F79" s="8" t="s">
        <v>1695</v>
      </c>
      <c r="G79" s="8" t="s">
        <v>1696</v>
      </c>
      <c r="H79" s="8">
        <v>40.437449999999899</v>
      </c>
      <c r="I79" s="9">
        <v>-110.00093</v>
      </c>
      <c r="J79" s="7">
        <v>5420</v>
      </c>
      <c r="K79" s="8">
        <v>365</v>
      </c>
      <c r="L79" s="8">
        <v>730</v>
      </c>
      <c r="M79" s="8">
        <v>1095</v>
      </c>
      <c r="N79" s="8">
        <v>1460</v>
      </c>
      <c r="O79" s="8">
        <v>1825</v>
      </c>
      <c r="P79" s="8">
        <v>2190</v>
      </c>
      <c r="Q79" s="6">
        <v>2.3290384453705478E-4</v>
      </c>
      <c r="R79" s="33">
        <f t="shared" si="24"/>
        <v>4978.2872799582774</v>
      </c>
      <c r="S79" s="31">
        <f t="shared" si="25"/>
        <v>4572.5727383384474</v>
      </c>
      <c r="T79" s="31">
        <f t="shared" si="26"/>
        <v>4199.9226383679479</v>
      </c>
      <c r="U79" s="31">
        <f t="shared" si="27"/>
        <v>3857.6423334678898</v>
      </c>
      <c r="V79" s="31">
        <f t="shared" si="28"/>
        <v>3543.2567821645316</v>
      </c>
      <c r="W79" s="20">
        <f t="shared" si="29"/>
        <v>3254.4926509733555</v>
      </c>
      <c r="Y79" s="153">
        <f t="shared" si="21"/>
        <v>7.9920284800000001</v>
      </c>
      <c r="Z79" s="155">
        <f t="shared" si="30"/>
        <v>1001.0774507890725</v>
      </c>
      <c r="AA79" s="156">
        <f t="shared" si="31"/>
        <v>3198.8451875788751</v>
      </c>
      <c r="AD79" s="14" t="s">
        <v>134</v>
      </c>
      <c r="AE79" s="57">
        <v>27873</v>
      </c>
      <c r="AF79" s="33">
        <f t="shared" si="32"/>
        <v>4978.2872799582774</v>
      </c>
      <c r="AG79" s="84">
        <f t="shared" si="22"/>
        <v>7.3407036389387983</v>
      </c>
      <c r="AH79" s="31">
        <f t="shared" si="33"/>
        <v>4572.5727383384474</v>
      </c>
      <c r="AI79" s="86">
        <f t="shared" si="23"/>
        <v>6.7424596958805276</v>
      </c>
      <c r="AJ79" s="155">
        <f t="shared" si="34"/>
        <v>4199.9226383679479</v>
      </c>
      <c r="AK79" s="56"/>
      <c r="AL79" s="86">
        <f t="shared" si="35"/>
        <v>6.1929707268696275</v>
      </c>
      <c r="AM79" s="31">
        <f t="shared" si="36"/>
        <v>3857.6423334678898</v>
      </c>
      <c r="AN79" s="86">
        <f t="shared" si="37"/>
        <v>5.6882633569610759</v>
      </c>
      <c r="AO79" s="31">
        <f t="shared" si="38"/>
        <v>3543.2567821645316</v>
      </c>
      <c r="AP79" s="89">
        <f t="shared" si="39"/>
        <v>5.224688028600017</v>
      </c>
      <c r="AQ79" s="20">
        <f t="shared" si="40"/>
        <v>3254.4926509733555</v>
      </c>
      <c r="AR79" s="86">
        <f t="shared" si="41"/>
        <v>4.7988926115368553</v>
      </c>
    </row>
    <row r="80" spans="1:44" x14ac:dyDescent="0.25">
      <c r="A80" s="3" t="s">
        <v>139</v>
      </c>
      <c r="B80" s="4">
        <v>27943</v>
      </c>
      <c r="C80" s="7">
        <v>4301330369</v>
      </c>
      <c r="D80" s="8">
        <v>353</v>
      </c>
      <c r="E80" s="8">
        <v>19642</v>
      </c>
      <c r="F80" s="8" t="s">
        <v>1695</v>
      </c>
      <c r="G80" s="8" t="s">
        <v>1696</v>
      </c>
      <c r="H80" s="8">
        <v>40.3949199999999</v>
      </c>
      <c r="I80" s="9">
        <v>-110.04307</v>
      </c>
      <c r="J80" s="7">
        <v>19642</v>
      </c>
      <c r="K80" s="8">
        <v>365</v>
      </c>
      <c r="L80" s="8">
        <v>730</v>
      </c>
      <c r="M80" s="8">
        <v>1095</v>
      </c>
      <c r="N80" s="8">
        <v>1460</v>
      </c>
      <c r="O80" s="8">
        <v>1825</v>
      </c>
      <c r="P80" s="8">
        <v>2190</v>
      </c>
      <c r="Q80" s="6">
        <v>2.3290384453705478E-4</v>
      </c>
      <c r="R80" s="33">
        <f t="shared" si="24"/>
        <v>18041.23962231374</v>
      </c>
      <c r="S80" s="31">
        <f t="shared" si="25"/>
        <v>16570.936111889994</v>
      </c>
      <c r="T80" s="31">
        <f t="shared" si="26"/>
        <v>15220.457649967386</v>
      </c>
      <c r="U80" s="31">
        <f t="shared" si="27"/>
        <v>13980.038877117397</v>
      </c>
      <c r="V80" s="31">
        <f t="shared" si="28"/>
        <v>12840.710279571167</v>
      </c>
      <c r="W80" s="20">
        <f t="shared" si="29"/>
        <v>11794.233330335543</v>
      </c>
      <c r="Y80" s="153">
        <f t="shared" si="21"/>
        <v>28.962993248</v>
      </c>
      <c r="Z80" s="155">
        <f t="shared" si="30"/>
        <v>3627.8899056086643</v>
      </c>
      <c r="AA80" s="156">
        <f t="shared" si="31"/>
        <v>11592.567744358721</v>
      </c>
      <c r="AD80" s="14" t="s">
        <v>139</v>
      </c>
      <c r="AE80" s="57">
        <v>27943</v>
      </c>
      <c r="AF80" s="33">
        <f t="shared" si="32"/>
        <v>18041.23962231374</v>
      </c>
      <c r="AG80" s="84">
        <f t="shared" si="22"/>
        <v>26.602601637644991</v>
      </c>
      <c r="AH80" s="31">
        <f t="shared" si="33"/>
        <v>16570.936111889994</v>
      </c>
      <c r="AI80" s="86">
        <f t="shared" si="23"/>
        <v>24.434574418170719</v>
      </c>
      <c r="AJ80" s="155">
        <f t="shared" si="34"/>
        <v>15220.457649967386</v>
      </c>
      <c r="AK80" s="56"/>
      <c r="AL80" s="86">
        <f t="shared" si="35"/>
        <v>22.443234505013507</v>
      </c>
      <c r="AM80" s="31">
        <f t="shared" si="36"/>
        <v>13980.038877117397</v>
      </c>
      <c r="AN80" s="86">
        <f t="shared" si="37"/>
        <v>20.614182446020195</v>
      </c>
      <c r="AO80" s="31">
        <f t="shared" si="38"/>
        <v>12840.710279571167</v>
      </c>
      <c r="AP80" s="89">
        <f t="shared" si="39"/>
        <v>18.934192298479985</v>
      </c>
      <c r="AQ80" s="20">
        <f t="shared" si="40"/>
        <v>11794.233330335543</v>
      </c>
      <c r="AR80" s="86">
        <f t="shared" si="41"/>
        <v>17.391115991846291</v>
      </c>
    </row>
    <row r="81" spans="1:44" x14ac:dyDescent="0.25">
      <c r="A81" s="3" t="s">
        <v>1406</v>
      </c>
      <c r="B81" s="4">
        <v>28207</v>
      </c>
      <c r="C81" s="7">
        <v>4304730241</v>
      </c>
      <c r="D81" s="8">
        <v>366</v>
      </c>
      <c r="E81" s="8">
        <v>14137</v>
      </c>
      <c r="F81" s="8" t="s">
        <v>1695</v>
      </c>
      <c r="G81" s="8" t="s">
        <v>1697</v>
      </c>
      <c r="H81" s="8">
        <v>40.351260000000003</v>
      </c>
      <c r="I81" s="9">
        <v>-109.87278000000001</v>
      </c>
      <c r="J81" s="7">
        <v>14137</v>
      </c>
      <c r="K81" s="8">
        <v>365</v>
      </c>
      <c r="L81" s="8">
        <v>730</v>
      </c>
      <c r="M81" s="8">
        <v>1095</v>
      </c>
      <c r="N81" s="8">
        <v>1460</v>
      </c>
      <c r="O81" s="8">
        <v>1825</v>
      </c>
      <c r="P81" s="8">
        <v>2190</v>
      </c>
      <c r="Q81" s="6">
        <v>2.3290384453705478E-4</v>
      </c>
      <c r="R81" s="33">
        <f t="shared" si="24"/>
        <v>12984.879571359808</v>
      </c>
      <c r="S81" s="31">
        <f t="shared" si="25"/>
        <v>11926.653284481665</v>
      </c>
      <c r="T81" s="31">
        <f t="shared" si="26"/>
        <v>10954.669066163779</v>
      </c>
      <c r="U81" s="31">
        <f t="shared" si="27"/>
        <v>10061.898462774088</v>
      </c>
      <c r="V81" s="31">
        <f t="shared" si="28"/>
        <v>9241.8858172435393</v>
      </c>
      <c r="W81" s="20">
        <f t="shared" si="29"/>
        <v>8488.701587972384</v>
      </c>
      <c r="Y81" s="153">
        <f t="shared" si="21"/>
        <v>20.845628527999999</v>
      </c>
      <c r="Z81" s="155">
        <f t="shared" si="30"/>
        <v>2611.1129007020513</v>
      </c>
      <c r="AA81" s="156">
        <f t="shared" si="31"/>
        <v>8343.5561654617268</v>
      </c>
      <c r="AD81" s="14" t="s">
        <v>1406</v>
      </c>
      <c r="AE81" s="57">
        <v>28207</v>
      </c>
      <c r="AF81" s="33">
        <f t="shared" si="32"/>
        <v>12984.879571359808</v>
      </c>
      <c r="AG81" s="84">
        <f t="shared" si="22"/>
        <v>19.146776262671178</v>
      </c>
      <c r="AH81" s="31">
        <f t="shared" si="33"/>
        <v>11926.653284481665</v>
      </c>
      <c r="AI81" s="86">
        <f t="shared" si="23"/>
        <v>17.586375040712731</v>
      </c>
      <c r="AJ81" s="155">
        <f t="shared" si="34"/>
        <v>10954.669066163779</v>
      </c>
      <c r="AK81" s="56"/>
      <c r="AL81" s="86">
        <f t="shared" si="35"/>
        <v>16.153141543497401</v>
      </c>
      <c r="AM81" s="31">
        <f t="shared" si="36"/>
        <v>10061.898462774088</v>
      </c>
      <c r="AN81" s="86">
        <f t="shared" si="37"/>
        <v>14.836712006892755</v>
      </c>
      <c r="AO81" s="31">
        <f t="shared" si="38"/>
        <v>9241.8858172435393</v>
      </c>
      <c r="AP81" s="89">
        <f t="shared" si="39"/>
        <v>13.627567280501557</v>
      </c>
      <c r="AQ81" s="20">
        <f t="shared" si="40"/>
        <v>8488.701587972384</v>
      </c>
      <c r="AR81" s="86">
        <f t="shared" si="41"/>
        <v>12.51696399433515</v>
      </c>
    </row>
    <row r="82" spans="1:44" x14ac:dyDescent="0.25">
      <c r="A82" s="3" t="s">
        <v>1407</v>
      </c>
      <c r="B82" s="4">
        <v>28616</v>
      </c>
      <c r="C82" s="7">
        <v>4304730300</v>
      </c>
      <c r="D82" s="8">
        <v>85</v>
      </c>
      <c r="E82" s="8">
        <v>960</v>
      </c>
      <c r="F82" s="8" t="s">
        <v>1695</v>
      </c>
      <c r="G82" s="8" t="s">
        <v>1697</v>
      </c>
      <c r="H82" s="8">
        <v>40.340989999999898</v>
      </c>
      <c r="I82" s="9">
        <v>-109.79715</v>
      </c>
      <c r="J82" s="7">
        <v>960</v>
      </c>
      <c r="K82" s="8">
        <v>365</v>
      </c>
      <c r="L82" s="8">
        <v>730</v>
      </c>
      <c r="M82" s="8">
        <v>1095</v>
      </c>
      <c r="N82" s="8">
        <v>1460</v>
      </c>
      <c r="O82" s="8">
        <v>1825</v>
      </c>
      <c r="P82" s="8">
        <v>2190</v>
      </c>
      <c r="Q82" s="6">
        <v>2.3290384453705478E-4</v>
      </c>
      <c r="R82" s="33">
        <f t="shared" si="24"/>
        <v>881.76306065681661</v>
      </c>
      <c r="S82" s="31">
        <f t="shared" si="25"/>
        <v>809.90218243633012</v>
      </c>
      <c r="T82" s="31">
        <f t="shared" si="26"/>
        <v>743.89773668509781</v>
      </c>
      <c r="U82" s="31">
        <f t="shared" si="27"/>
        <v>683.27244282826098</v>
      </c>
      <c r="V82" s="31">
        <f t="shared" si="28"/>
        <v>627.58791713615324</v>
      </c>
      <c r="W82" s="20">
        <f t="shared" si="29"/>
        <v>576.44150275542825</v>
      </c>
      <c r="Y82" s="153">
        <f t="shared" si="21"/>
        <v>1.4155622399999999</v>
      </c>
      <c r="Z82" s="155">
        <f t="shared" si="30"/>
        <v>177.31261120987261</v>
      </c>
      <c r="AA82" s="156">
        <f t="shared" si="31"/>
        <v>566.58512547522514</v>
      </c>
      <c r="AD82" s="14" t="s">
        <v>1407</v>
      </c>
      <c r="AE82" s="57">
        <v>28616</v>
      </c>
      <c r="AF82" s="33">
        <f t="shared" si="32"/>
        <v>881.76306065681661</v>
      </c>
      <c r="AG82" s="84">
        <f t="shared" si="22"/>
        <v>1.3001984305131449</v>
      </c>
      <c r="AH82" s="31">
        <f t="shared" si="33"/>
        <v>809.90218243633012</v>
      </c>
      <c r="AI82" s="86">
        <f t="shared" si="23"/>
        <v>1.1942364036983959</v>
      </c>
      <c r="AJ82" s="155">
        <f t="shared" si="34"/>
        <v>743.89773668509781</v>
      </c>
      <c r="AK82" s="56"/>
      <c r="AL82" s="86">
        <f t="shared" si="35"/>
        <v>1.0969099442425909</v>
      </c>
      <c r="AM82" s="31">
        <f t="shared" si="36"/>
        <v>683.27244282826098</v>
      </c>
      <c r="AN82" s="86">
        <f t="shared" si="37"/>
        <v>1.0075152809377552</v>
      </c>
      <c r="AO82" s="31">
        <f t="shared" si="38"/>
        <v>627.58791713615324</v>
      </c>
      <c r="AP82" s="89">
        <f t="shared" si="39"/>
        <v>0.92540599768561194</v>
      </c>
      <c r="AQ82" s="20">
        <f t="shared" si="40"/>
        <v>576.44150275542825</v>
      </c>
      <c r="AR82" s="86">
        <f t="shared" si="41"/>
        <v>0.84998835923900018</v>
      </c>
    </row>
    <row r="83" spans="1:44" x14ac:dyDescent="0.25">
      <c r="A83" s="3" t="s">
        <v>112</v>
      </c>
      <c r="B83" s="4">
        <v>28673</v>
      </c>
      <c r="C83" s="7">
        <v>4301330173</v>
      </c>
      <c r="D83" s="8">
        <v>358</v>
      </c>
      <c r="E83" s="8">
        <v>1468</v>
      </c>
      <c r="F83" s="8" t="s">
        <v>1695</v>
      </c>
      <c r="G83" s="8" t="s">
        <v>1696</v>
      </c>
      <c r="H83" s="8">
        <v>40.399090000000001</v>
      </c>
      <c r="I83" s="9">
        <v>-110.35491</v>
      </c>
      <c r="J83" s="7">
        <v>1468</v>
      </c>
      <c r="K83" s="8">
        <v>365</v>
      </c>
      <c r="L83" s="8">
        <v>730</v>
      </c>
      <c r="M83" s="8">
        <v>1095</v>
      </c>
      <c r="N83" s="8">
        <v>1460</v>
      </c>
      <c r="O83" s="8">
        <v>1825</v>
      </c>
      <c r="P83" s="8">
        <v>2190</v>
      </c>
      <c r="Q83" s="6">
        <v>2.3290384453705478E-4</v>
      </c>
      <c r="R83" s="33">
        <f t="shared" si="24"/>
        <v>1348.362680254382</v>
      </c>
      <c r="S83" s="31">
        <f t="shared" si="25"/>
        <v>1238.4754206422215</v>
      </c>
      <c r="T83" s="31">
        <f t="shared" si="26"/>
        <v>1137.5436223476288</v>
      </c>
      <c r="U83" s="31">
        <f t="shared" si="27"/>
        <v>1044.8374438248823</v>
      </c>
      <c r="V83" s="31">
        <f t="shared" si="28"/>
        <v>959.68652328736755</v>
      </c>
      <c r="W83" s="20">
        <f t="shared" si="29"/>
        <v>881.47513129684239</v>
      </c>
      <c r="Y83" s="153">
        <f t="shared" si="21"/>
        <v>2.164630592</v>
      </c>
      <c r="Z83" s="155">
        <f t="shared" si="30"/>
        <v>271.14053464176357</v>
      </c>
      <c r="AA83" s="156">
        <f t="shared" si="31"/>
        <v>866.40308770586523</v>
      </c>
      <c r="AD83" s="14" t="s">
        <v>112</v>
      </c>
      <c r="AE83" s="57">
        <v>28673</v>
      </c>
      <c r="AF83" s="33">
        <f t="shared" si="32"/>
        <v>1348.362680254382</v>
      </c>
      <c r="AG83" s="84">
        <f t="shared" si="22"/>
        <v>1.9882200999930173</v>
      </c>
      <c r="AH83" s="31">
        <f t="shared" si="33"/>
        <v>1238.4754206422215</v>
      </c>
      <c r="AI83" s="86">
        <f t="shared" si="23"/>
        <v>1.8261865006554638</v>
      </c>
      <c r="AJ83" s="155">
        <f t="shared" si="34"/>
        <v>1137.5436223476288</v>
      </c>
      <c r="AK83" s="56"/>
      <c r="AL83" s="86">
        <f t="shared" si="35"/>
        <v>1.677358123070962</v>
      </c>
      <c r="AM83" s="31">
        <f t="shared" si="36"/>
        <v>1044.8374438248823</v>
      </c>
      <c r="AN83" s="86">
        <f t="shared" si="37"/>
        <v>1.5406587837673171</v>
      </c>
      <c r="AO83" s="31">
        <f t="shared" si="38"/>
        <v>959.68652328736755</v>
      </c>
      <c r="AP83" s="89">
        <f t="shared" si="39"/>
        <v>1.4151000047942481</v>
      </c>
      <c r="AQ83" s="20">
        <f t="shared" si="40"/>
        <v>881.47513129684239</v>
      </c>
      <c r="AR83" s="86">
        <f t="shared" si="41"/>
        <v>1.2997738660029712</v>
      </c>
    </row>
    <row r="84" spans="1:44" x14ac:dyDescent="0.25">
      <c r="A84" s="3" t="s">
        <v>1401</v>
      </c>
      <c r="B84" s="4">
        <v>28759</v>
      </c>
      <c r="C84" s="7">
        <v>4304730175</v>
      </c>
      <c r="D84" s="8">
        <v>210</v>
      </c>
      <c r="E84" s="8">
        <v>2121</v>
      </c>
      <c r="F84" s="8" t="s">
        <v>1695</v>
      </c>
      <c r="G84" s="8" t="s">
        <v>1697</v>
      </c>
      <c r="H84" s="8">
        <v>40.347720000000002</v>
      </c>
      <c r="I84" s="9">
        <v>-109.802809999999</v>
      </c>
      <c r="J84" s="7">
        <v>2121</v>
      </c>
      <c r="K84" s="8">
        <v>365</v>
      </c>
      <c r="L84" s="8">
        <v>730</v>
      </c>
      <c r="M84" s="8">
        <v>1095</v>
      </c>
      <c r="N84" s="8">
        <v>1460</v>
      </c>
      <c r="O84" s="8">
        <v>1825</v>
      </c>
      <c r="P84" s="8">
        <v>2190</v>
      </c>
      <c r="Q84" s="6">
        <v>2.3290384453705478E-4</v>
      </c>
      <c r="R84" s="33">
        <f t="shared" si="24"/>
        <v>1948.1452621386543</v>
      </c>
      <c r="S84" s="31">
        <f t="shared" si="25"/>
        <v>1789.3776343202669</v>
      </c>
      <c r="T84" s="31">
        <f t="shared" si="26"/>
        <v>1643.549061988638</v>
      </c>
      <c r="U84" s="31">
        <f t="shared" si="27"/>
        <v>1509.6050533736891</v>
      </c>
      <c r="V84" s="31">
        <f t="shared" si="28"/>
        <v>1386.5770544226884</v>
      </c>
      <c r="W84" s="20">
        <f t="shared" si="29"/>
        <v>1273.5754451502742</v>
      </c>
      <c r="Y84" s="153">
        <f t="shared" si="21"/>
        <v>3.1275078239999998</v>
      </c>
      <c r="Z84" s="155">
        <f t="shared" si="30"/>
        <v>391.75005039181229</v>
      </c>
      <c r="AA84" s="156">
        <f t="shared" si="31"/>
        <v>1251.7990115968255</v>
      </c>
      <c r="AD84" s="14" t="s">
        <v>1401</v>
      </c>
      <c r="AE84" s="57">
        <v>28759</v>
      </c>
      <c r="AF84" s="33">
        <f t="shared" si="32"/>
        <v>1948.1452621386543</v>
      </c>
      <c r="AG84" s="84">
        <f t="shared" si="22"/>
        <v>2.8726259074149798</v>
      </c>
      <c r="AH84" s="31">
        <f t="shared" si="33"/>
        <v>1789.3776343202669</v>
      </c>
      <c r="AI84" s="86">
        <f t="shared" si="23"/>
        <v>2.6385160544211437</v>
      </c>
      <c r="AJ84" s="155">
        <f t="shared" si="34"/>
        <v>1643.549061988638</v>
      </c>
      <c r="AK84" s="56"/>
      <c r="AL84" s="86">
        <f t="shared" si="35"/>
        <v>2.4234854080609742</v>
      </c>
      <c r="AM84" s="31">
        <f t="shared" si="36"/>
        <v>1509.6050533736891</v>
      </c>
      <c r="AN84" s="86">
        <f t="shared" si="37"/>
        <v>2.2259790738218528</v>
      </c>
      <c r="AO84" s="31">
        <f t="shared" si="38"/>
        <v>1386.5770544226884</v>
      </c>
      <c r="AP84" s="89">
        <f t="shared" si="39"/>
        <v>2.0445688761366485</v>
      </c>
      <c r="AQ84" s="20">
        <f t="shared" si="40"/>
        <v>1273.5754451502742</v>
      </c>
      <c r="AR84" s="86">
        <f t="shared" si="41"/>
        <v>1.8779430311936658</v>
      </c>
    </row>
    <row r="85" spans="1:44" x14ac:dyDescent="0.25">
      <c r="A85" s="3" t="s">
        <v>1403</v>
      </c>
      <c r="B85" s="4">
        <v>28780</v>
      </c>
      <c r="C85" s="7">
        <v>4304730181</v>
      </c>
      <c r="D85" s="8">
        <v>152</v>
      </c>
      <c r="E85" s="8">
        <v>2588</v>
      </c>
      <c r="F85" s="8" t="s">
        <v>1695</v>
      </c>
      <c r="G85" s="8" t="s">
        <v>1697</v>
      </c>
      <c r="H85" s="8">
        <v>40.351759999999899</v>
      </c>
      <c r="I85" s="9">
        <v>-109.77902</v>
      </c>
      <c r="J85" s="7">
        <v>2588</v>
      </c>
      <c r="K85" s="8">
        <v>365</v>
      </c>
      <c r="L85" s="8">
        <v>730</v>
      </c>
      <c r="M85" s="8">
        <v>1095</v>
      </c>
      <c r="N85" s="8">
        <v>1460</v>
      </c>
      <c r="O85" s="8">
        <v>1825</v>
      </c>
      <c r="P85" s="8">
        <v>2190</v>
      </c>
      <c r="Q85" s="6">
        <v>2.3290384453705478E-4</v>
      </c>
      <c r="R85" s="33">
        <f t="shared" si="24"/>
        <v>2377.086251020668</v>
      </c>
      <c r="S85" s="31">
        <f t="shared" si="25"/>
        <v>2183.3613001512731</v>
      </c>
      <c r="T85" s="31">
        <f t="shared" si="26"/>
        <v>2005.4243151469095</v>
      </c>
      <c r="U85" s="31">
        <f t="shared" si="27"/>
        <v>1841.98862712452</v>
      </c>
      <c r="V85" s="31">
        <f t="shared" si="28"/>
        <v>1691.8724266128797</v>
      </c>
      <c r="W85" s="20">
        <f t="shared" si="29"/>
        <v>1553.9902178448419</v>
      </c>
      <c r="Y85" s="153">
        <f t="shared" si="21"/>
        <v>3.8161198719999998</v>
      </c>
      <c r="Z85" s="155">
        <f t="shared" si="30"/>
        <v>478.00524771994827</v>
      </c>
      <c r="AA85" s="156">
        <f t="shared" si="31"/>
        <v>1527.4190674269612</v>
      </c>
      <c r="AD85" s="14" t="s">
        <v>1403</v>
      </c>
      <c r="AE85" s="57">
        <v>28780</v>
      </c>
      <c r="AF85" s="33">
        <f t="shared" si="32"/>
        <v>2377.086251020668</v>
      </c>
      <c r="AG85" s="84">
        <f t="shared" si="22"/>
        <v>3.5051182689250195</v>
      </c>
      <c r="AH85" s="31">
        <f t="shared" si="33"/>
        <v>2183.3613001512731</v>
      </c>
      <c r="AI85" s="86">
        <f t="shared" si="23"/>
        <v>3.2194623049702589</v>
      </c>
      <c r="AJ85" s="155">
        <f t="shared" si="34"/>
        <v>2005.4243151469095</v>
      </c>
      <c r="AK85" s="56"/>
      <c r="AL85" s="86">
        <f t="shared" si="35"/>
        <v>2.9570863913539847</v>
      </c>
      <c r="AM85" s="31">
        <f t="shared" si="36"/>
        <v>1841.98862712452</v>
      </c>
      <c r="AN85" s="86">
        <f t="shared" si="37"/>
        <v>2.7160932781946983</v>
      </c>
      <c r="AO85" s="31">
        <f t="shared" si="38"/>
        <v>1691.8724266128797</v>
      </c>
      <c r="AP85" s="89">
        <f t="shared" si="39"/>
        <v>2.494740335427462</v>
      </c>
      <c r="AQ85" s="20">
        <f t="shared" si="40"/>
        <v>1553.9902178448419</v>
      </c>
      <c r="AR85" s="86">
        <f t="shared" si="41"/>
        <v>2.2914269517818044</v>
      </c>
    </row>
    <row r="86" spans="1:44" x14ac:dyDescent="0.25">
      <c r="A86" s="3" t="s">
        <v>141</v>
      </c>
      <c r="B86" s="4">
        <v>28910</v>
      </c>
      <c r="C86" s="7">
        <v>4301330470</v>
      </c>
      <c r="D86" s="8">
        <v>366</v>
      </c>
      <c r="E86" s="8">
        <v>8799</v>
      </c>
      <c r="F86" s="8" t="s">
        <v>1695</v>
      </c>
      <c r="G86" s="8" t="s">
        <v>1696</v>
      </c>
      <c r="H86" s="8">
        <v>40.318350000000002</v>
      </c>
      <c r="I86" s="9">
        <v>-110.38368</v>
      </c>
      <c r="J86" s="7">
        <v>8799</v>
      </c>
      <c r="K86" s="8">
        <v>365</v>
      </c>
      <c r="L86" s="8">
        <v>730</v>
      </c>
      <c r="M86" s="8">
        <v>1095</v>
      </c>
      <c r="N86" s="8">
        <v>1460</v>
      </c>
      <c r="O86" s="8">
        <v>1825</v>
      </c>
      <c r="P86" s="8">
        <v>2190</v>
      </c>
      <c r="Q86" s="6">
        <v>2.3290384453705478E-4</v>
      </c>
      <c r="R86" s="33">
        <f t="shared" si="24"/>
        <v>8081.9095528326352</v>
      </c>
      <c r="S86" s="31">
        <f t="shared" si="25"/>
        <v>7423.2596908929881</v>
      </c>
      <c r="T86" s="31">
        <f t="shared" si="26"/>
        <v>6818.2876928043497</v>
      </c>
      <c r="U86" s="31">
        <f t="shared" si="27"/>
        <v>6262.618983797779</v>
      </c>
      <c r="V86" s="31">
        <f t="shared" si="28"/>
        <v>5752.235503001054</v>
      </c>
      <c r="W86" s="20">
        <f t="shared" si="29"/>
        <v>5283.4466486927222</v>
      </c>
      <c r="Y86" s="153">
        <f t="shared" si="21"/>
        <v>12.974512656</v>
      </c>
      <c r="Z86" s="155">
        <f t="shared" si="30"/>
        <v>1625.1809021204888</v>
      </c>
      <c r="AA86" s="156">
        <f t="shared" si="31"/>
        <v>5193.1067906838607</v>
      </c>
      <c r="AD86" s="14" t="s">
        <v>141</v>
      </c>
      <c r="AE86" s="57">
        <v>28910</v>
      </c>
      <c r="AF86" s="33">
        <f t="shared" si="32"/>
        <v>8081.9095528326352</v>
      </c>
      <c r="AG86" s="84">
        <f t="shared" si="22"/>
        <v>11.917131239672045</v>
      </c>
      <c r="AH86" s="31">
        <f t="shared" si="33"/>
        <v>7423.2596908929881</v>
      </c>
      <c r="AI86" s="86">
        <f t="shared" si="23"/>
        <v>10.945923037648109</v>
      </c>
      <c r="AJ86" s="155">
        <f t="shared" si="34"/>
        <v>6818.2876928043497</v>
      </c>
      <c r="AK86" s="56"/>
      <c r="AL86" s="86">
        <f t="shared" si="35"/>
        <v>10.053865207698497</v>
      </c>
      <c r="AM86" s="31">
        <f t="shared" si="36"/>
        <v>6262.618983797779</v>
      </c>
      <c r="AN86" s="86">
        <f t="shared" si="37"/>
        <v>9.2345072468451121</v>
      </c>
      <c r="AO86" s="31">
        <f t="shared" si="38"/>
        <v>5752.235503001054</v>
      </c>
      <c r="AP86" s="89">
        <f t="shared" si="39"/>
        <v>8.4819243475371859</v>
      </c>
      <c r="AQ86" s="20">
        <f t="shared" si="40"/>
        <v>5283.4466486927222</v>
      </c>
      <c r="AR86" s="86">
        <f t="shared" si="41"/>
        <v>7.7906745551499608</v>
      </c>
    </row>
    <row r="87" spans="1:44" x14ac:dyDescent="0.25">
      <c r="A87" s="3" t="s">
        <v>142</v>
      </c>
      <c r="B87" s="4">
        <v>28983</v>
      </c>
      <c r="C87" s="7">
        <v>4301330483</v>
      </c>
      <c r="D87" s="8">
        <v>241</v>
      </c>
      <c r="E87" s="8">
        <v>2615</v>
      </c>
      <c r="F87" s="8" t="s">
        <v>1695</v>
      </c>
      <c r="G87" s="8" t="s">
        <v>1696</v>
      </c>
      <c r="H87" s="8">
        <v>40.298340000000003</v>
      </c>
      <c r="I87" s="9">
        <v>-110.30257</v>
      </c>
      <c r="J87" s="7">
        <v>2615</v>
      </c>
      <c r="K87" s="8">
        <v>365</v>
      </c>
      <c r="L87" s="8">
        <v>730</v>
      </c>
      <c r="M87" s="8">
        <v>1095</v>
      </c>
      <c r="N87" s="8">
        <v>1460</v>
      </c>
      <c r="O87" s="8">
        <v>1825</v>
      </c>
      <c r="P87" s="8">
        <v>2190</v>
      </c>
      <c r="Q87" s="6">
        <v>2.3290384453705478E-4</v>
      </c>
      <c r="R87" s="33">
        <f t="shared" si="24"/>
        <v>2401.8858371016413</v>
      </c>
      <c r="S87" s="31">
        <f t="shared" si="25"/>
        <v>2206.1397990322948</v>
      </c>
      <c r="T87" s="31">
        <f t="shared" si="26"/>
        <v>2026.3464389911778</v>
      </c>
      <c r="U87" s="31">
        <f t="shared" si="27"/>
        <v>1861.2056645790649</v>
      </c>
      <c r="V87" s="31">
        <f t="shared" si="28"/>
        <v>1709.5233367823339</v>
      </c>
      <c r="W87" s="20">
        <f t="shared" si="29"/>
        <v>1570.2026351098384</v>
      </c>
      <c r="Y87" s="153">
        <f t="shared" si="21"/>
        <v>3.8559325599999998</v>
      </c>
      <c r="Z87" s="155">
        <f t="shared" si="30"/>
        <v>482.99216491022594</v>
      </c>
      <c r="AA87" s="156">
        <f t="shared" si="31"/>
        <v>1543.3542740809519</v>
      </c>
      <c r="AD87" s="14" t="s">
        <v>142</v>
      </c>
      <c r="AE87" s="57">
        <v>28983</v>
      </c>
      <c r="AF87" s="33">
        <f t="shared" si="32"/>
        <v>2401.8858371016413</v>
      </c>
      <c r="AG87" s="84">
        <f t="shared" si="22"/>
        <v>3.5416863497832023</v>
      </c>
      <c r="AH87" s="31">
        <f t="shared" si="33"/>
        <v>2206.1397990322948</v>
      </c>
      <c r="AI87" s="86">
        <f t="shared" si="23"/>
        <v>3.2530502038242761</v>
      </c>
      <c r="AJ87" s="155">
        <f t="shared" si="34"/>
        <v>2026.3464389911778</v>
      </c>
      <c r="AK87" s="56"/>
      <c r="AL87" s="86">
        <f t="shared" si="35"/>
        <v>2.9879369835358074</v>
      </c>
      <c r="AM87" s="31">
        <f t="shared" si="36"/>
        <v>1861.2056645790649</v>
      </c>
      <c r="AN87" s="86">
        <f t="shared" si="37"/>
        <v>2.7444296454710724</v>
      </c>
      <c r="AO87" s="31">
        <f t="shared" si="38"/>
        <v>1709.5233367823339</v>
      </c>
      <c r="AP87" s="89">
        <f t="shared" si="39"/>
        <v>2.5207673791123697</v>
      </c>
      <c r="AQ87" s="20">
        <f t="shared" si="40"/>
        <v>1570.2026351098384</v>
      </c>
      <c r="AR87" s="86">
        <f t="shared" si="41"/>
        <v>2.3153328743854016</v>
      </c>
    </row>
    <row r="88" spans="1:44" x14ac:dyDescent="0.25">
      <c r="A88" s="3" t="s">
        <v>1408</v>
      </c>
      <c r="B88" s="4">
        <v>29331</v>
      </c>
      <c r="C88" s="7">
        <v>4304730671</v>
      </c>
      <c r="D88" s="8">
        <v>366</v>
      </c>
      <c r="E88" s="8">
        <v>38480</v>
      </c>
      <c r="F88" s="8" t="s">
        <v>1695</v>
      </c>
      <c r="G88" s="8" t="s">
        <v>1697</v>
      </c>
      <c r="H88" s="8">
        <v>40.354349999999897</v>
      </c>
      <c r="I88" s="9">
        <v>-109.92989</v>
      </c>
      <c r="J88" s="7">
        <v>38480</v>
      </c>
      <c r="K88" s="8">
        <v>365</v>
      </c>
      <c r="L88" s="8">
        <v>730</v>
      </c>
      <c r="M88" s="8">
        <v>1095</v>
      </c>
      <c r="N88" s="8">
        <v>1460</v>
      </c>
      <c r="O88" s="8">
        <v>1825</v>
      </c>
      <c r="P88" s="8">
        <v>2190</v>
      </c>
      <c r="Q88" s="300">
        <v>2.3290384453705478E-4</v>
      </c>
      <c r="R88" s="33">
        <f t="shared" si="24"/>
        <v>35344.002681327402</v>
      </c>
      <c r="S88" s="31">
        <f t="shared" si="25"/>
        <v>32463.579145989566</v>
      </c>
      <c r="T88" s="31">
        <f t="shared" si="26"/>
        <v>29817.900945461002</v>
      </c>
      <c r="U88" s="31">
        <f t="shared" si="27"/>
        <v>27387.837083366125</v>
      </c>
      <c r="V88" s="31">
        <f t="shared" si="28"/>
        <v>25155.815678540806</v>
      </c>
      <c r="W88" s="20">
        <f t="shared" si="29"/>
        <v>23105.696902113414</v>
      </c>
      <c r="Y88" s="153">
        <f t="shared" si="21"/>
        <v>56.740453119999998</v>
      </c>
      <c r="Z88" s="155">
        <f t="shared" si="30"/>
        <v>7107.2804993290601</v>
      </c>
      <c r="AA88" s="156">
        <f t="shared" si="31"/>
        <v>22710.620446131939</v>
      </c>
      <c r="AD88" s="14" t="s">
        <v>1408</v>
      </c>
      <c r="AE88" s="57">
        <v>29331</v>
      </c>
      <c r="AF88" s="33">
        <f t="shared" si="32"/>
        <v>35344.002681327402</v>
      </c>
      <c r="AG88" s="84">
        <f t="shared" si="22"/>
        <v>52.116287089735231</v>
      </c>
      <c r="AH88" s="31">
        <f t="shared" si="33"/>
        <v>32463.579145989566</v>
      </c>
      <c r="AI88" s="86">
        <f t="shared" si="23"/>
        <v>47.868975848244034</v>
      </c>
      <c r="AJ88" s="155">
        <f t="shared" si="34"/>
        <v>29817.900945461002</v>
      </c>
      <c r="AK88" s="56"/>
      <c r="AL88" s="86">
        <f t="shared" si="35"/>
        <v>43.96780693172385</v>
      </c>
      <c r="AM88" s="31">
        <f t="shared" si="36"/>
        <v>27387.837083366125</v>
      </c>
      <c r="AN88" s="86">
        <f t="shared" si="37"/>
        <v>40.384570844255016</v>
      </c>
      <c r="AO88" s="31">
        <f t="shared" si="38"/>
        <v>25155.815678540806</v>
      </c>
      <c r="AP88" s="89">
        <f t="shared" si="39"/>
        <v>37.093357073898275</v>
      </c>
      <c r="AQ88" s="20">
        <f t="shared" si="40"/>
        <v>23105.696902113414</v>
      </c>
      <c r="AR88" s="86">
        <f t="shared" si="41"/>
        <v>34.070366732829918</v>
      </c>
    </row>
    <row r="89" spans="1:44" x14ac:dyDescent="0.25">
      <c r="A89" s="3" t="s">
        <v>1409</v>
      </c>
      <c r="B89" s="4">
        <v>29477</v>
      </c>
      <c r="C89" s="7">
        <v>4304730707</v>
      </c>
      <c r="D89" s="8">
        <v>363</v>
      </c>
      <c r="E89" s="8">
        <v>11337</v>
      </c>
      <c r="F89" s="8" t="s">
        <v>1695</v>
      </c>
      <c r="G89" s="8" t="s">
        <v>1697</v>
      </c>
      <c r="H89" s="8">
        <v>40.379600000000003</v>
      </c>
      <c r="I89" s="9">
        <v>-109.83573</v>
      </c>
      <c r="J89" s="7">
        <v>11337</v>
      </c>
      <c r="K89" s="8">
        <v>365</v>
      </c>
      <c r="L89" s="8">
        <v>730</v>
      </c>
      <c r="M89" s="8">
        <v>1095</v>
      </c>
      <c r="N89" s="8">
        <v>1460</v>
      </c>
      <c r="O89" s="8">
        <v>1825</v>
      </c>
      <c r="P89" s="8">
        <v>2190</v>
      </c>
      <c r="Q89" s="6">
        <v>2.3290384453705478E-4</v>
      </c>
      <c r="R89" s="33">
        <f t="shared" si="24"/>
        <v>10413.070644444093</v>
      </c>
      <c r="S89" s="31">
        <f t="shared" si="25"/>
        <v>9564.4385857090365</v>
      </c>
      <c r="T89" s="31">
        <f t="shared" si="26"/>
        <v>8784.9673341655762</v>
      </c>
      <c r="U89" s="31">
        <f t="shared" si="27"/>
        <v>8069.0205045249941</v>
      </c>
      <c r="V89" s="31">
        <f t="shared" si="28"/>
        <v>7411.4210589297591</v>
      </c>
      <c r="W89" s="20">
        <f t="shared" si="29"/>
        <v>6807.4138716023854</v>
      </c>
      <c r="Y89" s="153">
        <f t="shared" si="21"/>
        <v>16.716905327999999</v>
      </c>
      <c r="Z89" s="155">
        <f t="shared" si="30"/>
        <v>2093.9511180065892</v>
      </c>
      <c r="AA89" s="156">
        <f t="shared" si="31"/>
        <v>6691.0162161589869</v>
      </c>
      <c r="AD89" s="14" t="s">
        <v>1409</v>
      </c>
      <c r="AE89" s="57">
        <v>29477</v>
      </c>
      <c r="AF89" s="33">
        <f t="shared" si="32"/>
        <v>10413.070644444093</v>
      </c>
      <c r="AG89" s="84">
        <f t="shared" si="22"/>
        <v>15.35453084034117</v>
      </c>
      <c r="AH89" s="31">
        <f t="shared" si="33"/>
        <v>9564.4385857090365</v>
      </c>
      <c r="AI89" s="86">
        <f t="shared" si="23"/>
        <v>14.103185529925746</v>
      </c>
      <c r="AJ89" s="155">
        <f t="shared" si="34"/>
        <v>8784.9673341655762</v>
      </c>
      <c r="AK89" s="56"/>
      <c r="AL89" s="86">
        <f t="shared" si="35"/>
        <v>12.953820872789844</v>
      </c>
      <c r="AM89" s="31">
        <f t="shared" si="36"/>
        <v>8069.0205045249941</v>
      </c>
      <c r="AN89" s="86">
        <f t="shared" si="37"/>
        <v>11.898125770824302</v>
      </c>
      <c r="AO89" s="31">
        <f t="shared" si="38"/>
        <v>7411.4210589297591</v>
      </c>
      <c r="AP89" s="89">
        <f t="shared" si="39"/>
        <v>10.928466453918523</v>
      </c>
      <c r="AQ89" s="20">
        <f t="shared" si="40"/>
        <v>6807.4138716023854</v>
      </c>
      <c r="AR89" s="86">
        <f t="shared" si="41"/>
        <v>10.037831279888067</v>
      </c>
    </row>
    <row r="90" spans="1:44" x14ac:dyDescent="0.25">
      <c r="A90" s="3" t="s">
        <v>1410</v>
      </c>
      <c r="B90" s="4">
        <v>29545</v>
      </c>
      <c r="C90" s="7">
        <v>4304730790</v>
      </c>
      <c r="D90" s="8">
        <v>341</v>
      </c>
      <c r="E90" s="8">
        <v>13513</v>
      </c>
      <c r="F90" s="8" t="s">
        <v>1695</v>
      </c>
      <c r="G90" s="8" t="s">
        <v>1697</v>
      </c>
      <c r="H90" s="8">
        <v>40.370579999999897</v>
      </c>
      <c r="I90" s="9">
        <v>-109.92792</v>
      </c>
      <c r="J90" s="7">
        <v>13513</v>
      </c>
      <c r="K90" s="8">
        <v>365</v>
      </c>
      <c r="L90" s="8">
        <v>730</v>
      </c>
      <c r="M90" s="8">
        <v>1095</v>
      </c>
      <c r="N90" s="8">
        <v>1460</v>
      </c>
      <c r="O90" s="8">
        <v>1825</v>
      </c>
      <c r="P90" s="8">
        <v>2190</v>
      </c>
      <c r="Q90" s="6">
        <v>2.3290384453705478E-4</v>
      </c>
      <c r="R90" s="33">
        <f t="shared" si="24"/>
        <v>12411.733581932878</v>
      </c>
      <c r="S90" s="31">
        <f t="shared" si="25"/>
        <v>11400.21686589805</v>
      </c>
      <c r="T90" s="31">
        <f t="shared" si="26"/>
        <v>10471.135537318465</v>
      </c>
      <c r="U90" s="31">
        <f t="shared" si="27"/>
        <v>9617.771374935719</v>
      </c>
      <c r="V90" s="31">
        <f t="shared" si="28"/>
        <v>8833.9536711050405</v>
      </c>
      <c r="W90" s="20">
        <f t="shared" si="29"/>
        <v>8114.0146111813565</v>
      </c>
      <c r="Y90" s="153">
        <f t="shared" si="21"/>
        <v>19.925513071999998</v>
      </c>
      <c r="Z90" s="155">
        <f t="shared" si="30"/>
        <v>2495.8597034156342</v>
      </c>
      <c r="AA90" s="156">
        <f t="shared" si="31"/>
        <v>7975.2758339028305</v>
      </c>
      <c r="AD90" s="14" t="s">
        <v>1410</v>
      </c>
      <c r="AE90" s="57">
        <v>29545</v>
      </c>
      <c r="AF90" s="33">
        <f t="shared" si="32"/>
        <v>12411.733581932878</v>
      </c>
      <c r="AG90" s="84">
        <f t="shared" si="22"/>
        <v>18.301647282837632</v>
      </c>
      <c r="AH90" s="31">
        <f t="shared" si="33"/>
        <v>11400.21686589805</v>
      </c>
      <c r="AI90" s="86">
        <f t="shared" si="23"/>
        <v>16.810121378308775</v>
      </c>
      <c r="AJ90" s="155">
        <f t="shared" si="34"/>
        <v>10471.135537318465</v>
      </c>
      <c r="AK90" s="56"/>
      <c r="AL90" s="86">
        <f t="shared" si="35"/>
        <v>15.440150079739718</v>
      </c>
      <c r="AM90" s="31">
        <f t="shared" si="36"/>
        <v>9617.771374935719</v>
      </c>
      <c r="AN90" s="86">
        <f t="shared" si="37"/>
        <v>14.181827074283214</v>
      </c>
      <c r="AO90" s="31">
        <f t="shared" si="38"/>
        <v>8833.9536711050405</v>
      </c>
      <c r="AP90" s="89">
        <f t="shared" si="39"/>
        <v>13.026053382005911</v>
      </c>
      <c r="AQ90" s="20">
        <f t="shared" si="40"/>
        <v>8114.0146111813565</v>
      </c>
      <c r="AR90" s="86">
        <f t="shared" si="41"/>
        <v>11.964471560829802</v>
      </c>
    </row>
    <row r="91" spans="1:44" x14ac:dyDescent="0.25">
      <c r="A91" s="3" t="s">
        <v>143</v>
      </c>
      <c r="B91" s="4">
        <v>29552</v>
      </c>
      <c r="C91" s="7">
        <v>4301330529</v>
      </c>
      <c r="D91" s="8">
        <v>366</v>
      </c>
      <c r="E91" s="8">
        <v>28525</v>
      </c>
      <c r="F91" s="8" t="s">
        <v>1695</v>
      </c>
      <c r="G91" s="8" t="s">
        <v>1696</v>
      </c>
      <c r="H91" s="8">
        <v>40.399990000000003</v>
      </c>
      <c r="I91" s="9">
        <v>-110.2037</v>
      </c>
      <c r="J91" s="7">
        <v>28525</v>
      </c>
      <c r="K91" s="8">
        <v>365</v>
      </c>
      <c r="L91" s="8">
        <v>730</v>
      </c>
      <c r="M91" s="8">
        <v>1095</v>
      </c>
      <c r="N91" s="8">
        <v>1460</v>
      </c>
      <c r="O91" s="8">
        <v>1825</v>
      </c>
      <c r="P91" s="8">
        <v>2190</v>
      </c>
      <c r="Q91" s="6">
        <v>2.3290384453705478E-4</v>
      </c>
      <c r="R91" s="33">
        <f t="shared" si="24"/>
        <v>26200.303442953849</v>
      </c>
      <c r="S91" s="31">
        <f t="shared" si="25"/>
        <v>24065.062243746161</v>
      </c>
      <c r="T91" s="31">
        <f t="shared" si="26"/>
        <v>22103.836394731683</v>
      </c>
      <c r="U91" s="31">
        <f t="shared" si="27"/>
        <v>20302.444199662648</v>
      </c>
      <c r="V91" s="31">
        <f t="shared" si="28"/>
        <v>18647.859725321636</v>
      </c>
      <c r="W91" s="20">
        <f t="shared" si="29"/>
        <v>17128.118610519366</v>
      </c>
      <c r="Y91" s="153">
        <f t="shared" si="21"/>
        <v>42.061367599999997</v>
      </c>
      <c r="Z91" s="155">
        <f t="shared" si="30"/>
        <v>5268.5856612100179</v>
      </c>
      <c r="AA91" s="156">
        <f t="shared" si="31"/>
        <v>16835.250733521665</v>
      </c>
      <c r="AD91" s="14" t="s">
        <v>143</v>
      </c>
      <c r="AE91" s="57">
        <v>29552</v>
      </c>
      <c r="AF91" s="33">
        <f t="shared" si="32"/>
        <v>26200.303442953849</v>
      </c>
      <c r="AG91" s="84">
        <f t="shared" si="22"/>
        <v>38.633500239986937</v>
      </c>
      <c r="AH91" s="31">
        <f t="shared" si="33"/>
        <v>24065.062243746161</v>
      </c>
      <c r="AI91" s="86">
        <f t="shared" si="23"/>
        <v>35.484993141142439</v>
      </c>
      <c r="AJ91" s="155">
        <f t="shared" si="34"/>
        <v>22103.836394731683</v>
      </c>
      <c r="AK91" s="56"/>
      <c r="AL91" s="86">
        <f t="shared" si="35"/>
        <v>32.593079332833234</v>
      </c>
      <c r="AM91" s="31">
        <f t="shared" si="36"/>
        <v>20302.444199662648</v>
      </c>
      <c r="AN91" s="86">
        <f t="shared" si="37"/>
        <v>29.936847279947358</v>
      </c>
      <c r="AO91" s="31">
        <f t="shared" si="38"/>
        <v>18647.859725321636</v>
      </c>
      <c r="AP91" s="89">
        <f t="shared" si="39"/>
        <v>27.497089670814663</v>
      </c>
      <c r="AQ91" s="20">
        <f t="shared" si="40"/>
        <v>17128.118610519366</v>
      </c>
      <c r="AR91" s="86">
        <f t="shared" si="41"/>
        <v>25.256164528429668</v>
      </c>
    </row>
    <row r="92" spans="1:44" x14ac:dyDescent="0.25">
      <c r="A92" s="3" t="s">
        <v>144</v>
      </c>
      <c r="B92" s="4">
        <v>29628</v>
      </c>
      <c r="C92" s="7">
        <v>4301330550</v>
      </c>
      <c r="D92" s="8">
        <v>366</v>
      </c>
      <c r="E92" s="8">
        <v>4518</v>
      </c>
      <c r="F92" s="8" t="s">
        <v>1695</v>
      </c>
      <c r="G92" s="8" t="s">
        <v>1696</v>
      </c>
      <c r="H92" s="8">
        <v>40.203699999999898</v>
      </c>
      <c r="I92" s="9">
        <v>-110.476789999999</v>
      </c>
      <c r="J92" s="7">
        <v>4518</v>
      </c>
      <c r="K92" s="8">
        <v>365</v>
      </c>
      <c r="L92" s="8">
        <v>730</v>
      </c>
      <c r="M92" s="8">
        <v>1095</v>
      </c>
      <c r="N92" s="8">
        <v>1460</v>
      </c>
      <c r="O92" s="8">
        <v>1825</v>
      </c>
      <c r="P92" s="8">
        <v>2190</v>
      </c>
      <c r="Q92" s="6">
        <v>2.3290384453705478E-4</v>
      </c>
      <c r="R92" s="33">
        <f t="shared" si="24"/>
        <v>4149.7974042161431</v>
      </c>
      <c r="S92" s="31">
        <f t="shared" si="25"/>
        <v>3811.6021460909783</v>
      </c>
      <c r="T92" s="31">
        <f t="shared" si="26"/>
        <v>3500.9687232742413</v>
      </c>
      <c r="U92" s="31">
        <f t="shared" si="27"/>
        <v>3215.650934060503</v>
      </c>
      <c r="V92" s="31">
        <f t="shared" si="28"/>
        <v>2953.5856350220211</v>
      </c>
      <c r="W92" s="20">
        <f t="shared" si="29"/>
        <v>2712.8778223427344</v>
      </c>
      <c r="Y92" s="153">
        <f t="shared" si="21"/>
        <v>6.661989792</v>
      </c>
      <c r="Z92" s="155">
        <f t="shared" si="30"/>
        <v>834.47747650646295</v>
      </c>
      <c r="AA92" s="156">
        <f t="shared" si="31"/>
        <v>2666.4912467677782</v>
      </c>
      <c r="AD92" s="14" t="s">
        <v>144</v>
      </c>
      <c r="AE92" s="57">
        <v>29628</v>
      </c>
      <c r="AF92" s="33">
        <f t="shared" si="32"/>
        <v>4149.7974042161431</v>
      </c>
      <c r="AG92" s="84">
        <f t="shared" si="22"/>
        <v>6.1190588636024881</v>
      </c>
      <c r="AH92" s="31">
        <f t="shared" si="33"/>
        <v>3811.6021460909783</v>
      </c>
      <c r="AI92" s="86">
        <f t="shared" si="23"/>
        <v>5.6203750749055752</v>
      </c>
      <c r="AJ92" s="155">
        <f t="shared" si="34"/>
        <v>3500.9687232742413</v>
      </c>
      <c r="AK92" s="56"/>
      <c r="AL92" s="86">
        <f t="shared" si="35"/>
        <v>5.1623324250916927</v>
      </c>
      <c r="AM92" s="31">
        <f t="shared" si="36"/>
        <v>3215.650934060503</v>
      </c>
      <c r="AN92" s="86">
        <f t="shared" si="37"/>
        <v>4.7416187909133098</v>
      </c>
      <c r="AO92" s="31">
        <f t="shared" si="38"/>
        <v>2953.5856350220211</v>
      </c>
      <c r="AP92" s="89">
        <f t="shared" si="39"/>
        <v>4.3551919766079106</v>
      </c>
      <c r="AQ92" s="20">
        <f t="shared" si="40"/>
        <v>2712.8778223427344</v>
      </c>
      <c r="AR92" s="86">
        <f t="shared" si="41"/>
        <v>4.0002577156685444</v>
      </c>
    </row>
    <row r="93" spans="1:44" x14ac:dyDescent="0.25">
      <c r="A93" s="3" t="s">
        <v>1411</v>
      </c>
      <c r="B93" s="4">
        <v>29767</v>
      </c>
      <c r="C93" s="7">
        <v>4304730818</v>
      </c>
      <c r="D93" s="8">
        <v>361</v>
      </c>
      <c r="E93" s="8">
        <v>3488</v>
      </c>
      <c r="F93" s="8" t="s">
        <v>1695</v>
      </c>
      <c r="G93" s="8" t="s">
        <v>1697</v>
      </c>
      <c r="H93" s="8">
        <v>40.312570000000001</v>
      </c>
      <c r="I93" s="9">
        <v>-109.967339999999</v>
      </c>
      <c r="J93" s="7">
        <v>3488</v>
      </c>
      <c r="K93" s="8">
        <v>365</v>
      </c>
      <c r="L93" s="8">
        <v>730</v>
      </c>
      <c r="M93" s="8">
        <v>1095</v>
      </c>
      <c r="N93" s="8">
        <v>1460</v>
      </c>
      <c r="O93" s="8">
        <v>1825</v>
      </c>
      <c r="P93" s="8">
        <v>2190</v>
      </c>
      <c r="Q93" s="6">
        <v>2.3290384453705478E-4</v>
      </c>
      <c r="R93" s="33">
        <f t="shared" si="24"/>
        <v>3203.7391203864336</v>
      </c>
      <c r="S93" s="31">
        <f t="shared" si="25"/>
        <v>2942.6445961853328</v>
      </c>
      <c r="T93" s="31">
        <f t="shared" si="26"/>
        <v>2702.8284432891887</v>
      </c>
      <c r="U93" s="31">
        <f t="shared" si="27"/>
        <v>2482.5565422760146</v>
      </c>
      <c r="V93" s="31">
        <f t="shared" si="28"/>
        <v>2280.2360989280232</v>
      </c>
      <c r="W93" s="20">
        <f t="shared" si="29"/>
        <v>2094.4041266780559</v>
      </c>
      <c r="Y93" s="153">
        <f t="shared" si="21"/>
        <v>5.1432094719999997</v>
      </c>
      <c r="Z93" s="155">
        <f t="shared" si="30"/>
        <v>644.23582072920385</v>
      </c>
      <c r="AA93" s="156">
        <f t="shared" si="31"/>
        <v>2058.5926225599846</v>
      </c>
      <c r="AD93" s="14" t="s">
        <v>1411</v>
      </c>
      <c r="AE93" s="57">
        <v>29767</v>
      </c>
      <c r="AF93" s="33">
        <f t="shared" si="32"/>
        <v>3203.7391203864336</v>
      </c>
      <c r="AG93" s="84">
        <f t="shared" si="22"/>
        <v>4.7240542975310928</v>
      </c>
      <c r="AH93" s="31">
        <f t="shared" si="33"/>
        <v>2942.6445961853328</v>
      </c>
      <c r="AI93" s="86">
        <f t="shared" si="23"/>
        <v>4.3390589334375056</v>
      </c>
      <c r="AJ93" s="155">
        <f t="shared" si="34"/>
        <v>2702.8284432891887</v>
      </c>
      <c r="AK93" s="56"/>
      <c r="AL93" s="86">
        <f t="shared" si="35"/>
        <v>3.9854394640814133</v>
      </c>
      <c r="AM93" s="31">
        <f t="shared" si="36"/>
        <v>2482.5565422760146</v>
      </c>
      <c r="AN93" s="86">
        <f t="shared" si="37"/>
        <v>3.6606388540738437</v>
      </c>
      <c r="AO93" s="31">
        <f t="shared" si="38"/>
        <v>2280.2360989280232</v>
      </c>
      <c r="AP93" s="89">
        <f t="shared" si="39"/>
        <v>3.362308458257723</v>
      </c>
      <c r="AQ93" s="20">
        <f t="shared" si="40"/>
        <v>2094.4041266780559</v>
      </c>
      <c r="AR93" s="86">
        <f t="shared" si="41"/>
        <v>3.0882910385683671</v>
      </c>
    </row>
    <row r="94" spans="1:44" x14ac:dyDescent="0.25">
      <c r="A94" s="3" t="s">
        <v>147</v>
      </c>
      <c r="B94" s="4">
        <v>29826</v>
      </c>
      <c r="C94" s="7">
        <v>4301330575</v>
      </c>
      <c r="D94" s="8">
        <v>366</v>
      </c>
      <c r="E94" s="8">
        <v>5466</v>
      </c>
      <c r="F94" s="8" t="s">
        <v>1695</v>
      </c>
      <c r="G94" s="8" t="s">
        <v>1696</v>
      </c>
      <c r="H94" s="8">
        <v>40.312350000000002</v>
      </c>
      <c r="I94" s="9">
        <v>-110.03511</v>
      </c>
      <c r="J94" s="7">
        <v>5466</v>
      </c>
      <c r="K94" s="8">
        <v>365</v>
      </c>
      <c r="L94" s="8">
        <v>730</v>
      </c>
      <c r="M94" s="8">
        <v>1095</v>
      </c>
      <c r="N94" s="8">
        <v>1460</v>
      </c>
      <c r="O94" s="8">
        <v>1825</v>
      </c>
      <c r="P94" s="8">
        <v>2190</v>
      </c>
      <c r="Q94" s="6">
        <v>2.3290384453705478E-4</v>
      </c>
      <c r="R94" s="33">
        <f t="shared" si="24"/>
        <v>5020.5384266147494</v>
      </c>
      <c r="S94" s="31">
        <f t="shared" si="25"/>
        <v>4611.3805512468543</v>
      </c>
      <c r="T94" s="31">
        <f t="shared" si="26"/>
        <v>4235.5677382507756</v>
      </c>
      <c r="U94" s="31">
        <f t="shared" si="27"/>
        <v>3890.3824713534109</v>
      </c>
      <c r="V94" s="31">
        <f t="shared" si="28"/>
        <v>3573.3287031939722</v>
      </c>
      <c r="W94" s="20">
        <f t="shared" si="29"/>
        <v>3282.1138063137196</v>
      </c>
      <c r="Y94" s="153">
        <f t="shared" si="21"/>
        <v>8.059857504</v>
      </c>
      <c r="Z94" s="155">
        <f t="shared" si="30"/>
        <v>1009.5736800762122</v>
      </c>
      <c r="AA94" s="156">
        <f t="shared" si="31"/>
        <v>3225.9940581745632</v>
      </c>
      <c r="AD94" s="14" t="s">
        <v>147</v>
      </c>
      <c r="AE94" s="57">
        <v>29826</v>
      </c>
      <c r="AF94" s="33">
        <f t="shared" si="32"/>
        <v>5020.5384266147494</v>
      </c>
      <c r="AG94" s="84">
        <f t="shared" si="22"/>
        <v>7.4030048137342188</v>
      </c>
      <c r="AH94" s="31">
        <f t="shared" si="33"/>
        <v>4611.3805512468543</v>
      </c>
      <c r="AI94" s="86">
        <f t="shared" si="23"/>
        <v>6.7996835235577411</v>
      </c>
      <c r="AJ94" s="155">
        <f t="shared" si="34"/>
        <v>4235.5677382507756</v>
      </c>
      <c r="AK94" s="56"/>
      <c r="AL94" s="86">
        <f t="shared" si="35"/>
        <v>6.2455309950312516</v>
      </c>
      <c r="AM94" s="31">
        <f t="shared" si="36"/>
        <v>3890.3824713534109</v>
      </c>
      <c r="AN94" s="86">
        <f t="shared" si="37"/>
        <v>5.7365401308393436</v>
      </c>
      <c r="AO94" s="31">
        <f t="shared" si="38"/>
        <v>3573.3287031939722</v>
      </c>
      <c r="AP94" s="89">
        <f t="shared" si="39"/>
        <v>5.2690303993224523</v>
      </c>
      <c r="AQ94" s="20">
        <f t="shared" si="40"/>
        <v>3282.1138063137196</v>
      </c>
      <c r="AR94" s="86">
        <f t="shared" si="41"/>
        <v>4.8396212204170572</v>
      </c>
    </row>
    <row r="95" spans="1:44" x14ac:dyDescent="0.25">
      <c r="A95" s="3" t="s">
        <v>149</v>
      </c>
      <c r="B95" s="4">
        <v>29897</v>
      </c>
      <c r="C95" s="7">
        <v>4301330588</v>
      </c>
      <c r="D95" s="8">
        <v>322</v>
      </c>
      <c r="E95" s="8">
        <v>1861</v>
      </c>
      <c r="F95" s="8" t="s">
        <v>1695</v>
      </c>
      <c r="G95" s="8" t="s">
        <v>1696</v>
      </c>
      <c r="H95" s="8">
        <v>40.0180399999999</v>
      </c>
      <c r="I95" s="9">
        <v>-110.074389999999</v>
      </c>
      <c r="J95" s="7">
        <v>1861</v>
      </c>
      <c r="K95" s="8">
        <v>365</v>
      </c>
      <c r="L95" s="8">
        <v>730</v>
      </c>
      <c r="M95" s="8">
        <v>1095</v>
      </c>
      <c r="N95" s="8">
        <v>1460</v>
      </c>
      <c r="O95" s="8">
        <v>1825</v>
      </c>
      <c r="P95" s="8">
        <v>2190</v>
      </c>
      <c r="Q95" s="6">
        <v>2.3290384453705478E-4</v>
      </c>
      <c r="R95" s="33">
        <f t="shared" si="24"/>
        <v>1709.3344332107663</v>
      </c>
      <c r="S95" s="31">
        <f t="shared" si="25"/>
        <v>1570.0291265770941</v>
      </c>
      <c r="T95" s="31">
        <f t="shared" si="26"/>
        <v>1442.0767583030906</v>
      </c>
      <c r="U95" s="31">
        <f t="shared" si="27"/>
        <v>1324.5521001077016</v>
      </c>
      <c r="V95" s="31">
        <f t="shared" si="28"/>
        <v>1216.6053268649803</v>
      </c>
      <c r="W95" s="20">
        <f t="shared" si="29"/>
        <v>1117.4558714873458</v>
      </c>
      <c r="Y95" s="153">
        <f t="shared" si="21"/>
        <v>2.7441263839999999</v>
      </c>
      <c r="Z95" s="155">
        <f t="shared" si="30"/>
        <v>343.72788485580514</v>
      </c>
      <c r="AA95" s="156">
        <f t="shared" si="31"/>
        <v>1098.3488734472855</v>
      </c>
      <c r="AD95" s="14" t="s">
        <v>149</v>
      </c>
      <c r="AE95" s="57">
        <v>29897</v>
      </c>
      <c r="AF95" s="33">
        <f t="shared" si="32"/>
        <v>1709.3344332107663</v>
      </c>
      <c r="AG95" s="84">
        <f t="shared" si="22"/>
        <v>2.520488832484336</v>
      </c>
      <c r="AH95" s="31">
        <f t="shared" si="33"/>
        <v>1570.0291265770941</v>
      </c>
      <c r="AI95" s="86">
        <f t="shared" si="23"/>
        <v>2.3150770284194944</v>
      </c>
      <c r="AJ95" s="155">
        <f t="shared" si="34"/>
        <v>1442.0767583030906</v>
      </c>
      <c r="AK95" s="56"/>
      <c r="AL95" s="86">
        <f t="shared" si="35"/>
        <v>2.1264056314952722</v>
      </c>
      <c r="AM95" s="31">
        <f t="shared" si="36"/>
        <v>1324.5521001077016</v>
      </c>
      <c r="AN95" s="86">
        <f t="shared" si="37"/>
        <v>1.9531103519012105</v>
      </c>
      <c r="AO95" s="31">
        <f t="shared" si="38"/>
        <v>1216.6053268649803</v>
      </c>
      <c r="AP95" s="89">
        <f t="shared" si="39"/>
        <v>1.7939380850967954</v>
      </c>
      <c r="AQ95" s="20">
        <f t="shared" si="40"/>
        <v>1117.4558714873458</v>
      </c>
      <c r="AR95" s="86">
        <f t="shared" si="41"/>
        <v>1.6477378505664368</v>
      </c>
    </row>
    <row r="96" spans="1:44" x14ac:dyDescent="0.25">
      <c r="A96" s="3" t="s">
        <v>150</v>
      </c>
      <c r="B96" s="4">
        <v>29936</v>
      </c>
      <c r="C96" s="7">
        <v>4301330590</v>
      </c>
      <c r="D96" s="8">
        <v>344</v>
      </c>
      <c r="E96" s="8">
        <v>26787</v>
      </c>
      <c r="F96" s="8" t="s">
        <v>1695</v>
      </c>
      <c r="G96" s="8" t="s">
        <v>1696</v>
      </c>
      <c r="H96" s="8">
        <v>40.3524999999999</v>
      </c>
      <c r="I96" s="9">
        <v>-109.98443</v>
      </c>
      <c r="J96" s="7">
        <v>26787</v>
      </c>
      <c r="K96" s="8">
        <v>365</v>
      </c>
      <c r="L96" s="8">
        <v>730</v>
      </c>
      <c r="M96" s="8">
        <v>1095</v>
      </c>
      <c r="N96" s="8">
        <v>1460</v>
      </c>
      <c r="O96" s="8">
        <v>1825</v>
      </c>
      <c r="P96" s="8">
        <v>2190</v>
      </c>
      <c r="Q96" s="6">
        <v>2.3290384453705478E-4</v>
      </c>
      <c r="R96" s="33">
        <f t="shared" si="24"/>
        <v>24603.944901889736</v>
      </c>
      <c r="S96" s="31">
        <f t="shared" si="25"/>
        <v>22598.801834293725</v>
      </c>
      <c r="T96" s="31">
        <f t="shared" si="26"/>
        <v>20757.071533941369</v>
      </c>
      <c r="U96" s="31">
        <f t="shared" si="27"/>
        <v>19065.436381292318</v>
      </c>
      <c r="V96" s="31">
        <f t="shared" si="28"/>
        <v>17511.664100339724</v>
      </c>
      <c r="W96" s="20">
        <f t="shared" si="29"/>
        <v>16084.519306572558</v>
      </c>
      <c r="Y96" s="153">
        <f t="shared" si="21"/>
        <v>39.498610127999996</v>
      </c>
      <c r="Z96" s="155">
        <f t="shared" si="30"/>
        <v>4947.5759546654772</v>
      </c>
      <c r="AA96" s="156">
        <f t="shared" si="31"/>
        <v>15809.495579275892</v>
      </c>
      <c r="AD96" s="14" t="s">
        <v>150</v>
      </c>
      <c r="AE96" s="57">
        <v>29936</v>
      </c>
      <c r="AF96" s="33">
        <f t="shared" si="32"/>
        <v>24603.944901889736</v>
      </c>
      <c r="AG96" s="84">
        <f t="shared" si="22"/>
        <v>36.279599331412101</v>
      </c>
      <c r="AH96" s="31">
        <f t="shared" si="33"/>
        <v>22598.801834293725</v>
      </c>
      <c r="AI96" s="86">
        <f t="shared" si="23"/>
        <v>33.322927651946806</v>
      </c>
      <c r="AJ96" s="155">
        <f t="shared" si="34"/>
        <v>20757.071533941369</v>
      </c>
      <c r="AK96" s="56"/>
      <c r="AL96" s="86">
        <f t="shared" si="35"/>
        <v>30.60721528794404</v>
      </c>
      <c r="AM96" s="31">
        <f t="shared" si="36"/>
        <v>19065.436381292318</v>
      </c>
      <c r="AN96" s="86">
        <f t="shared" si="37"/>
        <v>28.1128248234163</v>
      </c>
      <c r="AO96" s="31">
        <f t="shared" si="38"/>
        <v>17511.664100339724</v>
      </c>
      <c r="AP96" s="89">
        <f t="shared" si="39"/>
        <v>25.821719229171336</v>
      </c>
      <c r="AQ96" s="20">
        <f t="shared" si="40"/>
        <v>16084.519306572558</v>
      </c>
      <c r="AR96" s="86">
        <f t="shared" si="41"/>
        <v>23.717331436390726</v>
      </c>
    </row>
    <row r="97" spans="1:44" x14ac:dyDescent="0.25">
      <c r="A97" s="3" t="s">
        <v>151</v>
      </c>
      <c r="B97" s="4">
        <v>29939</v>
      </c>
      <c r="C97" s="7">
        <v>4301330600</v>
      </c>
      <c r="D97" s="8">
        <v>366</v>
      </c>
      <c r="E97" s="8">
        <v>2524</v>
      </c>
      <c r="F97" s="8" t="s">
        <v>1695</v>
      </c>
      <c r="G97" s="8" t="s">
        <v>1696</v>
      </c>
      <c r="H97" s="8">
        <v>40.295969999999897</v>
      </c>
      <c r="I97" s="9">
        <v>-110.154129999999</v>
      </c>
      <c r="J97" s="7">
        <v>2524</v>
      </c>
      <c r="K97" s="8">
        <v>365</v>
      </c>
      <c r="L97" s="8">
        <v>730</v>
      </c>
      <c r="M97" s="8">
        <v>1095</v>
      </c>
      <c r="N97" s="8">
        <v>1460</v>
      </c>
      <c r="O97" s="8">
        <v>1825</v>
      </c>
      <c r="P97" s="8">
        <v>2190</v>
      </c>
      <c r="Q97" s="6">
        <v>2.3290384453705478E-4</v>
      </c>
      <c r="R97" s="33">
        <f t="shared" si="24"/>
        <v>2318.3020469768803</v>
      </c>
      <c r="S97" s="31">
        <f t="shared" si="25"/>
        <v>2129.3678213221847</v>
      </c>
      <c r="T97" s="31">
        <f t="shared" si="26"/>
        <v>1955.8311327012364</v>
      </c>
      <c r="U97" s="31">
        <f t="shared" si="27"/>
        <v>1796.4371309359694</v>
      </c>
      <c r="V97" s="31">
        <f t="shared" si="28"/>
        <v>1650.0332321371361</v>
      </c>
      <c r="W97" s="20">
        <f t="shared" si="29"/>
        <v>1515.5607843278135</v>
      </c>
      <c r="Y97" s="153">
        <f t="shared" si="21"/>
        <v>3.7217490559999997</v>
      </c>
      <c r="Z97" s="155">
        <f t="shared" si="30"/>
        <v>466.18440697262344</v>
      </c>
      <c r="AA97" s="156">
        <f t="shared" si="31"/>
        <v>1489.6467257286129</v>
      </c>
      <c r="AD97" s="14" t="s">
        <v>151</v>
      </c>
      <c r="AE97" s="57">
        <v>29939</v>
      </c>
      <c r="AF97" s="33">
        <f t="shared" si="32"/>
        <v>2318.3020469768803</v>
      </c>
      <c r="AG97" s="84">
        <f t="shared" si="22"/>
        <v>3.418438373557477</v>
      </c>
      <c r="AH97" s="31">
        <f t="shared" si="33"/>
        <v>2129.3678213221847</v>
      </c>
      <c r="AI97" s="86">
        <f t="shared" si="23"/>
        <v>3.1398465447236994</v>
      </c>
      <c r="AJ97" s="155">
        <f t="shared" si="34"/>
        <v>1955.8311327012364</v>
      </c>
      <c r="AK97" s="56"/>
      <c r="AL97" s="86">
        <f t="shared" si="35"/>
        <v>2.8839590617378117</v>
      </c>
      <c r="AM97" s="31">
        <f t="shared" si="36"/>
        <v>1796.4371309359694</v>
      </c>
      <c r="AN97" s="86">
        <f t="shared" si="37"/>
        <v>2.648925592798848</v>
      </c>
      <c r="AO97" s="31">
        <f t="shared" si="38"/>
        <v>1650.0332321371361</v>
      </c>
      <c r="AP97" s="89">
        <f t="shared" si="39"/>
        <v>2.433046602248421</v>
      </c>
      <c r="AQ97" s="20">
        <f t="shared" si="40"/>
        <v>1515.5607843278135</v>
      </c>
      <c r="AR97" s="86">
        <f t="shared" si="41"/>
        <v>2.2347610611658713</v>
      </c>
    </row>
    <row r="98" spans="1:44" x14ac:dyDescent="0.25">
      <c r="A98" s="3" t="s">
        <v>148</v>
      </c>
      <c r="B98" s="4">
        <v>29972</v>
      </c>
      <c r="C98" s="7">
        <v>4301330577</v>
      </c>
      <c r="D98" s="8">
        <v>366</v>
      </c>
      <c r="E98" s="8">
        <v>3863</v>
      </c>
      <c r="F98" s="8" t="s">
        <v>1695</v>
      </c>
      <c r="G98" s="8" t="s">
        <v>1696</v>
      </c>
      <c r="H98" s="8">
        <v>40.262340000000002</v>
      </c>
      <c r="I98" s="9">
        <v>-110.48938</v>
      </c>
      <c r="J98" s="7">
        <v>3863</v>
      </c>
      <c r="K98" s="8">
        <v>365</v>
      </c>
      <c r="L98" s="8">
        <v>730</v>
      </c>
      <c r="M98" s="8">
        <v>1095</v>
      </c>
      <c r="N98" s="8">
        <v>1460</v>
      </c>
      <c r="O98" s="8">
        <v>1825</v>
      </c>
      <c r="P98" s="8">
        <v>2190</v>
      </c>
      <c r="Q98" s="6">
        <v>2.3290384453705478E-4</v>
      </c>
      <c r="R98" s="33">
        <f t="shared" si="24"/>
        <v>3548.1778159555029</v>
      </c>
      <c r="S98" s="31">
        <f t="shared" si="25"/>
        <v>3259.012636199524</v>
      </c>
      <c r="T98" s="31">
        <f t="shared" si="26"/>
        <v>2993.4134966818051</v>
      </c>
      <c r="U98" s="31">
        <f t="shared" si="27"/>
        <v>2749.459840255804</v>
      </c>
      <c r="V98" s="31">
        <f t="shared" si="28"/>
        <v>2525.387629059333</v>
      </c>
      <c r="W98" s="20">
        <f t="shared" si="29"/>
        <v>2319.5765886918953</v>
      </c>
      <c r="Y98" s="153">
        <f t="shared" si="21"/>
        <v>5.6961634719999994</v>
      </c>
      <c r="Z98" s="155">
        <f t="shared" si="30"/>
        <v>713.49855948306038</v>
      </c>
      <c r="AA98" s="156">
        <f t="shared" si="31"/>
        <v>2279.9149371987446</v>
      </c>
      <c r="AD98" s="14" t="s">
        <v>148</v>
      </c>
      <c r="AE98" s="57">
        <v>29972</v>
      </c>
      <c r="AF98" s="33">
        <f t="shared" si="32"/>
        <v>3548.1778159555029</v>
      </c>
      <c r="AG98" s="84">
        <f t="shared" si="22"/>
        <v>5.2319443094502907</v>
      </c>
      <c r="AH98" s="31">
        <f t="shared" si="33"/>
        <v>3259.012636199524</v>
      </c>
      <c r="AI98" s="86">
        <f t="shared" si="23"/>
        <v>4.8055575286321908</v>
      </c>
      <c r="AJ98" s="155">
        <f t="shared" si="34"/>
        <v>2993.4134966818051</v>
      </c>
      <c r="AK98" s="56"/>
      <c r="AL98" s="86">
        <f t="shared" si="35"/>
        <v>4.4139199110511758</v>
      </c>
      <c r="AM98" s="31">
        <f t="shared" si="36"/>
        <v>2749.459840255804</v>
      </c>
      <c r="AN98" s="86">
        <f t="shared" si="37"/>
        <v>4.0541995106901538</v>
      </c>
      <c r="AO98" s="31">
        <f t="shared" si="38"/>
        <v>2525.387629059333</v>
      </c>
      <c r="AP98" s="89">
        <f t="shared" si="39"/>
        <v>3.723795176103665</v>
      </c>
      <c r="AQ98" s="20">
        <f t="shared" si="40"/>
        <v>2319.5765886918953</v>
      </c>
      <c r="AR98" s="86">
        <f t="shared" si="41"/>
        <v>3.4203177413961017</v>
      </c>
    </row>
    <row r="99" spans="1:44" x14ac:dyDescent="0.25">
      <c r="A99" s="3" t="s">
        <v>152</v>
      </c>
      <c r="B99" s="4">
        <v>30039</v>
      </c>
      <c r="C99" s="7">
        <v>4301330609</v>
      </c>
      <c r="D99" s="8">
        <v>356</v>
      </c>
      <c r="E99" s="8">
        <v>2969</v>
      </c>
      <c r="F99" s="8" t="s">
        <v>1695</v>
      </c>
      <c r="G99" s="8" t="s">
        <v>1696</v>
      </c>
      <c r="H99" s="8">
        <v>40.451889999999899</v>
      </c>
      <c r="I99" s="9">
        <v>-110.00022</v>
      </c>
      <c r="J99" s="7">
        <v>2969</v>
      </c>
      <c r="K99" s="8">
        <v>365</v>
      </c>
      <c r="L99" s="8">
        <v>730</v>
      </c>
      <c r="M99" s="8">
        <v>1095</v>
      </c>
      <c r="N99" s="8">
        <v>1460</v>
      </c>
      <c r="O99" s="8">
        <v>1825</v>
      </c>
      <c r="P99" s="8">
        <v>2190</v>
      </c>
      <c r="Q99" s="6">
        <v>2.3290384453705478E-4</v>
      </c>
      <c r="R99" s="33">
        <f t="shared" si="24"/>
        <v>2727.0359657188424</v>
      </c>
      <c r="S99" s="31">
        <f t="shared" si="25"/>
        <v>2504.7912288056918</v>
      </c>
      <c r="T99" s="31">
        <f t="shared" si="26"/>
        <v>2300.6587293938078</v>
      </c>
      <c r="U99" s="31">
        <f t="shared" si="27"/>
        <v>2113.1623778719863</v>
      </c>
      <c r="V99" s="31">
        <f t="shared" si="28"/>
        <v>1940.9463812262904</v>
      </c>
      <c r="W99" s="20">
        <f t="shared" si="29"/>
        <v>1782.7654392509025</v>
      </c>
      <c r="Y99" s="153">
        <f t="shared" si="21"/>
        <v>4.3779211359999994</v>
      </c>
      <c r="Z99" s="155">
        <f t="shared" si="30"/>
        <v>548.37619029386644</v>
      </c>
      <c r="AA99" s="156">
        <f t="shared" si="31"/>
        <v>1752.2825390999412</v>
      </c>
      <c r="AD99" s="14" t="s">
        <v>152</v>
      </c>
      <c r="AE99" s="57">
        <v>30039</v>
      </c>
      <c r="AF99" s="33">
        <f t="shared" si="32"/>
        <v>2727.0359657188424</v>
      </c>
      <c r="AG99" s="84">
        <f t="shared" si="22"/>
        <v>4.0211345210349245</v>
      </c>
      <c r="AH99" s="31">
        <f t="shared" si="33"/>
        <v>2504.7912288056918</v>
      </c>
      <c r="AI99" s="86">
        <f t="shared" si="23"/>
        <v>3.6934248776880598</v>
      </c>
      <c r="AJ99" s="155">
        <f t="shared" si="34"/>
        <v>2300.6587293938078</v>
      </c>
      <c r="AK99" s="56"/>
      <c r="AL99" s="86">
        <f t="shared" si="35"/>
        <v>3.3924225254752627</v>
      </c>
      <c r="AM99" s="31">
        <f t="shared" si="36"/>
        <v>2113.1623778719863</v>
      </c>
      <c r="AN99" s="86">
        <f t="shared" si="37"/>
        <v>3.1159509053168701</v>
      </c>
      <c r="AO99" s="31">
        <f t="shared" si="38"/>
        <v>1940.9463812262904</v>
      </c>
      <c r="AP99" s="89">
        <f t="shared" si="39"/>
        <v>2.8620108407589391</v>
      </c>
      <c r="AQ99" s="20">
        <f t="shared" si="40"/>
        <v>1782.7654392509025</v>
      </c>
      <c r="AR99" s="86">
        <f t="shared" si="41"/>
        <v>2.6287660818547827</v>
      </c>
    </row>
    <row r="100" spans="1:44" x14ac:dyDescent="0.25">
      <c r="A100" s="3" t="s">
        <v>154</v>
      </c>
      <c r="B100" s="4">
        <v>30040</v>
      </c>
      <c r="C100" s="7">
        <v>4301330617</v>
      </c>
      <c r="D100" s="8">
        <v>31</v>
      </c>
      <c r="E100" s="8">
        <v>214</v>
      </c>
      <c r="F100" s="8" t="s">
        <v>1695</v>
      </c>
      <c r="G100" s="8" t="s">
        <v>1696</v>
      </c>
      <c r="H100" s="8">
        <v>40.307220000000001</v>
      </c>
      <c r="I100" s="9">
        <v>-110.23133</v>
      </c>
      <c r="J100" s="7">
        <v>214</v>
      </c>
      <c r="K100" s="8">
        <v>365</v>
      </c>
      <c r="L100" s="8">
        <v>730</v>
      </c>
      <c r="M100" s="8">
        <v>1095</v>
      </c>
      <c r="N100" s="8">
        <v>1460</v>
      </c>
      <c r="O100" s="8">
        <v>1825</v>
      </c>
      <c r="P100" s="8">
        <v>2190</v>
      </c>
      <c r="Q100" s="6">
        <v>2.3290384453705478E-4</v>
      </c>
      <c r="R100" s="33">
        <f t="shared" si="24"/>
        <v>196.55968227141537</v>
      </c>
      <c r="S100" s="31">
        <f t="shared" si="25"/>
        <v>180.54069483476525</v>
      </c>
      <c r="T100" s="31">
        <f t="shared" si="26"/>
        <v>165.82720380271971</v>
      </c>
      <c r="U100" s="31">
        <f t="shared" si="27"/>
        <v>152.3128153804665</v>
      </c>
      <c r="V100" s="31">
        <f t="shared" si="28"/>
        <v>139.89980652826748</v>
      </c>
      <c r="W100" s="20">
        <f t="shared" si="29"/>
        <v>128.49841832256422</v>
      </c>
      <c r="Y100" s="153">
        <f t="shared" si="21"/>
        <v>0.315552416</v>
      </c>
      <c r="Z100" s="155">
        <f t="shared" si="30"/>
        <v>39.525936248867438</v>
      </c>
      <c r="AA100" s="156">
        <f t="shared" si="31"/>
        <v>126.30126755385227</v>
      </c>
      <c r="AD100" s="14" t="s">
        <v>154</v>
      </c>
      <c r="AE100" s="57">
        <v>30040</v>
      </c>
      <c r="AF100" s="33">
        <f t="shared" si="32"/>
        <v>196.55968227141537</v>
      </c>
      <c r="AG100" s="84">
        <f t="shared" si="22"/>
        <v>0.28983590013522187</v>
      </c>
      <c r="AH100" s="31">
        <f t="shared" si="33"/>
        <v>180.54069483476525</v>
      </c>
      <c r="AI100" s="86">
        <f t="shared" si="23"/>
        <v>0.26621519832443408</v>
      </c>
      <c r="AJ100" s="155">
        <f t="shared" si="34"/>
        <v>165.82720380271971</v>
      </c>
      <c r="AK100" s="56"/>
      <c r="AL100" s="86">
        <f t="shared" si="35"/>
        <v>0.24451950840407752</v>
      </c>
      <c r="AM100" s="31">
        <f t="shared" si="36"/>
        <v>152.3128153804665</v>
      </c>
      <c r="AN100" s="86">
        <f t="shared" si="37"/>
        <v>0.22459194804237459</v>
      </c>
      <c r="AO100" s="31">
        <f t="shared" si="38"/>
        <v>139.89980652826748</v>
      </c>
      <c r="AP100" s="89">
        <f t="shared" si="39"/>
        <v>0.20628842031741762</v>
      </c>
      <c r="AQ100" s="20">
        <f t="shared" si="40"/>
        <v>128.49841832256422</v>
      </c>
      <c r="AR100" s="86">
        <f t="shared" si="41"/>
        <v>0.18947657174702712</v>
      </c>
    </row>
    <row r="101" spans="1:44" x14ac:dyDescent="0.25">
      <c r="A101" s="3" t="s">
        <v>159</v>
      </c>
      <c r="B101" s="4">
        <v>30098</v>
      </c>
      <c r="C101" s="7">
        <v>4301330640</v>
      </c>
      <c r="D101" s="8">
        <v>294</v>
      </c>
      <c r="E101" s="8">
        <v>774</v>
      </c>
      <c r="F101" s="8" t="s">
        <v>1695</v>
      </c>
      <c r="G101" s="8" t="s">
        <v>1696</v>
      </c>
      <c r="H101" s="8">
        <v>40.028579999999899</v>
      </c>
      <c r="I101" s="9">
        <v>-110.1217</v>
      </c>
      <c r="J101" s="7">
        <v>774</v>
      </c>
      <c r="K101" s="8">
        <v>365</v>
      </c>
      <c r="L101" s="8">
        <v>730</v>
      </c>
      <c r="M101" s="8">
        <v>1095</v>
      </c>
      <c r="N101" s="8">
        <v>1460</v>
      </c>
      <c r="O101" s="8">
        <v>1825</v>
      </c>
      <c r="P101" s="8">
        <v>2190</v>
      </c>
      <c r="Q101" s="6">
        <v>2.3290384453705478E-4</v>
      </c>
      <c r="R101" s="33">
        <f t="shared" si="24"/>
        <v>710.92146765455834</v>
      </c>
      <c r="S101" s="31">
        <f t="shared" si="25"/>
        <v>652.98363458929111</v>
      </c>
      <c r="T101" s="31">
        <f t="shared" si="26"/>
        <v>599.7675502023601</v>
      </c>
      <c r="U101" s="31">
        <f t="shared" si="27"/>
        <v>550.88840703028541</v>
      </c>
      <c r="V101" s="31">
        <f t="shared" si="28"/>
        <v>505.99275819102354</v>
      </c>
      <c r="W101" s="20">
        <f t="shared" si="29"/>
        <v>464.75596159656402</v>
      </c>
      <c r="Y101" s="153">
        <f t="shared" si="21"/>
        <v>1.141297056</v>
      </c>
      <c r="Z101" s="155">
        <f t="shared" si="30"/>
        <v>142.95829278795981</v>
      </c>
      <c r="AA101" s="156">
        <f t="shared" si="31"/>
        <v>456.80925741440029</v>
      </c>
      <c r="AD101" s="14" t="s">
        <v>159</v>
      </c>
      <c r="AE101" s="57">
        <v>30098</v>
      </c>
      <c r="AF101" s="33">
        <f t="shared" si="32"/>
        <v>710.92146765455834</v>
      </c>
      <c r="AG101" s="84">
        <f t="shared" si="22"/>
        <v>1.048284984601223</v>
      </c>
      <c r="AH101" s="31">
        <f t="shared" si="33"/>
        <v>652.98363458929111</v>
      </c>
      <c r="AI101" s="86">
        <f t="shared" si="23"/>
        <v>0.96285310048183159</v>
      </c>
      <c r="AJ101" s="155">
        <f t="shared" si="34"/>
        <v>599.7675502023601</v>
      </c>
      <c r="AK101" s="56"/>
      <c r="AL101" s="86">
        <f t="shared" si="35"/>
        <v>0.88438364254558888</v>
      </c>
      <c r="AM101" s="31">
        <f t="shared" si="36"/>
        <v>550.88840703028541</v>
      </c>
      <c r="AN101" s="86">
        <f t="shared" si="37"/>
        <v>0.81230919525606515</v>
      </c>
      <c r="AO101" s="31">
        <f t="shared" si="38"/>
        <v>505.99275819102354</v>
      </c>
      <c r="AP101" s="89">
        <f t="shared" si="39"/>
        <v>0.7461085856340246</v>
      </c>
      <c r="AQ101" s="20">
        <f t="shared" si="40"/>
        <v>464.75596159656402</v>
      </c>
      <c r="AR101" s="86">
        <f t="shared" si="41"/>
        <v>0.68530311463644389</v>
      </c>
    </row>
    <row r="102" spans="1:44" x14ac:dyDescent="0.25">
      <c r="A102" s="3" t="s">
        <v>158</v>
      </c>
      <c r="B102" s="4">
        <v>30124</v>
      </c>
      <c r="C102" s="7">
        <v>4301330638</v>
      </c>
      <c r="D102" s="8">
        <v>349</v>
      </c>
      <c r="E102" s="8">
        <v>4163</v>
      </c>
      <c r="F102" s="8" t="s">
        <v>1695</v>
      </c>
      <c r="G102" s="8" t="s">
        <v>1696</v>
      </c>
      <c r="H102" s="8">
        <v>40.061239999999898</v>
      </c>
      <c r="I102" s="9">
        <v>-110.11663</v>
      </c>
      <c r="J102" s="7">
        <v>4163</v>
      </c>
      <c r="K102" s="8">
        <v>365</v>
      </c>
      <c r="L102" s="8">
        <v>730</v>
      </c>
      <c r="M102" s="8">
        <v>1095</v>
      </c>
      <c r="N102" s="8">
        <v>1460</v>
      </c>
      <c r="O102" s="8">
        <v>1825</v>
      </c>
      <c r="P102" s="8">
        <v>2190</v>
      </c>
      <c r="Q102" s="6">
        <v>2.3290384453705478E-4</v>
      </c>
      <c r="R102" s="33">
        <f t="shared" si="24"/>
        <v>3823.7287724107578</v>
      </c>
      <c r="S102" s="31">
        <f t="shared" si="25"/>
        <v>3512.1070682108771</v>
      </c>
      <c r="T102" s="31">
        <f t="shared" si="26"/>
        <v>3225.881539395898</v>
      </c>
      <c r="U102" s="31">
        <f t="shared" si="27"/>
        <v>2962.9824786396357</v>
      </c>
      <c r="V102" s="31">
        <f t="shared" si="28"/>
        <v>2721.508853164381</v>
      </c>
      <c r="W102" s="20">
        <f t="shared" si="29"/>
        <v>2499.7145583029665</v>
      </c>
      <c r="Y102" s="153">
        <f t="shared" si="21"/>
        <v>6.1385266719999994</v>
      </c>
      <c r="Z102" s="155">
        <f t="shared" si="30"/>
        <v>768.90875048614555</v>
      </c>
      <c r="AA102" s="156">
        <f t="shared" si="31"/>
        <v>2456.9727889097526</v>
      </c>
      <c r="AD102" s="14" t="s">
        <v>158</v>
      </c>
      <c r="AE102" s="57">
        <v>30124</v>
      </c>
      <c r="AF102" s="33">
        <f t="shared" si="32"/>
        <v>3823.7287724107578</v>
      </c>
      <c r="AG102" s="84">
        <f t="shared" si="22"/>
        <v>5.6382563189856478</v>
      </c>
      <c r="AH102" s="31">
        <f t="shared" si="33"/>
        <v>3512.1070682108771</v>
      </c>
      <c r="AI102" s="86">
        <f t="shared" si="23"/>
        <v>5.1787564047879391</v>
      </c>
      <c r="AJ102" s="155">
        <f t="shared" si="34"/>
        <v>3225.881539395898</v>
      </c>
      <c r="AK102" s="56"/>
      <c r="AL102" s="86">
        <f t="shared" si="35"/>
        <v>4.7567042686269847</v>
      </c>
      <c r="AM102" s="31">
        <f t="shared" si="36"/>
        <v>2962.9824786396357</v>
      </c>
      <c r="AN102" s="86">
        <f t="shared" si="37"/>
        <v>4.3690480359832025</v>
      </c>
      <c r="AO102" s="31">
        <f t="shared" si="38"/>
        <v>2721.508853164381</v>
      </c>
      <c r="AP102" s="89">
        <f t="shared" si="39"/>
        <v>4.0129845503804189</v>
      </c>
      <c r="AQ102" s="20">
        <f t="shared" si="40"/>
        <v>2499.7145583029665</v>
      </c>
      <c r="AR102" s="86">
        <f t="shared" si="41"/>
        <v>3.6859391036582894</v>
      </c>
    </row>
    <row r="103" spans="1:44" x14ac:dyDescent="0.25">
      <c r="A103" s="3" t="s">
        <v>160</v>
      </c>
      <c r="B103" s="4">
        <v>30126</v>
      </c>
      <c r="C103" s="7">
        <v>4301330645</v>
      </c>
      <c r="D103" s="8">
        <v>365</v>
      </c>
      <c r="E103" s="8">
        <v>64</v>
      </c>
      <c r="F103" s="8" t="s">
        <v>1695</v>
      </c>
      <c r="G103" s="8" t="s">
        <v>1696</v>
      </c>
      <c r="H103" s="8">
        <v>40.333559999999899</v>
      </c>
      <c r="I103" s="9">
        <v>-110.34423</v>
      </c>
      <c r="J103" s="7">
        <v>64</v>
      </c>
      <c r="K103" s="8">
        <v>365</v>
      </c>
      <c r="L103" s="8">
        <v>730</v>
      </c>
      <c r="M103" s="8">
        <v>1095</v>
      </c>
      <c r="N103" s="8">
        <v>1460</v>
      </c>
      <c r="O103" s="8">
        <v>1825</v>
      </c>
      <c r="P103" s="8">
        <v>2190</v>
      </c>
      <c r="Q103" s="6">
        <v>2.3290384453705478E-4</v>
      </c>
      <c r="R103" s="33">
        <f t="shared" si="24"/>
        <v>58.784204043787774</v>
      </c>
      <c r="S103" s="31">
        <f t="shared" si="25"/>
        <v>53.993478829088673</v>
      </c>
      <c r="T103" s="31">
        <f t="shared" si="26"/>
        <v>49.593182445673186</v>
      </c>
      <c r="U103" s="31">
        <f t="shared" si="27"/>
        <v>45.551496188550729</v>
      </c>
      <c r="V103" s="31">
        <f t="shared" si="28"/>
        <v>41.839194475743547</v>
      </c>
      <c r="W103" s="20">
        <f t="shared" si="29"/>
        <v>38.429433517028549</v>
      </c>
      <c r="Y103" s="153">
        <f t="shared" si="21"/>
        <v>9.4370815999999996E-2</v>
      </c>
      <c r="Z103" s="155">
        <f t="shared" si="30"/>
        <v>11.820840747324841</v>
      </c>
      <c r="AA103" s="156">
        <f t="shared" si="31"/>
        <v>37.772341698348342</v>
      </c>
      <c r="AD103" s="14" t="s">
        <v>160</v>
      </c>
      <c r="AE103" s="57">
        <v>30126</v>
      </c>
      <c r="AF103" s="33">
        <f t="shared" si="32"/>
        <v>58.784204043787774</v>
      </c>
      <c r="AG103" s="84">
        <f t="shared" si="22"/>
        <v>8.6679895367543003E-2</v>
      </c>
      <c r="AH103" s="31">
        <f t="shared" si="33"/>
        <v>53.993478829088673</v>
      </c>
      <c r="AI103" s="86">
        <f t="shared" si="23"/>
        <v>7.9615760246559725E-2</v>
      </c>
      <c r="AJ103" s="155">
        <f t="shared" si="34"/>
        <v>49.593182445673186</v>
      </c>
      <c r="AK103" s="56"/>
      <c r="AL103" s="86">
        <f t="shared" si="35"/>
        <v>7.3127329616172715E-2</v>
      </c>
      <c r="AM103" s="31">
        <f t="shared" si="36"/>
        <v>45.551496188550729</v>
      </c>
      <c r="AN103" s="86">
        <f t="shared" si="37"/>
        <v>6.7167685395850343E-2</v>
      </c>
      <c r="AO103" s="31">
        <f t="shared" si="38"/>
        <v>41.839194475743547</v>
      </c>
      <c r="AP103" s="89">
        <f t="shared" si="39"/>
        <v>6.169373317904079E-2</v>
      </c>
      <c r="AQ103" s="20">
        <f t="shared" si="40"/>
        <v>38.429433517028549</v>
      </c>
      <c r="AR103" s="86">
        <f t="shared" si="41"/>
        <v>5.6665890615933343E-2</v>
      </c>
    </row>
    <row r="104" spans="1:44" x14ac:dyDescent="0.25">
      <c r="A104" s="3" t="s">
        <v>1412</v>
      </c>
      <c r="B104" s="4">
        <v>30128</v>
      </c>
      <c r="C104" s="7">
        <v>4304731173</v>
      </c>
      <c r="D104" s="8">
        <v>366</v>
      </c>
      <c r="E104" s="8">
        <v>3892</v>
      </c>
      <c r="F104" s="8" t="s">
        <v>1695</v>
      </c>
      <c r="G104" s="8" t="s">
        <v>1697</v>
      </c>
      <c r="H104" s="8">
        <v>40.436619999999898</v>
      </c>
      <c r="I104" s="9">
        <v>-109.9682</v>
      </c>
      <c r="J104" s="7">
        <v>3892</v>
      </c>
      <c r="K104" s="8">
        <v>365</v>
      </c>
      <c r="L104" s="8">
        <v>730</v>
      </c>
      <c r="M104" s="8">
        <v>1095</v>
      </c>
      <c r="N104" s="8">
        <v>1460</v>
      </c>
      <c r="O104" s="8">
        <v>1825</v>
      </c>
      <c r="P104" s="8">
        <v>2190</v>
      </c>
      <c r="Q104" s="6">
        <v>2.3290384453705478E-4</v>
      </c>
      <c r="R104" s="33">
        <f t="shared" si="24"/>
        <v>3574.8144084128439</v>
      </c>
      <c r="S104" s="31">
        <f t="shared" si="25"/>
        <v>3283.4784312939551</v>
      </c>
      <c r="T104" s="31">
        <f t="shared" si="26"/>
        <v>3015.8854074775008</v>
      </c>
      <c r="U104" s="31">
        <f t="shared" si="27"/>
        <v>2770.1003619662411</v>
      </c>
      <c r="V104" s="31">
        <f t="shared" si="28"/>
        <v>2544.3460140561542</v>
      </c>
      <c r="W104" s="20">
        <f t="shared" si="29"/>
        <v>2336.9899257542988</v>
      </c>
      <c r="Y104" s="153">
        <f t="shared" si="21"/>
        <v>5.7389252480000001</v>
      </c>
      <c r="Z104" s="155">
        <f t="shared" si="30"/>
        <v>718.854877946692</v>
      </c>
      <c r="AA104" s="156">
        <f t="shared" si="31"/>
        <v>2297.030529530809</v>
      </c>
      <c r="AD104" s="14" t="s">
        <v>1412</v>
      </c>
      <c r="AE104" s="57">
        <v>30128</v>
      </c>
      <c r="AF104" s="33">
        <f t="shared" si="32"/>
        <v>3574.8144084128439</v>
      </c>
      <c r="AG104" s="84">
        <f t="shared" si="22"/>
        <v>5.2712211370387081</v>
      </c>
      <c r="AH104" s="31">
        <f t="shared" si="33"/>
        <v>3283.4784312939551</v>
      </c>
      <c r="AI104" s="86">
        <f t="shared" si="23"/>
        <v>4.8416334199939133</v>
      </c>
      <c r="AJ104" s="155">
        <f t="shared" si="34"/>
        <v>3015.8854074775008</v>
      </c>
      <c r="AK104" s="56"/>
      <c r="AL104" s="86">
        <f t="shared" si="35"/>
        <v>4.4470557322835038</v>
      </c>
      <c r="AM104" s="31">
        <f t="shared" si="36"/>
        <v>2770.1003619662411</v>
      </c>
      <c r="AN104" s="86">
        <f t="shared" si="37"/>
        <v>4.084634868135149</v>
      </c>
      <c r="AO104" s="31">
        <f t="shared" si="38"/>
        <v>2544.3460140561542</v>
      </c>
      <c r="AP104" s="89">
        <f t="shared" si="39"/>
        <v>3.7517501489504177</v>
      </c>
      <c r="AQ104" s="20">
        <f t="shared" si="40"/>
        <v>2336.9899257542988</v>
      </c>
      <c r="AR104" s="86">
        <f t="shared" si="41"/>
        <v>3.4459944730814467</v>
      </c>
    </row>
    <row r="105" spans="1:44" x14ac:dyDescent="0.25">
      <c r="A105" s="3" t="s">
        <v>145</v>
      </c>
      <c r="B105" s="4">
        <v>30130</v>
      </c>
      <c r="C105" s="7">
        <v>4301330555</v>
      </c>
      <c r="D105" s="8">
        <v>91</v>
      </c>
      <c r="E105" s="8">
        <v>181</v>
      </c>
      <c r="F105" s="8" t="s">
        <v>1695</v>
      </c>
      <c r="G105" s="8" t="s">
        <v>1696</v>
      </c>
      <c r="H105" s="8">
        <v>40.0397099999999</v>
      </c>
      <c r="I105" s="9">
        <v>-110.10765000000001</v>
      </c>
      <c r="J105" s="7">
        <v>181</v>
      </c>
      <c r="K105" s="8">
        <v>365</v>
      </c>
      <c r="L105" s="8">
        <v>730</v>
      </c>
      <c r="M105" s="8">
        <v>1095</v>
      </c>
      <c r="N105" s="8">
        <v>1460</v>
      </c>
      <c r="O105" s="8">
        <v>1825</v>
      </c>
      <c r="P105" s="8">
        <v>2190</v>
      </c>
      <c r="Q105" s="6">
        <v>2.3290384453705478E-4</v>
      </c>
      <c r="R105" s="33">
        <f t="shared" si="24"/>
        <v>166.24907706133729</v>
      </c>
      <c r="S105" s="31">
        <f t="shared" si="25"/>
        <v>152.70030731351639</v>
      </c>
      <c r="T105" s="31">
        <f t="shared" si="26"/>
        <v>140.25571910416949</v>
      </c>
      <c r="U105" s="31">
        <f t="shared" si="27"/>
        <v>128.82532515824502</v>
      </c>
      <c r="V105" s="31">
        <f t="shared" si="28"/>
        <v>118.32647187671222</v>
      </c>
      <c r="W105" s="20">
        <f t="shared" si="29"/>
        <v>108.68324166534637</v>
      </c>
      <c r="Y105" s="153">
        <f t="shared" si="21"/>
        <v>0.266892464</v>
      </c>
      <c r="Z105" s="155">
        <f t="shared" si="30"/>
        <v>33.430815238528069</v>
      </c>
      <c r="AA105" s="156">
        <f t="shared" si="31"/>
        <v>106.82490386564142</v>
      </c>
      <c r="AD105" s="14" t="s">
        <v>145</v>
      </c>
      <c r="AE105" s="57">
        <v>30130</v>
      </c>
      <c r="AF105" s="33">
        <f t="shared" si="32"/>
        <v>166.24907706133729</v>
      </c>
      <c r="AG105" s="84">
        <f t="shared" si="22"/>
        <v>0.24514157908633252</v>
      </c>
      <c r="AH105" s="31">
        <f t="shared" si="33"/>
        <v>152.70030731351639</v>
      </c>
      <c r="AI105" s="86">
        <f t="shared" si="23"/>
        <v>0.22516332194730171</v>
      </c>
      <c r="AJ105" s="155">
        <f t="shared" si="34"/>
        <v>140.25571910416949</v>
      </c>
      <c r="AK105" s="56"/>
      <c r="AL105" s="86">
        <f t="shared" si="35"/>
        <v>0.20681322907073849</v>
      </c>
      <c r="AM105" s="31">
        <f t="shared" si="36"/>
        <v>128.82532515824502</v>
      </c>
      <c r="AN105" s="86">
        <f t="shared" si="37"/>
        <v>0.18995861026013924</v>
      </c>
      <c r="AO105" s="31">
        <f t="shared" si="38"/>
        <v>118.32647187671222</v>
      </c>
      <c r="AP105" s="89">
        <f t="shared" si="39"/>
        <v>0.17447758914697473</v>
      </c>
      <c r="AQ105" s="20">
        <f t="shared" si="40"/>
        <v>108.68324166534637</v>
      </c>
      <c r="AR105" s="86">
        <f t="shared" si="41"/>
        <v>0.1602582218981865</v>
      </c>
    </row>
    <row r="106" spans="1:44" x14ac:dyDescent="0.25">
      <c r="A106" s="3" t="s">
        <v>161</v>
      </c>
      <c r="B106" s="4">
        <v>30189</v>
      </c>
      <c r="C106" s="7">
        <v>4301330650</v>
      </c>
      <c r="D106" s="8">
        <v>133</v>
      </c>
      <c r="E106" s="8">
        <v>309</v>
      </c>
      <c r="F106" s="8" t="s">
        <v>1695</v>
      </c>
      <c r="G106" s="8" t="s">
        <v>1696</v>
      </c>
      <c r="H106" s="8">
        <v>40.032530000000001</v>
      </c>
      <c r="I106" s="9">
        <v>-110.12133</v>
      </c>
      <c r="J106" s="7">
        <v>309</v>
      </c>
      <c r="K106" s="8">
        <v>365</v>
      </c>
      <c r="L106" s="8">
        <v>730</v>
      </c>
      <c r="M106" s="8">
        <v>1095</v>
      </c>
      <c r="N106" s="8">
        <v>1460</v>
      </c>
      <c r="O106" s="8">
        <v>1825</v>
      </c>
      <c r="P106" s="8">
        <v>2190</v>
      </c>
      <c r="Q106" s="6">
        <v>2.3290384453705478E-4</v>
      </c>
      <c r="R106" s="33">
        <f t="shared" si="24"/>
        <v>283.81748514891285</v>
      </c>
      <c r="S106" s="31">
        <f t="shared" si="25"/>
        <v>260.68726497169376</v>
      </c>
      <c r="T106" s="31">
        <f t="shared" si="26"/>
        <v>239.44208399551584</v>
      </c>
      <c r="U106" s="31">
        <f t="shared" si="27"/>
        <v>219.92831753534648</v>
      </c>
      <c r="V106" s="31">
        <f t="shared" si="28"/>
        <v>202.0048608281993</v>
      </c>
      <c r="W106" s="20">
        <f t="shared" si="29"/>
        <v>185.54210869940346</v>
      </c>
      <c r="Y106" s="153">
        <f t="shared" si="21"/>
        <v>0.45563409599999999</v>
      </c>
      <c r="Z106" s="155">
        <f t="shared" si="30"/>
        <v>57.072496733177751</v>
      </c>
      <c r="AA106" s="156">
        <f t="shared" si="31"/>
        <v>182.36958726233809</v>
      </c>
      <c r="AD106" s="14" t="s">
        <v>161</v>
      </c>
      <c r="AE106" s="57">
        <v>30189</v>
      </c>
      <c r="AF106" s="33">
        <f t="shared" si="32"/>
        <v>283.81748514891285</v>
      </c>
      <c r="AG106" s="84">
        <f t="shared" si="22"/>
        <v>0.41850136982141856</v>
      </c>
      <c r="AH106" s="31">
        <f t="shared" si="33"/>
        <v>260.68726497169376</v>
      </c>
      <c r="AI106" s="86">
        <f t="shared" si="23"/>
        <v>0.38439484244042121</v>
      </c>
      <c r="AJ106" s="155">
        <f t="shared" si="34"/>
        <v>239.44208399551584</v>
      </c>
      <c r="AK106" s="56"/>
      <c r="AL106" s="86">
        <f t="shared" si="35"/>
        <v>0.35306788830308389</v>
      </c>
      <c r="AM106" s="31">
        <f t="shared" si="36"/>
        <v>219.92831753534648</v>
      </c>
      <c r="AN106" s="86">
        <f t="shared" si="37"/>
        <v>0.32429398105183993</v>
      </c>
      <c r="AO106" s="31">
        <f t="shared" si="38"/>
        <v>202.0048608281993</v>
      </c>
      <c r="AP106" s="89">
        <f t="shared" si="39"/>
        <v>0.29786505550505632</v>
      </c>
      <c r="AQ106" s="20">
        <f t="shared" si="40"/>
        <v>185.54210869940346</v>
      </c>
      <c r="AR106" s="86">
        <f t="shared" si="41"/>
        <v>0.27359000313005316</v>
      </c>
    </row>
    <row r="107" spans="1:44" x14ac:dyDescent="0.25">
      <c r="A107" s="3" t="s">
        <v>157</v>
      </c>
      <c r="B107" s="4">
        <v>30193</v>
      </c>
      <c r="C107" s="7">
        <v>4301330631</v>
      </c>
      <c r="D107" s="8">
        <v>195</v>
      </c>
      <c r="E107" s="8">
        <v>514</v>
      </c>
      <c r="F107" s="8" t="s">
        <v>1695</v>
      </c>
      <c r="G107" s="8" t="s">
        <v>1696</v>
      </c>
      <c r="H107" s="8">
        <v>40.026060000000001</v>
      </c>
      <c r="I107" s="9">
        <v>-110.10718</v>
      </c>
      <c r="J107" s="7">
        <v>514</v>
      </c>
      <c r="K107" s="8">
        <v>365</v>
      </c>
      <c r="L107" s="8">
        <v>730</v>
      </c>
      <c r="M107" s="8">
        <v>1095</v>
      </c>
      <c r="N107" s="8">
        <v>1460</v>
      </c>
      <c r="O107" s="8">
        <v>1825</v>
      </c>
      <c r="P107" s="8">
        <v>2190</v>
      </c>
      <c r="Q107" s="6">
        <v>2.3290384453705478E-4</v>
      </c>
      <c r="R107" s="33">
        <f t="shared" si="24"/>
        <v>472.11063872667057</v>
      </c>
      <c r="S107" s="31">
        <f t="shared" si="25"/>
        <v>433.6351268461184</v>
      </c>
      <c r="T107" s="31">
        <f t="shared" si="26"/>
        <v>398.29524651681277</v>
      </c>
      <c r="U107" s="31">
        <f t="shared" si="27"/>
        <v>365.83545376429805</v>
      </c>
      <c r="V107" s="31">
        <f t="shared" si="28"/>
        <v>336.02103063331538</v>
      </c>
      <c r="W107" s="20">
        <f t="shared" si="29"/>
        <v>308.63638793363555</v>
      </c>
      <c r="Y107" s="153">
        <f t="shared" si="21"/>
        <v>0.75791561600000001</v>
      </c>
      <c r="Z107" s="155">
        <f t="shared" si="30"/>
        <v>94.936127251952627</v>
      </c>
      <c r="AA107" s="156">
        <f t="shared" si="31"/>
        <v>303.35911926486011</v>
      </c>
      <c r="AD107" s="14" t="s">
        <v>157</v>
      </c>
      <c r="AE107" s="57">
        <v>30193</v>
      </c>
      <c r="AF107" s="33">
        <f t="shared" si="32"/>
        <v>472.11063872667057</v>
      </c>
      <c r="AG107" s="84">
        <f t="shared" si="22"/>
        <v>0.69614790967057971</v>
      </c>
      <c r="AH107" s="31">
        <f t="shared" si="33"/>
        <v>433.6351268461184</v>
      </c>
      <c r="AI107" s="86">
        <f t="shared" si="23"/>
        <v>0.63941407448018273</v>
      </c>
      <c r="AJ107" s="155">
        <f t="shared" si="34"/>
        <v>398.29524651681277</v>
      </c>
      <c r="AK107" s="56"/>
      <c r="AL107" s="86">
        <f t="shared" si="35"/>
        <v>0.58730386597988715</v>
      </c>
      <c r="AM107" s="31">
        <f t="shared" si="36"/>
        <v>365.83545376429805</v>
      </c>
      <c r="AN107" s="86">
        <f t="shared" si="37"/>
        <v>0.53944047333542311</v>
      </c>
      <c r="AO107" s="31">
        <f t="shared" si="38"/>
        <v>336.02103063331538</v>
      </c>
      <c r="AP107" s="89">
        <f t="shared" si="39"/>
        <v>0.49547779459417135</v>
      </c>
      <c r="AQ107" s="20">
        <f t="shared" si="40"/>
        <v>308.63638793363555</v>
      </c>
      <c r="AR107" s="86">
        <f t="shared" si="41"/>
        <v>0.45509793400921467</v>
      </c>
    </row>
    <row r="108" spans="1:44" x14ac:dyDescent="0.25">
      <c r="A108" s="3" t="s">
        <v>156</v>
      </c>
      <c r="B108" s="4">
        <v>30210</v>
      </c>
      <c r="C108" s="7">
        <v>4301330629</v>
      </c>
      <c r="D108" s="8">
        <v>366</v>
      </c>
      <c r="E108" s="8">
        <v>3064</v>
      </c>
      <c r="F108" s="8" t="s">
        <v>1695</v>
      </c>
      <c r="G108" s="8" t="s">
        <v>1696</v>
      </c>
      <c r="H108" s="8">
        <v>40.297820000000002</v>
      </c>
      <c r="I108" s="9">
        <v>-110.17519</v>
      </c>
      <c r="J108" s="7">
        <v>3064</v>
      </c>
      <c r="K108" s="8">
        <v>365</v>
      </c>
      <c r="L108" s="8">
        <v>730</v>
      </c>
      <c r="M108" s="8">
        <v>1095</v>
      </c>
      <c r="N108" s="8">
        <v>1460</v>
      </c>
      <c r="O108" s="8">
        <v>1825</v>
      </c>
      <c r="P108" s="8">
        <v>2190</v>
      </c>
      <c r="Q108" s="6">
        <v>2.3290384453705478E-4</v>
      </c>
      <c r="R108" s="33">
        <f t="shared" si="24"/>
        <v>2814.2937685963398</v>
      </c>
      <c r="S108" s="31">
        <f t="shared" si="25"/>
        <v>2584.9377989426202</v>
      </c>
      <c r="T108" s="31">
        <f t="shared" si="26"/>
        <v>2374.2736095866039</v>
      </c>
      <c r="U108" s="31">
        <f t="shared" si="27"/>
        <v>2180.7778800268661</v>
      </c>
      <c r="V108" s="31">
        <f t="shared" si="28"/>
        <v>2003.0514355262223</v>
      </c>
      <c r="W108" s="20">
        <f t="shared" si="29"/>
        <v>1839.8091296277419</v>
      </c>
      <c r="Y108" s="153">
        <f t="shared" si="21"/>
        <v>4.5180028160000001</v>
      </c>
      <c r="Z108" s="155">
        <f t="shared" si="30"/>
        <v>565.92275077817681</v>
      </c>
      <c r="AA108" s="156">
        <f t="shared" si="31"/>
        <v>1808.3508588084271</v>
      </c>
      <c r="AD108" s="14" t="s">
        <v>156</v>
      </c>
      <c r="AE108" s="57">
        <v>30210</v>
      </c>
      <c r="AF108" s="33">
        <f t="shared" si="32"/>
        <v>2814.2937685963398</v>
      </c>
      <c r="AG108" s="84">
        <f t="shared" si="22"/>
        <v>4.1497999907211209</v>
      </c>
      <c r="AH108" s="31">
        <f t="shared" si="33"/>
        <v>2584.9377989426202</v>
      </c>
      <c r="AI108" s="86">
        <f t="shared" si="23"/>
        <v>3.8116045218040471</v>
      </c>
      <c r="AJ108" s="155">
        <f t="shared" si="34"/>
        <v>2374.2736095866039</v>
      </c>
      <c r="AK108" s="56"/>
      <c r="AL108" s="86">
        <f t="shared" si="35"/>
        <v>3.500970905374269</v>
      </c>
      <c r="AM108" s="31">
        <f t="shared" si="36"/>
        <v>2180.7778800268661</v>
      </c>
      <c r="AN108" s="86">
        <f t="shared" si="37"/>
        <v>3.2156529383263353</v>
      </c>
      <c r="AO108" s="31">
        <f t="shared" si="38"/>
        <v>2003.0514355262223</v>
      </c>
      <c r="AP108" s="89">
        <f t="shared" si="39"/>
        <v>2.9535874759465779</v>
      </c>
      <c r="AQ108" s="20">
        <f t="shared" si="40"/>
        <v>1839.8091296277419</v>
      </c>
      <c r="AR108" s="86">
        <f t="shared" si="41"/>
        <v>2.7128795132378087</v>
      </c>
    </row>
    <row r="109" spans="1:44" x14ac:dyDescent="0.25">
      <c r="A109" s="3" t="s">
        <v>155</v>
      </c>
      <c r="B109" s="4">
        <v>30333</v>
      </c>
      <c r="C109" s="7">
        <v>4301330621</v>
      </c>
      <c r="D109" s="8">
        <v>366</v>
      </c>
      <c r="E109" s="8">
        <v>3682</v>
      </c>
      <c r="F109" s="8" t="s">
        <v>1695</v>
      </c>
      <c r="G109" s="8" t="s">
        <v>1696</v>
      </c>
      <c r="H109" s="8">
        <v>40.292580000000001</v>
      </c>
      <c r="I109" s="9">
        <v>-110.0044</v>
      </c>
      <c r="J109" s="7">
        <v>3682</v>
      </c>
      <c r="K109" s="8">
        <v>365</v>
      </c>
      <c r="L109" s="8">
        <v>730</v>
      </c>
      <c r="M109" s="8">
        <v>1095</v>
      </c>
      <c r="N109" s="8">
        <v>1460</v>
      </c>
      <c r="O109" s="8">
        <v>1825</v>
      </c>
      <c r="P109" s="8">
        <v>2190</v>
      </c>
      <c r="Q109" s="6">
        <v>2.3290384453705478E-4</v>
      </c>
      <c r="R109" s="33">
        <f t="shared" si="24"/>
        <v>3381.9287388941652</v>
      </c>
      <c r="S109" s="31">
        <f t="shared" si="25"/>
        <v>3106.3123288860079</v>
      </c>
      <c r="T109" s="31">
        <f t="shared" si="26"/>
        <v>2853.1577775776354</v>
      </c>
      <c r="U109" s="31">
        <f t="shared" si="27"/>
        <v>2620.634515097559</v>
      </c>
      <c r="V109" s="31">
        <f t="shared" si="28"/>
        <v>2407.0611571826207</v>
      </c>
      <c r="W109" s="20">
        <f t="shared" si="29"/>
        <v>2210.8933470265488</v>
      </c>
      <c r="Y109" s="153">
        <f t="shared" si="21"/>
        <v>5.4292710079999997</v>
      </c>
      <c r="Z109" s="155">
        <f t="shared" si="30"/>
        <v>680.06774424453226</v>
      </c>
      <c r="AA109" s="156">
        <f t="shared" si="31"/>
        <v>2173.0900333331033</v>
      </c>
      <c r="AD109" s="14" t="s">
        <v>155</v>
      </c>
      <c r="AE109" s="57">
        <v>30333</v>
      </c>
      <c r="AF109" s="33">
        <f t="shared" si="32"/>
        <v>3381.9287388941652</v>
      </c>
      <c r="AG109" s="84">
        <f t="shared" si="22"/>
        <v>4.9868027303639577</v>
      </c>
      <c r="AH109" s="31">
        <f t="shared" si="33"/>
        <v>3106.3123288860079</v>
      </c>
      <c r="AI109" s="86">
        <f t="shared" si="23"/>
        <v>4.5803942066848897</v>
      </c>
      <c r="AJ109" s="155">
        <f t="shared" si="34"/>
        <v>2853.1577775776354</v>
      </c>
      <c r="AK109" s="56"/>
      <c r="AL109" s="86">
        <f t="shared" si="35"/>
        <v>4.207106681980437</v>
      </c>
      <c r="AM109" s="31">
        <f t="shared" si="36"/>
        <v>2620.634515097559</v>
      </c>
      <c r="AN109" s="86">
        <f t="shared" si="37"/>
        <v>3.8642409004300147</v>
      </c>
      <c r="AO109" s="31">
        <f t="shared" si="38"/>
        <v>2407.0611571826207</v>
      </c>
      <c r="AP109" s="89">
        <f t="shared" si="39"/>
        <v>3.5493175869566902</v>
      </c>
      <c r="AQ109" s="20">
        <f t="shared" si="40"/>
        <v>2210.8933470265488</v>
      </c>
      <c r="AR109" s="86">
        <f t="shared" si="41"/>
        <v>3.2600595194979154</v>
      </c>
    </row>
    <row r="110" spans="1:44" x14ac:dyDescent="0.25">
      <c r="A110" s="3" t="s">
        <v>153</v>
      </c>
      <c r="B110" s="4">
        <v>30376</v>
      </c>
      <c r="C110" s="7">
        <v>4301330615</v>
      </c>
      <c r="D110" s="8">
        <v>366</v>
      </c>
      <c r="E110" s="8">
        <v>14954</v>
      </c>
      <c r="F110" s="8" t="s">
        <v>1695</v>
      </c>
      <c r="G110" s="8" t="s">
        <v>1696</v>
      </c>
      <c r="H110" s="8">
        <v>40.216299999999897</v>
      </c>
      <c r="I110" s="9">
        <v>-110.55204000000001</v>
      </c>
      <c r="J110" s="7">
        <v>14954</v>
      </c>
      <c r="K110" s="8">
        <v>365</v>
      </c>
      <c r="L110" s="8">
        <v>730</v>
      </c>
      <c r="M110" s="8">
        <v>1095</v>
      </c>
      <c r="N110" s="8">
        <v>1460</v>
      </c>
      <c r="O110" s="8">
        <v>1825</v>
      </c>
      <c r="P110" s="8">
        <v>2190</v>
      </c>
      <c r="Q110" s="6">
        <v>2.3290384453705478E-4</v>
      </c>
      <c r="R110" s="33">
        <f t="shared" si="24"/>
        <v>13735.296676106287</v>
      </c>
      <c r="S110" s="31">
        <f t="shared" si="25"/>
        <v>12615.91378765925</v>
      </c>
      <c r="T110" s="31">
        <f t="shared" si="26"/>
        <v>11587.757035821825</v>
      </c>
      <c r="U110" s="31">
        <f t="shared" si="27"/>
        <v>10643.391781306056</v>
      </c>
      <c r="V110" s="31">
        <f t="shared" si="28"/>
        <v>9775.9892842229528</v>
      </c>
      <c r="W110" s="20">
        <f t="shared" si="29"/>
        <v>8979.2773252132029</v>
      </c>
      <c r="Y110" s="153">
        <f t="shared" si="21"/>
        <v>22.050330975999998</v>
      </c>
      <c r="Z110" s="155">
        <f t="shared" si="30"/>
        <v>2762.01332086712</v>
      </c>
      <c r="AA110" s="156">
        <f t="shared" si="31"/>
        <v>8825.7437149547059</v>
      </c>
      <c r="AD110" s="14" t="s">
        <v>153</v>
      </c>
      <c r="AE110" s="57">
        <v>30376</v>
      </c>
      <c r="AF110" s="33">
        <f t="shared" si="32"/>
        <v>13735.296676106287</v>
      </c>
      <c r="AG110" s="84">
        <f t="shared" si="22"/>
        <v>20.253299301972469</v>
      </c>
      <c r="AH110" s="31">
        <f t="shared" si="33"/>
        <v>12615.91378765925</v>
      </c>
      <c r="AI110" s="86">
        <f t="shared" si="23"/>
        <v>18.602719980110219</v>
      </c>
      <c r="AJ110" s="155">
        <f t="shared" si="34"/>
        <v>11587.757035821825</v>
      </c>
      <c r="AK110" s="56"/>
      <c r="AL110" s="86">
        <f t="shared" si="35"/>
        <v>17.086657610628858</v>
      </c>
      <c r="AM110" s="31">
        <f t="shared" si="36"/>
        <v>10643.391781306056</v>
      </c>
      <c r="AN110" s="86">
        <f t="shared" si="37"/>
        <v>15.694149490774157</v>
      </c>
      <c r="AO110" s="31">
        <f t="shared" si="38"/>
        <v>9775.9892842229528</v>
      </c>
      <c r="AP110" s="89">
        <f t="shared" si="39"/>
        <v>14.415126343115249</v>
      </c>
      <c r="AQ110" s="20">
        <f t="shared" si="40"/>
        <v>8979.2773252132029</v>
      </c>
      <c r="AR110" s="86">
        <f t="shared" si="41"/>
        <v>13.240339504229176</v>
      </c>
    </row>
    <row r="111" spans="1:44" x14ac:dyDescent="0.25">
      <c r="A111" s="3" t="s">
        <v>162</v>
      </c>
      <c r="B111" s="4">
        <v>30422</v>
      </c>
      <c r="C111" s="7">
        <v>4301330654</v>
      </c>
      <c r="D111" s="8">
        <v>246</v>
      </c>
      <c r="E111" s="8">
        <v>383</v>
      </c>
      <c r="F111" s="8" t="s">
        <v>1695</v>
      </c>
      <c r="G111" s="8" t="s">
        <v>1696</v>
      </c>
      <c r="H111" s="8">
        <v>40.014800000000001</v>
      </c>
      <c r="I111" s="9">
        <v>-110.07962000000001</v>
      </c>
      <c r="J111" s="7">
        <v>383</v>
      </c>
      <c r="K111" s="8">
        <v>365</v>
      </c>
      <c r="L111" s="8">
        <v>730</v>
      </c>
      <c r="M111" s="8">
        <v>1095</v>
      </c>
      <c r="N111" s="8">
        <v>1460</v>
      </c>
      <c r="O111" s="8">
        <v>1825</v>
      </c>
      <c r="P111" s="8">
        <v>2190</v>
      </c>
      <c r="Q111" s="6">
        <v>2.3290384453705478E-4</v>
      </c>
      <c r="R111" s="33">
        <f t="shared" si="24"/>
        <v>351.78672107454247</v>
      </c>
      <c r="S111" s="31">
        <f t="shared" si="25"/>
        <v>323.11722486782753</v>
      </c>
      <c r="T111" s="31">
        <f t="shared" si="26"/>
        <v>296.78420119832549</v>
      </c>
      <c r="U111" s="31">
        <f t="shared" si="27"/>
        <v>272.59723500335826</v>
      </c>
      <c r="V111" s="31">
        <f t="shared" si="28"/>
        <v>250.38142944077779</v>
      </c>
      <c r="W111" s="20">
        <f t="shared" si="29"/>
        <v>229.97614120346773</v>
      </c>
      <c r="Y111" s="153">
        <f t="shared" si="21"/>
        <v>0.56475035200000001</v>
      </c>
      <c r="Z111" s="155">
        <f t="shared" si="30"/>
        <v>70.740343847272101</v>
      </c>
      <c r="AA111" s="156">
        <f t="shared" si="31"/>
        <v>226.04385735105339</v>
      </c>
      <c r="AD111" s="14" t="s">
        <v>162</v>
      </c>
      <c r="AE111" s="57">
        <v>30422</v>
      </c>
      <c r="AF111" s="33">
        <f t="shared" si="32"/>
        <v>351.78672107454247</v>
      </c>
      <c r="AG111" s="84">
        <f t="shared" si="22"/>
        <v>0.51872499884014012</v>
      </c>
      <c r="AH111" s="31">
        <f t="shared" si="33"/>
        <v>323.11722486782753</v>
      </c>
      <c r="AI111" s="86">
        <f t="shared" si="23"/>
        <v>0.47645056522550588</v>
      </c>
      <c r="AJ111" s="155">
        <f t="shared" si="34"/>
        <v>296.78420119832549</v>
      </c>
      <c r="AK111" s="56"/>
      <c r="AL111" s="86">
        <f t="shared" si="35"/>
        <v>0.43762136317178363</v>
      </c>
      <c r="AM111" s="31">
        <f t="shared" si="36"/>
        <v>272.59723500335826</v>
      </c>
      <c r="AN111" s="86">
        <f t="shared" si="37"/>
        <v>0.40195661729079191</v>
      </c>
      <c r="AO111" s="31">
        <f t="shared" si="38"/>
        <v>250.38142944077779</v>
      </c>
      <c r="AP111" s="89">
        <f t="shared" si="39"/>
        <v>0.36919843449332224</v>
      </c>
      <c r="AQ111" s="20">
        <f t="shared" si="40"/>
        <v>229.97614120346773</v>
      </c>
      <c r="AR111" s="86">
        <f t="shared" si="41"/>
        <v>0.33910993915472609</v>
      </c>
    </row>
    <row r="112" spans="1:44" x14ac:dyDescent="0.25">
      <c r="A112" s="3" t="s">
        <v>1415</v>
      </c>
      <c r="B112" s="4">
        <v>30441</v>
      </c>
      <c r="C112" s="7">
        <v>4304731297</v>
      </c>
      <c r="D112" s="8">
        <v>365</v>
      </c>
      <c r="E112" s="8">
        <v>13452</v>
      </c>
      <c r="F112" s="8" t="s">
        <v>1695</v>
      </c>
      <c r="G112" s="8" t="s">
        <v>1697</v>
      </c>
      <c r="H112" s="8">
        <v>40.378900000000002</v>
      </c>
      <c r="I112" s="9">
        <v>-109.967609999999</v>
      </c>
      <c r="J112" s="7">
        <v>13452</v>
      </c>
      <c r="K112" s="8">
        <v>365</v>
      </c>
      <c r="L112" s="8">
        <v>730</v>
      </c>
      <c r="M112" s="8">
        <v>1095</v>
      </c>
      <c r="N112" s="8">
        <v>1460</v>
      </c>
      <c r="O112" s="8">
        <v>1825</v>
      </c>
      <c r="P112" s="8">
        <v>2190</v>
      </c>
      <c r="Q112" s="6">
        <v>2.3290384453705478E-4</v>
      </c>
      <c r="R112" s="33">
        <f t="shared" si="24"/>
        <v>12355.704887453643</v>
      </c>
      <c r="S112" s="31">
        <f t="shared" si="25"/>
        <v>11348.754331389075</v>
      </c>
      <c r="T112" s="31">
        <f t="shared" si="26"/>
        <v>10423.867035299932</v>
      </c>
      <c r="U112" s="31">
        <f t="shared" si="27"/>
        <v>9574.355105131006</v>
      </c>
      <c r="V112" s="31">
        <f t="shared" si="28"/>
        <v>8794.0756888703472</v>
      </c>
      <c r="W112" s="20">
        <f t="shared" si="29"/>
        <v>8077.386557360438</v>
      </c>
      <c r="Y112" s="153">
        <f t="shared" si="21"/>
        <v>19.835565887999998</v>
      </c>
      <c r="Z112" s="155">
        <f t="shared" si="30"/>
        <v>2484.5929645783399</v>
      </c>
      <c r="AA112" s="156">
        <f t="shared" si="31"/>
        <v>7939.2740707215926</v>
      </c>
      <c r="AD112" s="14" t="s">
        <v>1415</v>
      </c>
      <c r="AE112" s="57">
        <v>30441</v>
      </c>
      <c r="AF112" s="33">
        <f t="shared" si="32"/>
        <v>12355.704887453643</v>
      </c>
      <c r="AG112" s="84">
        <f t="shared" si="22"/>
        <v>18.219030507565446</v>
      </c>
      <c r="AH112" s="31">
        <f t="shared" si="33"/>
        <v>11348.754331389075</v>
      </c>
      <c r="AI112" s="86">
        <f t="shared" si="23"/>
        <v>16.734237606823772</v>
      </c>
      <c r="AJ112" s="155">
        <f t="shared" si="34"/>
        <v>10423.867035299932</v>
      </c>
      <c r="AK112" s="56"/>
      <c r="AL112" s="86">
        <f t="shared" si="35"/>
        <v>15.370450593699303</v>
      </c>
      <c r="AM112" s="31">
        <f t="shared" si="36"/>
        <v>9574.355105131006</v>
      </c>
      <c r="AN112" s="86">
        <f t="shared" si="37"/>
        <v>14.117807874140293</v>
      </c>
      <c r="AO112" s="31">
        <f t="shared" si="38"/>
        <v>8794.0756888703472</v>
      </c>
      <c r="AP112" s="89">
        <f t="shared" si="39"/>
        <v>12.967251542569636</v>
      </c>
      <c r="AQ112" s="20">
        <f t="shared" si="40"/>
        <v>8077.386557360438</v>
      </c>
      <c r="AR112" s="86">
        <f t="shared" si="41"/>
        <v>11.91046188383649</v>
      </c>
    </row>
    <row r="113" spans="1:44" x14ac:dyDescent="0.25">
      <c r="A113" s="3" t="s">
        <v>1414</v>
      </c>
      <c r="B113" s="4">
        <v>30442</v>
      </c>
      <c r="C113" s="7">
        <v>4304731295</v>
      </c>
      <c r="D113" s="8">
        <v>366</v>
      </c>
      <c r="E113" s="8">
        <v>28548</v>
      </c>
      <c r="F113" s="8" t="s">
        <v>1695</v>
      </c>
      <c r="G113" s="8" t="s">
        <v>1697</v>
      </c>
      <c r="H113" s="8">
        <v>40.40804</v>
      </c>
      <c r="I113" s="9">
        <v>-109.94567000000001</v>
      </c>
      <c r="J113" s="7">
        <v>28548</v>
      </c>
      <c r="K113" s="8">
        <v>365</v>
      </c>
      <c r="L113" s="8">
        <v>730</v>
      </c>
      <c r="M113" s="8">
        <v>1095</v>
      </c>
      <c r="N113" s="8">
        <v>1460</v>
      </c>
      <c r="O113" s="8">
        <v>1825</v>
      </c>
      <c r="P113" s="8">
        <v>2190</v>
      </c>
      <c r="Q113" s="6">
        <v>2.3290384453705478E-4</v>
      </c>
      <c r="R113" s="33">
        <f t="shared" si="24"/>
        <v>26221.429016282083</v>
      </c>
      <c r="S113" s="31">
        <f t="shared" si="25"/>
        <v>24084.466150200366</v>
      </c>
      <c r="T113" s="31">
        <f t="shared" si="26"/>
        <v>22121.658944673094</v>
      </c>
      <c r="U113" s="31">
        <f t="shared" si="27"/>
        <v>20318.814268605409</v>
      </c>
      <c r="V113" s="31">
        <f t="shared" si="28"/>
        <v>18662.895685836356</v>
      </c>
      <c r="W113" s="20">
        <f t="shared" si="29"/>
        <v>17141.929188189548</v>
      </c>
      <c r="Y113" s="153">
        <f t="shared" si="21"/>
        <v>42.095282112</v>
      </c>
      <c r="Z113" s="155">
        <f t="shared" si="30"/>
        <v>5272.8337758535863</v>
      </c>
      <c r="AA113" s="156">
        <f t="shared" si="31"/>
        <v>16848.825168819505</v>
      </c>
      <c r="AD113" s="14" t="s">
        <v>1414</v>
      </c>
      <c r="AE113" s="57">
        <v>30442</v>
      </c>
      <c r="AF113" s="33">
        <f t="shared" si="32"/>
        <v>26221.429016282083</v>
      </c>
      <c r="AG113" s="84">
        <f t="shared" si="22"/>
        <v>38.664650827384648</v>
      </c>
      <c r="AH113" s="31">
        <f t="shared" si="33"/>
        <v>24084.466150200366</v>
      </c>
      <c r="AI113" s="86">
        <f t="shared" si="23"/>
        <v>35.513605054981049</v>
      </c>
      <c r="AJ113" s="155">
        <f t="shared" si="34"/>
        <v>22121.658944673094</v>
      </c>
      <c r="AK113" s="56"/>
      <c r="AL113" s="86">
        <f t="shared" si="35"/>
        <v>32.619359466914041</v>
      </c>
      <c r="AM113" s="31">
        <f t="shared" si="36"/>
        <v>20318.814268605409</v>
      </c>
      <c r="AN113" s="86">
        <f t="shared" si="37"/>
        <v>29.960985666886494</v>
      </c>
      <c r="AO113" s="31">
        <f t="shared" si="38"/>
        <v>18662.895685836356</v>
      </c>
      <c r="AP113" s="89">
        <f t="shared" si="39"/>
        <v>27.519260856175883</v>
      </c>
      <c r="AQ113" s="20">
        <f t="shared" si="40"/>
        <v>17141.929188189548</v>
      </c>
      <c r="AR113" s="86">
        <f t="shared" si="41"/>
        <v>25.276528832869769</v>
      </c>
    </row>
    <row r="114" spans="1:44" x14ac:dyDescent="0.25">
      <c r="A114" s="3" t="s">
        <v>165</v>
      </c>
      <c r="B114" s="4">
        <v>30448</v>
      </c>
      <c r="C114" s="7">
        <v>4301330725</v>
      </c>
      <c r="D114" s="8">
        <v>360</v>
      </c>
      <c r="E114" s="8">
        <v>1816</v>
      </c>
      <c r="F114" s="8" t="s">
        <v>1695</v>
      </c>
      <c r="G114" s="8" t="s">
        <v>1696</v>
      </c>
      <c r="H114" s="8">
        <v>40.4510399999999</v>
      </c>
      <c r="I114" s="9">
        <v>-110.01978</v>
      </c>
      <c r="J114" s="7">
        <v>1816</v>
      </c>
      <c r="K114" s="8">
        <v>365</v>
      </c>
      <c r="L114" s="8">
        <v>730</v>
      </c>
      <c r="M114" s="8">
        <v>1095</v>
      </c>
      <c r="N114" s="8">
        <v>1460</v>
      </c>
      <c r="O114" s="8">
        <v>1825</v>
      </c>
      <c r="P114" s="8">
        <v>2190</v>
      </c>
      <c r="Q114" s="6">
        <v>2.3290384453705478E-4</v>
      </c>
      <c r="R114" s="33">
        <f t="shared" si="24"/>
        <v>1668.0017897424782</v>
      </c>
      <c r="S114" s="31">
        <f t="shared" si="25"/>
        <v>1532.0649617753911</v>
      </c>
      <c r="T114" s="31">
        <f t="shared" si="26"/>
        <v>1407.2065518959766</v>
      </c>
      <c r="U114" s="31">
        <f t="shared" si="27"/>
        <v>1292.523704350127</v>
      </c>
      <c r="V114" s="31">
        <f t="shared" si="28"/>
        <v>1187.187143249223</v>
      </c>
      <c r="W114" s="20">
        <f t="shared" si="29"/>
        <v>1090.435176045685</v>
      </c>
      <c r="Y114" s="153">
        <f t="shared" si="21"/>
        <v>2.6777719040000001</v>
      </c>
      <c r="Z114" s="155">
        <f t="shared" si="30"/>
        <v>335.41635620534237</v>
      </c>
      <c r="AA114" s="156">
        <f t="shared" si="31"/>
        <v>1071.7901956906342</v>
      </c>
      <c r="AD114" s="14" t="s">
        <v>165</v>
      </c>
      <c r="AE114" s="57">
        <v>30448</v>
      </c>
      <c r="AF114" s="33">
        <f t="shared" si="32"/>
        <v>1668.0017897424782</v>
      </c>
      <c r="AG114" s="84">
        <f t="shared" si="22"/>
        <v>2.4595420310540326</v>
      </c>
      <c r="AH114" s="31">
        <f t="shared" si="33"/>
        <v>1532.0649617753911</v>
      </c>
      <c r="AI114" s="86">
        <f t="shared" si="23"/>
        <v>2.2590971969961324</v>
      </c>
      <c r="AJ114" s="155">
        <f t="shared" si="34"/>
        <v>1407.2065518959766</v>
      </c>
      <c r="AK114" s="56"/>
      <c r="AL114" s="86">
        <f t="shared" si="35"/>
        <v>2.0749879778589011</v>
      </c>
      <c r="AM114" s="31">
        <f t="shared" si="36"/>
        <v>1292.523704350127</v>
      </c>
      <c r="AN114" s="86">
        <f t="shared" si="37"/>
        <v>1.9058830731072536</v>
      </c>
      <c r="AO114" s="31">
        <f t="shared" si="38"/>
        <v>1187.187143249223</v>
      </c>
      <c r="AP114" s="89">
        <f t="shared" si="39"/>
        <v>1.7505596789552822</v>
      </c>
      <c r="AQ114" s="20">
        <f t="shared" si="40"/>
        <v>1090.435176045685</v>
      </c>
      <c r="AR114" s="86">
        <f t="shared" si="41"/>
        <v>1.6078946462271084</v>
      </c>
    </row>
    <row r="115" spans="1:44" x14ac:dyDescent="0.25">
      <c r="A115" s="3" t="s">
        <v>166</v>
      </c>
      <c r="B115" s="4">
        <v>30474</v>
      </c>
      <c r="C115" s="7">
        <v>4301330732</v>
      </c>
      <c r="D115" s="8">
        <v>340</v>
      </c>
      <c r="E115" s="8">
        <v>12654</v>
      </c>
      <c r="F115" s="8" t="s">
        <v>1695</v>
      </c>
      <c r="G115" s="8" t="s">
        <v>1696</v>
      </c>
      <c r="H115" s="8">
        <v>40.392870000000002</v>
      </c>
      <c r="I115" s="9">
        <v>-110.025009999999</v>
      </c>
      <c r="J115" s="7">
        <v>12654</v>
      </c>
      <c r="K115" s="8">
        <v>365</v>
      </c>
      <c r="L115" s="8">
        <v>730</v>
      </c>
      <c r="M115" s="8">
        <v>1095</v>
      </c>
      <c r="N115" s="8">
        <v>1460</v>
      </c>
      <c r="O115" s="8">
        <v>1825</v>
      </c>
      <c r="P115" s="8">
        <v>2190</v>
      </c>
      <c r="Q115" s="6">
        <v>2.3290384453705478E-4</v>
      </c>
      <c r="R115" s="33">
        <f t="shared" si="24"/>
        <v>11622.739343282665</v>
      </c>
      <c r="S115" s="31">
        <f t="shared" si="25"/>
        <v>10675.523142238875</v>
      </c>
      <c r="T115" s="31">
        <f t="shared" si="26"/>
        <v>9805.5020416804455</v>
      </c>
      <c r="U115" s="31">
        <f t="shared" si="27"/>
        <v>9006.3848870300153</v>
      </c>
      <c r="V115" s="31">
        <f t="shared" si="28"/>
        <v>8272.3932327509192</v>
      </c>
      <c r="W115" s="20">
        <f t="shared" si="29"/>
        <v>7598.2195581949882</v>
      </c>
      <c r="Y115" s="153">
        <f t="shared" si="21"/>
        <v>18.658879775999999</v>
      </c>
      <c r="Z115" s="155">
        <f t="shared" si="30"/>
        <v>2337.2018565101334</v>
      </c>
      <c r="AA115" s="156">
        <f t="shared" si="31"/>
        <v>7468.300185170312</v>
      </c>
      <c r="AD115" s="14" t="s">
        <v>166</v>
      </c>
      <c r="AE115" s="57">
        <v>30474</v>
      </c>
      <c r="AF115" s="33">
        <f t="shared" si="32"/>
        <v>11622.739343282665</v>
      </c>
      <c r="AG115" s="84">
        <f t="shared" si="22"/>
        <v>17.138240562201393</v>
      </c>
      <c r="AH115" s="31">
        <f t="shared" si="33"/>
        <v>10675.523142238875</v>
      </c>
      <c r="AI115" s="86">
        <f t="shared" si="23"/>
        <v>15.741528596249479</v>
      </c>
      <c r="AJ115" s="155">
        <f t="shared" si="34"/>
        <v>9805.5020416804455</v>
      </c>
      <c r="AK115" s="56"/>
      <c r="AL115" s="86">
        <f t="shared" si="35"/>
        <v>14.458644202547649</v>
      </c>
      <c r="AM115" s="31">
        <f t="shared" si="36"/>
        <v>9006.3848870300153</v>
      </c>
      <c r="AN115" s="86">
        <f t="shared" si="37"/>
        <v>13.280310796860787</v>
      </c>
      <c r="AO115" s="31">
        <f t="shared" si="38"/>
        <v>8272.3932327509192</v>
      </c>
      <c r="AP115" s="89">
        <f t="shared" si="39"/>
        <v>12.198007806993472</v>
      </c>
      <c r="AQ115" s="20">
        <f t="shared" si="40"/>
        <v>7598.2195581949882</v>
      </c>
      <c r="AR115" s="86">
        <f t="shared" si="41"/>
        <v>11.20390906021907</v>
      </c>
    </row>
    <row r="116" spans="1:44" x14ac:dyDescent="0.25">
      <c r="A116" s="3" t="s">
        <v>170</v>
      </c>
      <c r="B116" s="4">
        <v>30529</v>
      </c>
      <c r="C116" s="7">
        <v>4301330770</v>
      </c>
      <c r="D116" s="8">
        <v>366</v>
      </c>
      <c r="E116" s="8">
        <v>180</v>
      </c>
      <c r="F116" s="8" t="s">
        <v>1695</v>
      </c>
      <c r="G116" s="8" t="s">
        <v>1696</v>
      </c>
      <c r="H116" s="8">
        <v>40.087090000000003</v>
      </c>
      <c r="I116" s="9">
        <v>-110.09361</v>
      </c>
      <c r="J116" s="7">
        <v>180</v>
      </c>
      <c r="K116" s="8">
        <v>365</v>
      </c>
      <c r="L116" s="8">
        <v>730</v>
      </c>
      <c r="M116" s="8">
        <v>1095</v>
      </c>
      <c r="N116" s="8">
        <v>1460</v>
      </c>
      <c r="O116" s="8">
        <v>1825</v>
      </c>
      <c r="P116" s="8">
        <v>2190</v>
      </c>
      <c r="Q116" s="6">
        <v>2.3290384453705478E-4</v>
      </c>
      <c r="R116" s="33">
        <f t="shared" si="24"/>
        <v>165.33057387315313</v>
      </c>
      <c r="S116" s="31">
        <f t="shared" si="25"/>
        <v>151.85665920681188</v>
      </c>
      <c r="T116" s="31">
        <f t="shared" si="26"/>
        <v>139.48082562845585</v>
      </c>
      <c r="U116" s="31">
        <f t="shared" si="27"/>
        <v>128.11358303029891</v>
      </c>
      <c r="V116" s="31">
        <f t="shared" si="28"/>
        <v>117.67273446302873</v>
      </c>
      <c r="W116" s="20">
        <f t="shared" si="29"/>
        <v>108.0827817666428</v>
      </c>
      <c r="Y116" s="153">
        <f t="shared" si="21"/>
        <v>0.26541791999999997</v>
      </c>
      <c r="Z116" s="155">
        <f t="shared" si="30"/>
        <v>33.246114601851119</v>
      </c>
      <c r="AA116" s="156">
        <f t="shared" si="31"/>
        <v>106.23471102660473</v>
      </c>
      <c r="AD116" s="14" t="s">
        <v>170</v>
      </c>
      <c r="AE116" s="57">
        <v>30529</v>
      </c>
      <c r="AF116" s="33">
        <f t="shared" si="32"/>
        <v>165.33057387315313</v>
      </c>
      <c r="AG116" s="84">
        <f t="shared" si="22"/>
        <v>0.24378720572121471</v>
      </c>
      <c r="AH116" s="31">
        <f t="shared" si="33"/>
        <v>151.85665920681188</v>
      </c>
      <c r="AI116" s="86">
        <f t="shared" si="23"/>
        <v>0.22391932569344922</v>
      </c>
      <c r="AJ116" s="155">
        <f t="shared" si="34"/>
        <v>139.48082562845585</v>
      </c>
      <c r="AK116" s="56"/>
      <c r="AL116" s="86">
        <f t="shared" si="35"/>
        <v>0.2056706145454858</v>
      </c>
      <c r="AM116" s="31">
        <f t="shared" si="36"/>
        <v>128.11358303029891</v>
      </c>
      <c r="AN116" s="86">
        <f t="shared" si="37"/>
        <v>0.18890911517582906</v>
      </c>
      <c r="AO116" s="31">
        <f t="shared" si="38"/>
        <v>117.67273446302873</v>
      </c>
      <c r="AP116" s="89">
        <f t="shared" si="39"/>
        <v>0.17351362456605224</v>
      </c>
      <c r="AQ116" s="20">
        <f t="shared" si="40"/>
        <v>108.0827817666428</v>
      </c>
      <c r="AR116" s="86">
        <f t="shared" si="41"/>
        <v>0.15937281735731254</v>
      </c>
    </row>
    <row r="117" spans="1:44" x14ac:dyDescent="0.25">
      <c r="A117" s="3" t="s">
        <v>171</v>
      </c>
      <c r="B117" s="4">
        <v>30575</v>
      </c>
      <c r="C117" s="7">
        <v>4301330775</v>
      </c>
      <c r="D117" s="8">
        <v>366</v>
      </c>
      <c r="E117" s="8">
        <v>25</v>
      </c>
      <c r="F117" s="8" t="s">
        <v>1695</v>
      </c>
      <c r="G117" s="8" t="s">
        <v>1696</v>
      </c>
      <c r="H117" s="8">
        <v>40.215150000000001</v>
      </c>
      <c r="I117" s="9">
        <v>-110.53743</v>
      </c>
      <c r="J117" s="7">
        <v>25</v>
      </c>
      <c r="K117" s="8">
        <v>365</v>
      </c>
      <c r="L117" s="8">
        <v>730</v>
      </c>
      <c r="M117" s="8">
        <v>1095</v>
      </c>
      <c r="N117" s="8">
        <v>1460</v>
      </c>
      <c r="O117" s="8">
        <v>1825</v>
      </c>
      <c r="P117" s="8">
        <v>2190</v>
      </c>
      <c r="Q117" s="6">
        <v>2.3290384453705478E-4</v>
      </c>
      <c r="R117" s="33">
        <f t="shared" si="24"/>
        <v>22.9625797046046</v>
      </c>
      <c r="S117" s="31">
        <f t="shared" si="25"/>
        <v>21.091202667612762</v>
      </c>
      <c r="T117" s="31">
        <f t="shared" si="26"/>
        <v>19.372336892841087</v>
      </c>
      <c r="U117" s="31">
        <f t="shared" si="27"/>
        <v>17.793553198652628</v>
      </c>
      <c r="V117" s="31">
        <f t="shared" si="28"/>
        <v>16.343435342087322</v>
      </c>
      <c r="W117" s="20">
        <f t="shared" si="29"/>
        <v>15.011497467589278</v>
      </c>
      <c r="Y117" s="153">
        <f t="shared" si="21"/>
        <v>3.6863599999999996E-2</v>
      </c>
      <c r="Z117" s="155">
        <f t="shared" si="30"/>
        <v>4.6175159169237654</v>
      </c>
      <c r="AA117" s="156">
        <f t="shared" si="31"/>
        <v>14.754820975917321</v>
      </c>
      <c r="AD117" s="14" t="s">
        <v>171</v>
      </c>
      <c r="AE117" s="57">
        <v>30575</v>
      </c>
      <c r="AF117" s="33">
        <f t="shared" si="32"/>
        <v>22.9625797046046</v>
      </c>
      <c r="AG117" s="84">
        <f t="shared" si="22"/>
        <v>3.3859334127946485E-2</v>
      </c>
      <c r="AH117" s="31">
        <f t="shared" si="33"/>
        <v>21.091202667612762</v>
      </c>
      <c r="AI117" s="86">
        <f t="shared" si="23"/>
        <v>3.1099906346312392E-2</v>
      </c>
      <c r="AJ117" s="155">
        <f t="shared" si="34"/>
        <v>19.372336892841087</v>
      </c>
      <c r="AK117" s="56"/>
      <c r="AL117" s="86">
        <f t="shared" si="35"/>
        <v>2.8565363131317467E-2</v>
      </c>
      <c r="AM117" s="31">
        <f t="shared" si="36"/>
        <v>17.793553198652628</v>
      </c>
      <c r="AN117" s="86">
        <f t="shared" si="37"/>
        <v>2.6237377107754041E-2</v>
      </c>
      <c r="AO117" s="31">
        <f t="shared" si="38"/>
        <v>16.343435342087322</v>
      </c>
      <c r="AP117" s="89">
        <f t="shared" si="39"/>
        <v>2.4099114523062806E-2</v>
      </c>
      <c r="AQ117" s="20">
        <f t="shared" si="40"/>
        <v>15.011497467589278</v>
      </c>
      <c r="AR117" s="86">
        <f t="shared" si="41"/>
        <v>2.2135113521848965E-2</v>
      </c>
    </row>
    <row r="118" spans="1:44" x14ac:dyDescent="0.25">
      <c r="A118" s="3" t="s">
        <v>169</v>
      </c>
      <c r="B118" s="4">
        <v>30576</v>
      </c>
      <c r="C118" s="7">
        <v>4301330758</v>
      </c>
      <c r="D118" s="8">
        <v>366</v>
      </c>
      <c r="E118" s="8">
        <v>4486</v>
      </c>
      <c r="F118" s="8" t="s">
        <v>1695</v>
      </c>
      <c r="G118" s="8" t="s">
        <v>1696</v>
      </c>
      <c r="H118" s="8">
        <v>40.367939999999898</v>
      </c>
      <c r="I118" s="9">
        <v>-109.97777000000001</v>
      </c>
      <c r="J118" s="7">
        <v>4486</v>
      </c>
      <c r="K118" s="8">
        <v>365</v>
      </c>
      <c r="L118" s="8">
        <v>730</v>
      </c>
      <c r="M118" s="8">
        <v>1095</v>
      </c>
      <c r="N118" s="8">
        <v>1460</v>
      </c>
      <c r="O118" s="8">
        <v>1825</v>
      </c>
      <c r="P118" s="8">
        <v>2190</v>
      </c>
      <c r="Q118" s="6">
        <v>2.3290384453705478E-4</v>
      </c>
      <c r="R118" s="33">
        <f t="shared" si="24"/>
        <v>4120.4053021942491</v>
      </c>
      <c r="S118" s="31">
        <f t="shared" si="25"/>
        <v>3784.6054066764341</v>
      </c>
      <c r="T118" s="31">
        <f t="shared" si="26"/>
        <v>3476.1721320514048</v>
      </c>
      <c r="U118" s="31">
        <f t="shared" si="27"/>
        <v>3192.8751859662275</v>
      </c>
      <c r="V118" s="31">
        <f t="shared" si="28"/>
        <v>2932.666037784149</v>
      </c>
      <c r="W118" s="20">
        <f t="shared" si="29"/>
        <v>2693.6631055842199</v>
      </c>
      <c r="Y118" s="153">
        <f t="shared" si="21"/>
        <v>6.6148043840000001</v>
      </c>
      <c r="Z118" s="155">
        <f t="shared" si="30"/>
        <v>828.56705613280053</v>
      </c>
      <c r="AA118" s="156">
        <f t="shared" si="31"/>
        <v>2647.6050759186041</v>
      </c>
      <c r="AD118" s="14" t="s">
        <v>169</v>
      </c>
      <c r="AE118" s="57">
        <v>30576</v>
      </c>
      <c r="AF118" s="33">
        <f t="shared" si="32"/>
        <v>4120.4053021942491</v>
      </c>
      <c r="AG118" s="84">
        <f t="shared" si="22"/>
        <v>6.0757189159187162</v>
      </c>
      <c r="AH118" s="31">
        <f t="shared" si="33"/>
        <v>3784.6054066764341</v>
      </c>
      <c r="AI118" s="86">
        <f t="shared" si="23"/>
        <v>5.5805671947822955</v>
      </c>
      <c r="AJ118" s="155">
        <f t="shared" si="34"/>
        <v>3476.1721320514048</v>
      </c>
      <c r="AK118" s="56"/>
      <c r="AL118" s="86">
        <f t="shared" si="35"/>
        <v>5.1257687602836066</v>
      </c>
      <c r="AM118" s="31">
        <f t="shared" si="36"/>
        <v>3192.8751859662275</v>
      </c>
      <c r="AN118" s="86">
        <f t="shared" si="37"/>
        <v>4.7080349482153849</v>
      </c>
      <c r="AO118" s="31">
        <f t="shared" si="38"/>
        <v>2932.666037784149</v>
      </c>
      <c r="AP118" s="89">
        <f t="shared" si="39"/>
        <v>4.3243451100183901</v>
      </c>
      <c r="AQ118" s="20">
        <f t="shared" si="40"/>
        <v>2693.6631055842199</v>
      </c>
      <c r="AR118" s="86">
        <f t="shared" si="41"/>
        <v>3.971924770360578</v>
      </c>
    </row>
    <row r="119" spans="1:44" x14ac:dyDescent="0.25">
      <c r="A119" s="3" t="s">
        <v>164</v>
      </c>
      <c r="B119" s="4">
        <v>30579</v>
      </c>
      <c r="C119" s="7">
        <v>4301330707</v>
      </c>
      <c r="D119" s="8">
        <v>366</v>
      </c>
      <c r="E119" s="8">
        <v>3504</v>
      </c>
      <c r="F119" s="8" t="s">
        <v>1695</v>
      </c>
      <c r="G119" s="8" t="s">
        <v>1696</v>
      </c>
      <c r="H119" s="8">
        <v>40.466030000000003</v>
      </c>
      <c r="I119" s="9">
        <v>-110.00623</v>
      </c>
      <c r="J119" s="7">
        <v>3504</v>
      </c>
      <c r="K119" s="8">
        <v>365</v>
      </c>
      <c r="L119" s="8">
        <v>730</v>
      </c>
      <c r="M119" s="8">
        <v>1095</v>
      </c>
      <c r="N119" s="8">
        <v>1460</v>
      </c>
      <c r="O119" s="8">
        <v>1825</v>
      </c>
      <c r="P119" s="8">
        <v>2190</v>
      </c>
      <c r="Q119" s="6">
        <v>2.3290384453705478E-4</v>
      </c>
      <c r="R119" s="33">
        <f t="shared" si="24"/>
        <v>3218.4351713973806</v>
      </c>
      <c r="S119" s="31">
        <f t="shared" si="25"/>
        <v>2956.1429658926049</v>
      </c>
      <c r="T119" s="31">
        <f t="shared" si="26"/>
        <v>2715.226738900607</v>
      </c>
      <c r="U119" s="31">
        <f t="shared" si="27"/>
        <v>2493.9444163231524</v>
      </c>
      <c r="V119" s="31">
        <f t="shared" si="28"/>
        <v>2290.6958975469593</v>
      </c>
      <c r="W119" s="20">
        <f t="shared" si="29"/>
        <v>2104.0114850573132</v>
      </c>
      <c r="Y119" s="153">
        <f t="shared" si="21"/>
        <v>5.166802176</v>
      </c>
      <c r="Z119" s="155">
        <f t="shared" si="30"/>
        <v>647.19103091603506</v>
      </c>
      <c r="AA119" s="156">
        <f t="shared" si="31"/>
        <v>2068.0357079845717</v>
      </c>
      <c r="AD119" s="14" t="s">
        <v>164</v>
      </c>
      <c r="AE119" s="57">
        <v>30579</v>
      </c>
      <c r="AF119" s="33">
        <f t="shared" si="32"/>
        <v>3218.4351713973806</v>
      </c>
      <c r="AG119" s="84">
        <f t="shared" si="22"/>
        <v>4.7457242713729793</v>
      </c>
      <c r="AH119" s="31">
        <f t="shared" si="33"/>
        <v>2956.1429658926049</v>
      </c>
      <c r="AI119" s="86">
        <f t="shared" si="23"/>
        <v>4.358962873499145</v>
      </c>
      <c r="AJ119" s="155">
        <f t="shared" si="34"/>
        <v>2715.226738900607</v>
      </c>
      <c r="AK119" s="56"/>
      <c r="AL119" s="86">
        <f t="shared" si="35"/>
        <v>4.0037212964854563</v>
      </c>
      <c r="AM119" s="31">
        <f t="shared" si="36"/>
        <v>2493.9444163231524</v>
      </c>
      <c r="AN119" s="86">
        <f t="shared" si="37"/>
        <v>3.6774307754228062</v>
      </c>
      <c r="AO119" s="31">
        <f t="shared" si="38"/>
        <v>2290.6958975469593</v>
      </c>
      <c r="AP119" s="89">
        <f t="shared" si="39"/>
        <v>3.3777318915524832</v>
      </c>
      <c r="AQ119" s="20">
        <f t="shared" si="40"/>
        <v>2104.0114850573132</v>
      </c>
      <c r="AR119" s="86">
        <f t="shared" si="41"/>
        <v>3.1024575112223505</v>
      </c>
    </row>
    <row r="120" spans="1:44" x14ac:dyDescent="0.25">
      <c r="A120" s="3" t="s">
        <v>173</v>
      </c>
      <c r="B120" s="4">
        <v>30586</v>
      </c>
      <c r="C120" s="7">
        <v>4301330784</v>
      </c>
      <c r="D120" s="8">
        <v>101</v>
      </c>
      <c r="E120" s="8">
        <v>928</v>
      </c>
      <c r="F120" s="8" t="s">
        <v>1695</v>
      </c>
      <c r="G120" s="8" t="s">
        <v>1696</v>
      </c>
      <c r="H120" s="8">
        <v>40.332479999999897</v>
      </c>
      <c r="I120" s="9">
        <v>-110.136129999999</v>
      </c>
      <c r="J120" s="7">
        <v>928</v>
      </c>
      <c r="K120" s="8">
        <v>365</v>
      </c>
      <c r="L120" s="8">
        <v>730</v>
      </c>
      <c r="M120" s="8">
        <v>1095</v>
      </c>
      <c r="N120" s="8">
        <v>1460</v>
      </c>
      <c r="O120" s="8">
        <v>1825</v>
      </c>
      <c r="P120" s="8">
        <v>2190</v>
      </c>
      <c r="Q120" s="6">
        <v>2.3290384453705478E-4</v>
      </c>
      <c r="R120" s="33">
        <f t="shared" si="24"/>
        <v>852.37095863492277</v>
      </c>
      <c r="S120" s="31">
        <f t="shared" si="25"/>
        <v>782.9054430217858</v>
      </c>
      <c r="T120" s="31">
        <f t="shared" si="26"/>
        <v>719.10114546226123</v>
      </c>
      <c r="U120" s="31">
        <f t="shared" si="27"/>
        <v>660.49669473398558</v>
      </c>
      <c r="V120" s="31">
        <f t="shared" si="28"/>
        <v>606.66831989828142</v>
      </c>
      <c r="W120" s="20">
        <f t="shared" si="29"/>
        <v>557.22678599691392</v>
      </c>
      <c r="Y120" s="153">
        <f t="shared" si="21"/>
        <v>1.368376832</v>
      </c>
      <c r="Z120" s="155">
        <f t="shared" si="30"/>
        <v>171.4021908362102</v>
      </c>
      <c r="AA120" s="156">
        <f t="shared" si="31"/>
        <v>547.69895462605098</v>
      </c>
      <c r="AD120" s="14" t="s">
        <v>173</v>
      </c>
      <c r="AE120" s="57">
        <v>30586</v>
      </c>
      <c r="AF120" s="33">
        <f t="shared" si="32"/>
        <v>852.37095863492277</v>
      </c>
      <c r="AG120" s="84">
        <f t="shared" si="22"/>
        <v>1.2568584828293736</v>
      </c>
      <c r="AH120" s="31">
        <f t="shared" si="33"/>
        <v>782.9054430217858</v>
      </c>
      <c r="AI120" s="86">
        <f t="shared" si="23"/>
        <v>1.1544285235751162</v>
      </c>
      <c r="AJ120" s="155">
        <f t="shared" si="34"/>
        <v>719.10114546226123</v>
      </c>
      <c r="AK120" s="56"/>
      <c r="AL120" s="86">
        <f t="shared" si="35"/>
        <v>1.0603462794345044</v>
      </c>
      <c r="AM120" s="31">
        <f t="shared" si="36"/>
        <v>660.49669473398558</v>
      </c>
      <c r="AN120" s="86">
        <f t="shared" si="37"/>
        <v>0.97393143823982997</v>
      </c>
      <c r="AO120" s="31">
        <f t="shared" si="38"/>
        <v>606.66831989828142</v>
      </c>
      <c r="AP120" s="89">
        <f t="shared" si="39"/>
        <v>0.89455913109609142</v>
      </c>
      <c r="AQ120" s="20">
        <f t="shared" si="40"/>
        <v>557.22678599691392</v>
      </c>
      <c r="AR120" s="86">
        <f t="shared" si="41"/>
        <v>0.82165541393103336</v>
      </c>
    </row>
    <row r="121" spans="1:44" x14ac:dyDescent="0.25">
      <c r="A121" s="3" t="s">
        <v>172</v>
      </c>
      <c r="B121" s="4">
        <v>30613</v>
      </c>
      <c r="C121" s="7">
        <v>4301330780</v>
      </c>
      <c r="D121" s="8">
        <v>346</v>
      </c>
      <c r="E121" s="8">
        <v>1752</v>
      </c>
      <c r="F121" s="8" t="s">
        <v>1695</v>
      </c>
      <c r="G121" s="8" t="s">
        <v>1696</v>
      </c>
      <c r="H121" s="8">
        <v>40.321170000000002</v>
      </c>
      <c r="I121" s="9">
        <v>-110.250339999999</v>
      </c>
      <c r="J121" s="7">
        <v>1752</v>
      </c>
      <c r="K121" s="8">
        <v>365</v>
      </c>
      <c r="L121" s="8">
        <v>730</v>
      </c>
      <c r="M121" s="8">
        <v>1095</v>
      </c>
      <c r="N121" s="8">
        <v>1460</v>
      </c>
      <c r="O121" s="8">
        <v>1825</v>
      </c>
      <c r="P121" s="8">
        <v>2190</v>
      </c>
      <c r="Q121" s="6">
        <v>2.3290384453705478E-4</v>
      </c>
      <c r="R121" s="33">
        <f t="shared" si="24"/>
        <v>1609.2175856986903</v>
      </c>
      <c r="S121" s="31">
        <f t="shared" si="25"/>
        <v>1478.0714829463025</v>
      </c>
      <c r="T121" s="31">
        <f t="shared" si="26"/>
        <v>1357.6133694503035</v>
      </c>
      <c r="U121" s="31">
        <f t="shared" si="27"/>
        <v>1246.9722081615762</v>
      </c>
      <c r="V121" s="31">
        <f t="shared" si="28"/>
        <v>1145.3479487734796</v>
      </c>
      <c r="W121" s="20">
        <f t="shared" si="29"/>
        <v>1052.0057425286566</v>
      </c>
      <c r="Y121" s="153">
        <f t="shared" si="21"/>
        <v>2.583401088</v>
      </c>
      <c r="Z121" s="155">
        <f t="shared" si="30"/>
        <v>323.59551545801753</v>
      </c>
      <c r="AA121" s="156">
        <f t="shared" si="31"/>
        <v>1034.0178539922858</v>
      </c>
      <c r="AD121" s="14" t="s">
        <v>172</v>
      </c>
      <c r="AE121" s="57">
        <v>30613</v>
      </c>
      <c r="AF121" s="33">
        <f t="shared" si="32"/>
        <v>1609.2175856986903</v>
      </c>
      <c r="AG121" s="84">
        <f t="shared" si="22"/>
        <v>2.3728621356864896</v>
      </c>
      <c r="AH121" s="31">
        <f t="shared" si="33"/>
        <v>1478.0714829463025</v>
      </c>
      <c r="AI121" s="86">
        <f t="shared" si="23"/>
        <v>2.1794814367495725</v>
      </c>
      <c r="AJ121" s="155">
        <f t="shared" si="34"/>
        <v>1357.6133694503035</v>
      </c>
      <c r="AK121" s="56"/>
      <c r="AL121" s="86">
        <f t="shared" si="35"/>
        <v>2.0018606482427281</v>
      </c>
      <c r="AM121" s="31">
        <f t="shared" si="36"/>
        <v>1246.9722081615762</v>
      </c>
      <c r="AN121" s="86">
        <f t="shared" si="37"/>
        <v>1.8387153877114031</v>
      </c>
      <c r="AO121" s="31">
        <f t="shared" si="38"/>
        <v>1145.3479487734796</v>
      </c>
      <c r="AP121" s="89">
        <f t="shared" si="39"/>
        <v>1.6888659457762416</v>
      </c>
      <c r="AQ121" s="20">
        <f t="shared" si="40"/>
        <v>1052.0057425286566</v>
      </c>
      <c r="AR121" s="86">
        <f t="shared" si="41"/>
        <v>1.5512287556111752</v>
      </c>
    </row>
    <row r="122" spans="1:44" x14ac:dyDescent="0.25">
      <c r="A122" s="3" t="s">
        <v>167</v>
      </c>
      <c r="B122" s="4">
        <v>30629</v>
      </c>
      <c r="C122" s="7">
        <v>4301330740</v>
      </c>
      <c r="D122" s="8">
        <v>174</v>
      </c>
      <c r="E122" s="8">
        <v>2090</v>
      </c>
      <c r="F122" s="8" t="s">
        <v>1695</v>
      </c>
      <c r="G122" s="8" t="s">
        <v>1696</v>
      </c>
      <c r="H122" s="8">
        <v>40.297190000000001</v>
      </c>
      <c r="I122" s="9">
        <v>-110.01908</v>
      </c>
      <c r="J122" s="7">
        <v>2090</v>
      </c>
      <c r="K122" s="8">
        <v>365</v>
      </c>
      <c r="L122" s="8">
        <v>730</v>
      </c>
      <c r="M122" s="8">
        <v>1095</v>
      </c>
      <c r="N122" s="8">
        <v>1460</v>
      </c>
      <c r="O122" s="8">
        <v>1825</v>
      </c>
      <c r="P122" s="8">
        <v>2190</v>
      </c>
      <c r="Q122" s="6">
        <v>2.3290384453705478E-4</v>
      </c>
      <c r="R122" s="33">
        <f t="shared" si="24"/>
        <v>1919.6716633049446</v>
      </c>
      <c r="S122" s="31">
        <f t="shared" si="25"/>
        <v>1763.2245430124269</v>
      </c>
      <c r="T122" s="31">
        <f t="shared" si="26"/>
        <v>1619.527364241515</v>
      </c>
      <c r="U122" s="31">
        <f t="shared" si="27"/>
        <v>1487.5410474073597</v>
      </c>
      <c r="V122" s="31">
        <f t="shared" si="28"/>
        <v>1366.3111945985002</v>
      </c>
      <c r="W122" s="20">
        <f t="shared" si="29"/>
        <v>1254.9611882904635</v>
      </c>
      <c r="Y122" s="153">
        <f t="shared" si="21"/>
        <v>3.0817969599999997</v>
      </c>
      <c r="Z122" s="155">
        <f t="shared" si="30"/>
        <v>386.02433065482683</v>
      </c>
      <c r="AA122" s="156">
        <f t="shared" si="31"/>
        <v>1233.5030335866882</v>
      </c>
      <c r="AD122" s="14" t="s">
        <v>167</v>
      </c>
      <c r="AE122" s="57">
        <v>30629</v>
      </c>
      <c r="AF122" s="33">
        <f t="shared" si="32"/>
        <v>1919.6716633049446</v>
      </c>
      <c r="AG122" s="84">
        <f t="shared" si="22"/>
        <v>2.8306403330963259</v>
      </c>
      <c r="AH122" s="31">
        <f t="shared" si="33"/>
        <v>1763.2245430124269</v>
      </c>
      <c r="AI122" s="86">
        <f t="shared" si="23"/>
        <v>2.5999521705517159</v>
      </c>
      <c r="AJ122" s="155">
        <f t="shared" si="34"/>
        <v>1619.527364241515</v>
      </c>
      <c r="AK122" s="56"/>
      <c r="AL122" s="86">
        <f t="shared" si="35"/>
        <v>2.3880643577781404</v>
      </c>
      <c r="AM122" s="31">
        <f t="shared" si="36"/>
        <v>1487.5410474073597</v>
      </c>
      <c r="AN122" s="86">
        <f t="shared" si="37"/>
        <v>2.1934447262082375</v>
      </c>
      <c r="AO122" s="31">
        <f t="shared" si="38"/>
        <v>1366.3111945985002</v>
      </c>
      <c r="AP122" s="89">
        <f t="shared" si="39"/>
        <v>2.0146859741280507</v>
      </c>
      <c r="AQ122" s="20">
        <f t="shared" si="40"/>
        <v>1254.9611882904635</v>
      </c>
      <c r="AR122" s="86">
        <f t="shared" si="41"/>
        <v>1.8504954904265731</v>
      </c>
    </row>
    <row r="123" spans="1:44" x14ac:dyDescent="0.25">
      <c r="A123" s="3" t="s">
        <v>174</v>
      </c>
      <c r="B123" s="4">
        <v>30637</v>
      </c>
      <c r="C123" s="7">
        <v>4301330792</v>
      </c>
      <c r="D123" s="8">
        <v>358</v>
      </c>
      <c r="E123" s="8">
        <v>1189</v>
      </c>
      <c r="F123" s="8" t="s">
        <v>1695</v>
      </c>
      <c r="G123" s="8" t="s">
        <v>1696</v>
      </c>
      <c r="H123" s="8">
        <v>40.08379</v>
      </c>
      <c r="I123" s="9">
        <v>-110.12636000000001</v>
      </c>
      <c r="J123" s="7">
        <v>1189</v>
      </c>
      <c r="K123" s="8">
        <v>365</v>
      </c>
      <c r="L123" s="8">
        <v>730</v>
      </c>
      <c r="M123" s="8">
        <v>1095</v>
      </c>
      <c r="N123" s="8">
        <v>1460</v>
      </c>
      <c r="O123" s="8">
        <v>1825</v>
      </c>
      <c r="P123" s="8">
        <v>2190</v>
      </c>
      <c r="Q123" s="6">
        <v>2.3290384453705478E-4</v>
      </c>
      <c r="R123" s="33">
        <f t="shared" si="24"/>
        <v>1092.1002907509946</v>
      </c>
      <c r="S123" s="31">
        <f t="shared" si="25"/>
        <v>1003.097598871663</v>
      </c>
      <c r="T123" s="31">
        <f t="shared" si="26"/>
        <v>921.34834262352217</v>
      </c>
      <c r="U123" s="31">
        <f t="shared" si="27"/>
        <v>846.26139012791896</v>
      </c>
      <c r="V123" s="31">
        <f t="shared" si="28"/>
        <v>777.29378486967312</v>
      </c>
      <c r="W123" s="20">
        <f t="shared" si="29"/>
        <v>713.94681955854605</v>
      </c>
      <c r="Y123" s="153">
        <f t="shared" si="21"/>
        <v>1.7532328159999999</v>
      </c>
      <c r="Z123" s="155">
        <f t="shared" si="30"/>
        <v>219.60905700889433</v>
      </c>
      <c r="AA123" s="156">
        <f t="shared" si="31"/>
        <v>701.73928561462787</v>
      </c>
      <c r="AD123" s="14" t="s">
        <v>174</v>
      </c>
      <c r="AE123" s="57">
        <v>30637</v>
      </c>
      <c r="AF123" s="33">
        <f t="shared" si="32"/>
        <v>1092.1002907509946</v>
      </c>
      <c r="AG123" s="84">
        <f t="shared" si="22"/>
        <v>1.6103499311251346</v>
      </c>
      <c r="AH123" s="31">
        <f t="shared" si="33"/>
        <v>1003.097598871663</v>
      </c>
      <c r="AI123" s="86">
        <f t="shared" si="23"/>
        <v>1.4791115458306174</v>
      </c>
      <c r="AJ123" s="155">
        <f t="shared" si="34"/>
        <v>921.34834262352217</v>
      </c>
      <c r="AK123" s="56"/>
      <c r="AL123" s="86">
        <f t="shared" si="35"/>
        <v>1.3585686705254589</v>
      </c>
      <c r="AM123" s="31">
        <f t="shared" si="36"/>
        <v>846.26139012791896</v>
      </c>
      <c r="AN123" s="86">
        <f t="shared" si="37"/>
        <v>1.247849655244782</v>
      </c>
      <c r="AO123" s="31">
        <f t="shared" si="38"/>
        <v>777.29378486967312</v>
      </c>
      <c r="AP123" s="89">
        <f t="shared" si="39"/>
        <v>1.1461538867168672</v>
      </c>
      <c r="AQ123" s="20">
        <f t="shared" si="40"/>
        <v>713.94681955854605</v>
      </c>
      <c r="AR123" s="86">
        <f t="shared" si="41"/>
        <v>1.0527459990991368</v>
      </c>
    </row>
    <row r="124" spans="1:44" x14ac:dyDescent="0.25">
      <c r="A124" s="3" t="s">
        <v>175</v>
      </c>
      <c r="B124" s="4">
        <v>30646</v>
      </c>
      <c r="C124" s="7">
        <v>4301330809</v>
      </c>
      <c r="D124" s="8">
        <v>366</v>
      </c>
      <c r="E124" s="8">
        <v>3396</v>
      </c>
      <c r="F124" s="8" t="s">
        <v>1695</v>
      </c>
      <c r="G124" s="8" t="s">
        <v>1696</v>
      </c>
      <c r="H124" s="8">
        <v>40.334589999999899</v>
      </c>
      <c r="I124" s="9">
        <v>-110.03444</v>
      </c>
      <c r="J124" s="7">
        <v>3396</v>
      </c>
      <c r="K124" s="8">
        <v>365</v>
      </c>
      <c r="L124" s="8">
        <v>730</v>
      </c>
      <c r="M124" s="8">
        <v>1095</v>
      </c>
      <c r="N124" s="8">
        <v>1460</v>
      </c>
      <c r="O124" s="8">
        <v>1825</v>
      </c>
      <c r="P124" s="8">
        <v>2190</v>
      </c>
      <c r="Q124" s="6">
        <v>2.3290384453705478E-4</v>
      </c>
      <c r="R124" s="33">
        <f t="shared" si="24"/>
        <v>3119.2368270734887</v>
      </c>
      <c r="S124" s="31">
        <f t="shared" si="25"/>
        <v>2865.0289703685175</v>
      </c>
      <c r="T124" s="31">
        <f t="shared" si="26"/>
        <v>2631.5382435235333</v>
      </c>
      <c r="U124" s="31">
        <f t="shared" si="27"/>
        <v>2417.0762665049729</v>
      </c>
      <c r="V124" s="31">
        <f t="shared" si="28"/>
        <v>2220.0922568691421</v>
      </c>
      <c r="W124" s="20">
        <f t="shared" si="29"/>
        <v>2039.1618159973275</v>
      </c>
      <c r="Y124" s="153">
        <f t="shared" si="21"/>
        <v>5.0075514239999999</v>
      </c>
      <c r="Z124" s="155">
        <f t="shared" si="30"/>
        <v>627.2433621549244</v>
      </c>
      <c r="AA124" s="156">
        <f t="shared" si="31"/>
        <v>2004.2948813686089</v>
      </c>
      <c r="AD124" s="14" t="s">
        <v>175</v>
      </c>
      <c r="AE124" s="57">
        <v>30646</v>
      </c>
      <c r="AF124" s="33">
        <f t="shared" si="32"/>
        <v>3119.2368270734887</v>
      </c>
      <c r="AG124" s="84">
        <f t="shared" si="22"/>
        <v>4.59945194794025</v>
      </c>
      <c r="AH124" s="31">
        <f t="shared" si="33"/>
        <v>2865.0289703685175</v>
      </c>
      <c r="AI124" s="86">
        <f t="shared" si="23"/>
        <v>4.2246112780830751</v>
      </c>
      <c r="AJ124" s="155">
        <f t="shared" si="34"/>
        <v>2631.5382435235333</v>
      </c>
      <c r="AK124" s="56"/>
      <c r="AL124" s="86">
        <f t="shared" si="35"/>
        <v>3.8803189277581649</v>
      </c>
      <c r="AM124" s="31">
        <f t="shared" si="36"/>
        <v>2417.0762665049729</v>
      </c>
      <c r="AN124" s="86">
        <f t="shared" si="37"/>
        <v>3.5640853063173084</v>
      </c>
      <c r="AO124" s="31">
        <f t="shared" si="38"/>
        <v>2220.0922568691421</v>
      </c>
      <c r="AP124" s="89">
        <f t="shared" si="39"/>
        <v>3.2736237168128524</v>
      </c>
      <c r="AQ124" s="20">
        <f t="shared" si="40"/>
        <v>2039.1618159973275</v>
      </c>
      <c r="AR124" s="86">
        <f t="shared" si="41"/>
        <v>3.0068338208079632</v>
      </c>
    </row>
    <row r="125" spans="1:44" x14ac:dyDescent="0.25">
      <c r="A125" s="3" t="s">
        <v>1416</v>
      </c>
      <c r="B125" s="4">
        <v>30677</v>
      </c>
      <c r="C125" s="7">
        <v>4304731373</v>
      </c>
      <c r="D125" s="8">
        <v>366</v>
      </c>
      <c r="E125" s="8">
        <v>26395</v>
      </c>
      <c r="F125" s="8" t="s">
        <v>1695</v>
      </c>
      <c r="G125" s="8" t="s">
        <v>1697</v>
      </c>
      <c r="H125" s="8">
        <v>40.422330000000002</v>
      </c>
      <c r="I125" s="9">
        <v>-109.967479999999</v>
      </c>
      <c r="J125" s="7">
        <v>26395</v>
      </c>
      <c r="K125" s="8">
        <v>365</v>
      </c>
      <c r="L125" s="8">
        <v>730</v>
      </c>
      <c r="M125" s="8">
        <v>1095</v>
      </c>
      <c r="N125" s="8">
        <v>1460</v>
      </c>
      <c r="O125" s="8">
        <v>1825</v>
      </c>
      <c r="P125" s="8">
        <v>2190</v>
      </c>
      <c r="Q125" s="6">
        <v>2.3290384453705478E-4</v>
      </c>
      <c r="R125" s="33">
        <f t="shared" si="24"/>
        <v>24243.891652121536</v>
      </c>
      <c r="S125" s="31">
        <f t="shared" si="25"/>
        <v>22268.091776465553</v>
      </c>
      <c r="T125" s="31">
        <f t="shared" si="26"/>
        <v>20453.313291461622</v>
      </c>
      <c r="U125" s="31">
        <f t="shared" si="27"/>
        <v>18786.433467137445</v>
      </c>
      <c r="V125" s="31">
        <f t="shared" si="28"/>
        <v>17255.399034175796</v>
      </c>
      <c r="W125" s="20">
        <f t="shared" si="29"/>
        <v>15849.139026280758</v>
      </c>
      <c r="Y125" s="153">
        <f t="shared" si="21"/>
        <v>38.920588879999997</v>
      </c>
      <c r="Z125" s="155">
        <f t="shared" si="30"/>
        <v>4875.1733050881121</v>
      </c>
      <c r="AA125" s="156">
        <f t="shared" si="31"/>
        <v>15578.13998637351</v>
      </c>
      <c r="AD125" s="14" t="s">
        <v>1416</v>
      </c>
      <c r="AE125" s="57">
        <v>30677</v>
      </c>
      <c r="AF125" s="33">
        <f t="shared" si="32"/>
        <v>24243.891652121536</v>
      </c>
      <c r="AG125" s="84">
        <f t="shared" si="22"/>
        <v>35.748684972285893</v>
      </c>
      <c r="AH125" s="31">
        <f t="shared" si="33"/>
        <v>22268.091776465553</v>
      </c>
      <c r="AI125" s="86">
        <f t="shared" si="23"/>
        <v>32.835281120436619</v>
      </c>
      <c r="AJ125" s="155">
        <f t="shared" si="34"/>
        <v>20453.313291461622</v>
      </c>
      <c r="AK125" s="56"/>
      <c r="AL125" s="86">
        <f t="shared" si="35"/>
        <v>30.159310394044983</v>
      </c>
      <c r="AM125" s="31">
        <f t="shared" si="36"/>
        <v>18786.433467137445</v>
      </c>
      <c r="AN125" s="86">
        <f t="shared" si="37"/>
        <v>27.701422750366717</v>
      </c>
      <c r="AO125" s="31">
        <f t="shared" si="38"/>
        <v>17255.399034175796</v>
      </c>
      <c r="AP125" s="89">
        <f t="shared" si="39"/>
        <v>25.443845113449715</v>
      </c>
      <c r="AQ125" s="20">
        <f t="shared" si="40"/>
        <v>15849.139026280758</v>
      </c>
      <c r="AR125" s="86">
        <f t="shared" si="41"/>
        <v>23.370252856368133</v>
      </c>
    </row>
    <row r="126" spans="1:44" x14ac:dyDescent="0.25">
      <c r="A126" s="3" t="s">
        <v>180</v>
      </c>
      <c r="B126" s="4">
        <v>30764</v>
      </c>
      <c r="C126" s="7">
        <v>4301330833</v>
      </c>
      <c r="D126" s="8">
        <v>366</v>
      </c>
      <c r="E126" s="8">
        <v>7005</v>
      </c>
      <c r="F126" s="8" t="s">
        <v>1695</v>
      </c>
      <c r="G126" s="8" t="s">
        <v>1696</v>
      </c>
      <c r="H126" s="8">
        <v>40.385129999999897</v>
      </c>
      <c r="I126" s="9">
        <v>-110.0252</v>
      </c>
      <c r="J126" s="7">
        <v>7005</v>
      </c>
      <c r="K126" s="8">
        <v>365</v>
      </c>
      <c r="L126" s="8">
        <v>730</v>
      </c>
      <c r="M126" s="8">
        <v>1095</v>
      </c>
      <c r="N126" s="8">
        <v>1460</v>
      </c>
      <c r="O126" s="8">
        <v>1825</v>
      </c>
      <c r="P126" s="8">
        <v>2190</v>
      </c>
      <c r="Q126" s="6">
        <v>2.3290384453705478E-4</v>
      </c>
      <c r="R126" s="33">
        <f t="shared" si="24"/>
        <v>6434.1148332302091</v>
      </c>
      <c r="S126" s="31">
        <f t="shared" si="25"/>
        <v>5909.7549874650958</v>
      </c>
      <c r="T126" s="31">
        <f t="shared" si="26"/>
        <v>5428.1287973740727</v>
      </c>
      <c r="U126" s="31">
        <f t="shared" si="27"/>
        <v>4985.7536062624667</v>
      </c>
      <c r="V126" s="31">
        <f t="shared" si="28"/>
        <v>4579.4305828528677</v>
      </c>
      <c r="W126" s="20">
        <f t="shared" si="29"/>
        <v>4206.221590418515</v>
      </c>
      <c r="Y126" s="153">
        <f t="shared" si="21"/>
        <v>10.32918072</v>
      </c>
      <c r="Z126" s="155">
        <f t="shared" si="30"/>
        <v>1293.8279599220393</v>
      </c>
      <c r="AA126" s="156">
        <f t="shared" si="31"/>
        <v>4134.3008374520332</v>
      </c>
      <c r="AD126" s="14" t="s">
        <v>180</v>
      </c>
      <c r="AE126" s="57">
        <v>30764</v>
      </c>
      <c r="AF126" s="33">
        <f t="shared" si="32"/>
        <v>6434.1148332302091</v>
      </c>
      <c r="AG126" s="84">
        <f t="shared" si="22"/>
        <v>9.4873854226506058</v>
      </c>
      <c r="AH126" s="31">
        <f t="shared" si="33"/>
        <v>5909.7549874650958</v>
      </c>
      <c r="AI126" s="86">
        <f t="shared" si="23"/>
        <v>8.7141937582367319</v>
      </c>
      <c r="AJ126" s="155">
        <f t="shared" si="34"/>
        <v>5428.1287973740727</v>
      </c>
      <c r="AK126" s="56"/>
      <c r="AL126" s="86">
        <f t="shared" si="35"/>
        <v>8.0040147493951537</v>
      </c>
      <c r="AM126" s="31">
        <f t="shared" si="36"/>
        <v>4985.7536062624667</v>
      </c>
      <c r="AN126" s="86">
        <f t="shared" si="37"/>
        <v>7.3517130655926826</v>
      </c>
      <c r="AO126" s="31">
        <f t="shared" si="38"/>
        <v>4579.4305828528677</v>
      </c>
      <c r="AP126" s="89">
        <f t="shared" si="39"/>
        <v>6.7525718893621987</v>
      </c>
      <c r="AQ126" s="20">
        <f t="shared" si="40"/>
        <v>4206.221590418515</v>
      </c>
      <c r="AR126" s="86">
        <f t="shared" si="41"/>
        <v>6.2022588088220783</v>
      </c>
    </row>
    <row r="127" spans="1:44" x14ac:dyDescent="0.25">
      <c r="A127" s="3" t="s">
        <v>179</v>
      </c>
      <c r="B127" s="12">
        <v>30769</v>
      </c>
      <c r="C127" s="7">
        <v>4301330821</v>
      </c>
      <c r="D127" s="8">
        <v>366</v>
      </c>
      <c r="E127" s="8">
        <v>4028</v>
      </c>
      <c r="F127" s="8" t="s">
        <v>1695</v>
      </c>
      <c r="G127" s="8" t="s">
        <v>1696</v>
      </c>
      <c r="H127" s="8">
        <v>40.37012</v>
      </c>
      <c r="I127" s="9">
        <v>-110.111859999999</v>
      </c>
      <c r="J127" s="7">
        <v>4028</v>
      </c>
      <c r="K127" s="8">
        <v>365</v>
      </c>
      <c r="L127" s="8">
        <v>730</v>
      </c>
      <c r="M127" s="8">
        <v>1095</v>
      </c>
      <c r="N127" s="8">
        <v>1460</v>
      </c>
      <c r="O127" s="8">
        <v>1825</v>
      </c>
      <c r="P127" s="8">
        <v>2190</v>
      </c>
      <c r="Q127" s="6">
        <v>2.3290384453705478E-4</v>
      </c>
      <c r="R127" s="33">
        <f t="shared" si="24"/>
        <v>3699.730842005893</v>
      </c>
      <c r="S127" s="31">
        <f t="shared" si="25"/>
        <v>3398.2145738057684</v>
      </c>
      <c r="T127" s="31">
        <f t="shared" si="26"/>
        <v>3121.2709201745561</v>
      </c>
      <c r="U127" s="31">
        <f t="shared" si="27"/>
        <v>2866.8972913669113</v>
      </c>
      <c r="V127" s="31">
        <f t="shared" si="28"/>
        <v>2633.2543023171092</v>
      </c>
      <c r="W127" s="20">
        <f t="shared" si="29"/>
        <v>2418.6524719779845</v>
      </c>
      <c r="Y127" s="153">
        <f t="shared" si="21"/>
        <v>5.9394632319999996</v>
      </c>
      <c r="Z127" s="155">
        <f t="shared" si="30"/>
        <v>743.97416453475716</v>
      </c>
      <c r="AA127" s="156">
        <f t="shared" si="31"/>
        <v>2377.2967556397989</v>
      </c>
      <c r="AD127" s="14" t="s">
        <v>179</v>
      </c>
      <c r="AE127" s="57">
        <v>30769</v>
      </c>
      <c r="AF127" s="33">
        <f t="shared" si="32"/>
        <v>3699.730842005893</v>
      </c>
      <c r="AG127" s="84">
        <f t="shared" si="22"/>
        <v>5.4554159146947372</v>
      </c>
      <c r="AH127" s="31">
        <f t="shared" si="33"/>
        <v>3398.2145738057684</v>
      </c>
      <c r="AI127" s="86">
        <f t="shared" si="23"/>
        <v>5.0108169105178524</v>
      </c>
      <c r="AJ127" s="155">
        <f t="shared" si="34"/>
        <v>3121.2709201745561</v>
      </c>
      <c r="AK127" s="56"/>
      <c r="AL127" s="86">
        <f t="shared" si="35"/>
        <v>4.6024513077178701</v>
      </c>
      <c r="AM127" s="31">
        <f t="shared" si="36"/>
        <v>2866.8972913669113</v>
      </c>
      <c r="AN127" s="86">
        <f t="shared" si="37"/>
        <v>4.227366199601331</v>
      </c>
      <c r="AO127" s="31">
        <f t="shared" si="38"/>
        <v>2633.2543023171092</v>
      </c>
      <c r="AP127" s="89">
        <f t="shared" si="39"/>
        <v>3.8828493319558794</v>
      </c>
      <c r="AQ127" s="20">
        <f t="shared" si="40"/>
        <v>2418.6524719779845</v>
      </c>
      <c r="AR127" s="86">
        <f t="shared" si="41"/>
        <v>3.566409490640305</v>
      </c>
    </row>
    <row r="128" spans="1:44" x14ac:dyDescent="0.25">
      <c r="A128" s="3" t="s">
        <v>189</v>
      </c>
      <c r="B128" s="4">
        <v>30814</v>
      </c>
      <c r="C128" s="7">
        <v>4301330903</v>
      </c>
      <c r="D128" s="8">
        <v>276</v>
      </c>
      <c r="E128" s="8">
        <v>2787</v>
      </c>
      <c r="F128" s="8" t="s">
        <v>1695</v>
      </c>
      <c r="G128" s="8" t="s">
        <v>1696</v>
      </c>
      <c r="H128" s="8">
        <v>40.3691999999999</v>
      </c>
      <c r="I128" s="9">
        <v>-110.07288</v>
      </c>
      <c r="J128" s="7">
        <v>2787</v>
      </c>
      <c r="K128" s="8">
        <v>365</v>
      </c>
      <c r="L128" s="8">
        <v>730</v>
      </c>
      <c r="M128" s="8">
        <v>1095</v>
      </c>
      <c r="N128" s="8">
        <v>1460</v>
      </c>
      <c r="O128" s="8">
        <v>1825</v>
      </c>
      <c r="P128" s="8">
        <v>2190</v>
      </c>
      <c r="Q128" s="6">
        <v>2.3290384453705478E-4</v>
      </c>
      <c r="R128" s="33">
        <f t="shared" si="24"/>
        <v>2559.8683854693209</v>
      </c>
      <c r="S128" s="31">
        <f t="shared" si="25"/>
        <v>2351.2472733854706</v>
      </c>
      <c r="T128" s="31">
        <f t="shared" si="26"/>
        <v>2159.6281168139244</v>
      </c>
      <c r="U128" s="31">
        <f t="shared" si="27"/>
        <v>1983.625310585795</v>
      </c>
      <c r="V128" s="31">
        <f t="shared" si="28"/>
        <v>1821.9661719358949</v>
      </c>
      <c r="W128" s="20">
        <f t="shared" si="29"/>
        <v>1673.4817376868525</v>
      </c>
      <c r="Y128" s="153">
        <f t="shared" si="21"/>
        <v>4.1095541280000001</v>
      </c>
      <c r="Z128" s="155">
        <f t="shared" si="30"/>
        <v>514.76067441866144</v>
      </c>
      <c r="AA128" s="156">
        <f t="shared" si="31"/>
        <v>1644.867442395263</v>
      </c>
      <c r="AD128" s="14" t="s">
        <v>189</v>
      </c>
      <c r="AE128" s="57">
        <v>30814</v>
      </c>
      <c r="AF128" s="33">
        <f t="shared" si="32"/>
        <v>2559.8683854693209</v>
      </c>
      <c r="AG128" s="84">
        <f t="shared" si="22"/>
        <v>3.774638568583474</v>
      </c>
      <c r="AH128" s="31">
        <f t="shared" si="33"/>
        <v>2351.2472733854706</v>
      </c>
      <c r="AI128" s="86">
        <f t="shared" si="23"/>
        <v>3.4670175594869055</v>
      </c>
      <c r="AJ128" s="155">
        <f t="shared" si="34"/>
        <v>2159.6281168139244</v>
      </c>
      <c r="AK128" s="56"/>
      <c r="AL128" s="86">
        <f t="shared" si="35"/>
        <v>3.1844666818792713</v>
      </c>
      <c r="AM128" s="31">
        <f t="shared" si="36"/>
        <v>1983.625310585795</v>
      </c>
      <c r="AN128" s="86">
        <f t="shared" si="37"/>
        <v>2.9249427999724205</v>
      </c>
      <c r="AO128" s="31">
        <f t="shared" si="38"/>
        <v>1821.9661719358949</v>
      </c>
      <c r="AP128" s="89">
        <f t="shared" si="39"/>
        <v>2.686569287031042</v>
      </c>
      <c r="AQ128" s="20">
        <f t="shared" si="40"/>
        <v>1673.4817376868525</v>
      </c>
      <c r="AR128" s="86">
        <f t="shared" si="41"/>
        <v>2.467622455415722</v>
      </c>
    </row>
    <row r="129" spans="1:44" x14ac:dyDescent="0.25">
      <c r="A129" s="3" t="s">
        <v>186</v>
      </c>
      <c r="B129" s="4">
        <v>30817</v>
      </c>
      <c r="C129" s="7">
        <v>4301330888</v>
      </c>
      <c r="D129" s="8">
        <v>157</v>
      </c>
      <c r="E129" s="8">
        <v>872</v>
      </c>
      <c r="F129" s="8" t="s">
        <v>1695</v>
      </c>
      <c r="G129" s="8" t="s">
        <v>1696</v>
      </c>
      <c r="H129" s="8">
        <v>40.121940000000002</v>
      </c>
      <c r="I129" s="9">
        <v>-110.05495000000001</v>
      </c>
      <c r="J129" s="7">
        <v>872</v>
      </c>
      <c r="K129" s="8">
        <v>365</v>
      </c>
      <c r="L129" s="8">
        <v>730</v>
      </c>
      <c r="M129" s="8">
        <v>1095</v>
      </c>
      <c r="N129" s="8">
        <v>1460</v>
      </c>
      <c r="O129" s="8">
        <v>1825</v>
      </c>
      <c r="P129" s="8">
        <v>2190</v>
      </c>
      <c r="Q129" s="6">
        <v>2.3290384453705478E-4</v>
      </c>
      <c r="R129" s="33">
        <f t="shared" si="24"/>
        <v>800.93478009660839</v>
      </c>
      <c r="S129" s="31">
        <f t="shared" si="25"/>
        <v>735.66114904633321</v>
      </c>
      <c r="T129" s="31">
        <f t="shared" si="26"/>
        <v>675.70711082229718</v>
      </c>
      <c r="U129" s="31">
        <f t="shared" si="27"/>
        <v>620.63913556900366</v>
      </c>
      <c r="V129" s="31">
        <f t="shared" si="28"/>
        <v>570.05902473200581</v>
      </c>
      <c r="W129" s="20">
        <f t="shared" si="29"/>
        <v>523.60103166951399</v>
      </c>
      <c r="Y129" s="153">
        <f t="shared" si="21"/>
        <v>1.2858023679999999</v>
      </c>
      <c r="Z129" s="155">
        <f t="shared" si="30"/>
        <v>161.05895518230096</v>
      </c>
      <c r="AA129" s="156">
        <f t="shared" si="31"/>
        <v>514.64815563999616</v>
      </c>
      <c r="AD129" s="14" t="s">
        <v>186</v>
      </c>
      <c r="AE129" s="57">
        <v>30817</v>
      </c>
      <c r="AF129" s="33">
        <f t="shared" si="32"/>
        <v>800.93478009660839</v>
      </c>
      <c r="AG129" s="84">
        <f t="shared" si="22"/>
        <v>1.1810135743827732</v>
      </c>
      <c r="AH129" s="31">
        <f t="shared" si="33"/>
        <v>735.66114904633321</v>
      </c>
      <c r="AI129" s="86">
        <f t="shared" si="23"/>
        <v>1.0847647333593764</v>
      </c>
      <c r="AJ129" s="155">
        <f t="shared" si="34"/>
        <v>675.70711082229718</v>
      </c>
      <c r="AK129" s="56"/>
      <c r="AL129" s="86">
        <f t="shared" si="35"/>
        <v>0.99635986602035331</v>
      </c>
      <c r="AM129" s="31">
        <f t="shared" si="36"/>
        <v>620.63913556900366</v>
      </c>
      <c r="AN129" s="86">
        <f t="shared" si="37"/>
        <v>0.91515971351846093</v>
      </c>
      <c r="AO129" s="31">
        <f t="shared" si="38"/>
        <v>570.05902473200581</v>
      </c>
      <c r="AP129" s="89">
        <f t="shared" si="39"/>
        <v>0.84057711456443074</v>
      </c>
      <c r="AQ129" s="20">
        <f t="shared" si="40"/>
        <v>523.60103166951399</v>
      </c>
      <c r="AR129" s="86">
        <f t="shared" si="41"/>
        <v>0.77207275964209177</v>
      </c>
    </row>
    <row r="130" spans="1:44" x14ac:dyDescent="0.25">
      <c r="A130" s="3" t="s">
        <v>188</v>
      </c>
      <c r="B130" s="4">
        <v>30820</v>
      </c>
      <c r="C130" s="7">
        <v>4301330898</v>
      </c>
      <c r="D130" s="8">
        <v>220</v>
      </c>
      <c r="E130" s="8">
        <v>7</v>
      </c>
      <c r="F130" s="8" t="s">
        <v>1695</v>
      </c>
      <c r="G130" s="8" t="s">
        <v>1696</v>
      </c>
      <c r="H130" s="8">
        <v>40.319189999999899</v>
      </c>
      <c r="I130" s="9">
        <v>-110.36409</v>
      </c>
      <c r="J130" s="7">
        <v>7</v>
      </c>
      <c r="K130" s="8">
        <v>365</v>
      </c>
      <c r="L130" s="8">
        <v>730</v>
      </c>
      <c r="M130" s="8">
        <v>1095</v>
      </c>
      <c r="N130" s="8">
        <v>1460</v>
      </c>
      <c r="O130" s="8">
        <v>1825</v>
      </c>
      <c r="P130" s="8">
        <v>2190</v>
      </c>
      <c r="Q130" s="6">
        <v>2.3290384453705478E-4</v>
      </c>
      <c r="R130" s="33">
        <f t="shared" si="24"/>
        <v>6.4295223172892877</v>
      </c>
      <c r="S130" s="31">
        <f t="shared" si="25"/>
        <v>5.905536746931574</v>
      </c>
      <c r="T130" s="31">
        <f t="shared" si="26"/>
        <v>5.4242543299955051</v>
      </c>
      <c r="U130" s="31">
        <f t="shared" si="27"/>
        <v>4.9821948956227358</v>
      </c>
      <c r="V130" s="31">
        <f t="shared" si="28"/>
        <v>4.5761618957844501</v>
      </c>
      <c r="W130" s="20">
        <f t="shared" si="29"/>
        <v>4.2032192909249977</v>
      </c>
      <c r="Y130" s="153">
        <f t="shared" si="21"/>
        <v>1.0321808E-2</v>
      </c>
      <c r="Z130" s="155">
        <f t="shared" si="30"/>
        <v>1.2929044567386545</v>
      </c>
      <c r="AA130" s="156">
        <f t="shared" si="31"/>
        <v>4.1313498732568501</v>
      </c>
      <c r="AD130" s="14" t="s">
        <v>188</v>
      </c>
      <c r="AE130" s="57">
        <v>30820</v>
      </c>
      <c r="AF130" s="33">
        <f t="shared" si="32"/>
        <v>6.4295223172892877</v>
      </c>
      <c r="AG130" s="84">
        <f t="shared" si="22"/>
        <v>9.4806135558250151E-3</v>
      </c>
      <c r="AH130" s="31">
        <f t="shared" si="33"/>
        <v>5.905536746931574</v>
      </c>
      <c r="AI130" s="86">
        <f t="shared" si="23"/>
        <v>8.7079737769674703E-3</v>
      </c>
      <c r="AJ130" s="155">
        <f t="shared" si="34"/>
        <v>5.4242543299955051</v>
      </c>
      <c r="AK130" s="56"/>
      <c r="AL130" s="86">
        <f t="shared" si="35"/>
        <v>7.998301676768892E-3</v>
      </c>
      <c r="AM130" s="31">
        <f t="shared" si="36"/>
        <v>4.9821948956227358</v>
      </c>
      <c r="AN130" s="86">
        <f t="shared" si="37"/>
        <v>7.3464655901711307E-3</v>
      </c>
      <c r="AO130" s="31">
        <f t="shared" si="38"/>
        <v>4.5761618957844501</v>
      </c>
      <c r="AP130" s="89">
        <f t="shared" si="39"/>
        <v>6.7477520664575861E-3</v>
      </c>
      <c r="AQ130" s="20">
        <f t="shared" si="40"/>
        <v>4.2032192909249977</v>
      </c>
      <c r="AR130" s="86">
        <f t="shared" si="41"/>
        <v>6.1978317861177091E-3</v>
      </c>
    </row>
    <row r="131" spans="1:44" x14ac:dyDescent="0.25">
      <c r="A131" s="3" t="s">
        <v>1417</v>
      </c>
      <c r="B131" s="4">
        <v>30831</v>
      </c>
      <c r="C131" s="7">
        <v>4304731402</v>
      </c>
      <c r="D131" s="8">
        <v>328</v>
      </c>
      <c r="E131" s="8">
        <v>11110</v>
      </c>
      <c r="F131" s="8" t="s">
        <v>1695</v>
      </c>
      <c r="G131" s="8" t="s">
        <v>1697</v>
      </c>
      <c r="H131" s="8">
        <v>40.38391</v>
      </c>
      <c r="I131" s="9">
        <v>-109.93285</v>
      </c>
      <c r="J131" s="7">
        <v>11110</v>
      </c>
      <c r="K131" s="8">
        <v>365</v>
      </c>
      <c r="L131" s="8">
        <v>730</v>
      </c>
      <c r="M131" s="8">
        <v>1095</v>
      </c>
      <c r="N131" s="8">
        <v>1460</v>
      </c>
      <c r="O131" s="8">
        <v>1825</v>
      </c>
      <c r="P131" s="8">
        <v>2190</v>
      </c>
      <c r="Q131" s="6">
        <v>2.3290384453705478E-4</v>
      </c>
      <c r="R131" s="33">
        <f t="shared" si="24"/>
        <v>10204.570420726284</v>
      </c>
      <c r="S131" s="31">
        <f t="shared" si="25"/>
        <v>9372.9304654871121</v>
      </c>
      <c r="T131" s="31">
        <f t="shared" si="26"/>
        <v>8609.0665151785797</v>
      </c>
      <c r="U131" s="31">
        <f t="shared" si="27"/>
        <v>7907.4550414812284</v>
      </c>
      <c r="V131" s="31">
        <f t="shared" si="28"/>
        <v>7263.0226660236067</v>
      </c>
      <c r="W131" s="20">
        <f t="shared" si="29"/>
        <v>6671.1094745966748</v>
      </c>
      <c r="Y131" s="153">
        <f t="shared" si="21"/>
        <v>16.38218384</v>
      </c>
      <c r="Z131" s="155">
        <f t="shared" si="30"/>
        <v>2052.0240734809217</v>
      </c>
      <c r="AA131" s="156">
        <f t="shared" si="31"/>
        <v>6557.0424416976575</v>
      </c>
      <c r="AD131" s="14" t="s">
        <v>1417</v>
      </c>
      <c r="AE131" s="57">
        <v>30831</v>
      </c>
      <c r="AF131" s="33">
        <f t="shared" si="32"/>
        <v>10204.570420726284</v>
      </c>
      <c r="AG131" s="84">
        <f t="shared" si="22"/>
        <v>15.047088086459418</v>
      </c>
      <c r="AH131" s="31">
        <f t="shared" si="33"/>
        <v>9372.9304654871121</v>
      </c>
      <c r="AI131" s="86">
        <f t="shared" si="23"/>
        <v>13.820798380301227</v>
      </c>
      <c r="AJ131" s="155">
        <f t="shared" si="34"/>
        <v>8609.0665151785797</v>
      </c>
      <c r="AK131" s="56"/>
      <c r="AL131" s="86">
        <f t="shared" si="35"/>
        <v>12.694447375557484</v>
      </c>
      <c r="AM131" s="31">
        <f t="shared" si="36"/>
        <v>7907.4550414812284</v>
      </c>
      <c r="AN131" s="86">
        <f t="shared" si="37"/>
        <v>11.659890386685897</v>
      </c>
      <c r="AO131" s="31">
        <f t="shared" si="38"/>
        <v>7263.0226660236067</v>
      </c>
      <c r="AP131" s="89">
        <f t="shared" si="39"/>
        <v>10.709646494049112</v>
      </c>
      <c r="AQ131" s="20">
        <f t="shared" si="40"/>
        <v>6671.1094745966748</v>
      </c>
      <c r="AR131" s="86">
        <f t="shared" si="41"/>
        <v>9.8368444491096785</v>
      </c>
    </row>
    <row r="132" spans="1:44" x14ac:dyDescent="0.25">
      <c r="A132" s="3" t="s">
        <v>183</v>
      </c>
      <c r="B132" s="4">
        <v>30832</v>
      </c>
      <c r="C132" s="7">
        <v>4301330855</v>
      </c>
      <c r="D132" s="8">
        <v>366</v>
      </c>
      <c r="E132" s="8">
        <v>4910</v>
      </c>
      <c r="F132" s="8" t="s">
        <v>1695</v>
      </c>
      <c r="G132" s="8" t="s">
        <v>1696</v>
      </c>
      <c r="H132" s="8">
        <v>40.333150000000003</v>
      </c>
      <c r="I132" s="9">
        <v>-110.30766</v>
      </c>
      <c r="J132" s="7">
        <v>4910</v>
      </c>
      <c r="K132" s="8">
        <v>365</v>
      </c>
      <c r="L132" s="8">
        <v>730</v>
      </c>
      <c r="M132" s="8">
        <v>1095</v>
      </c>
      <c r="N132" s="8">
        <v>1460</v>
      </c>
      <c r="O132" s="8">
        <v>1825</v>
      </c>
      <c r="P132" s="8">
        <v>2190</v>
      </c>
      <c r="Q132" s="6">
        <v>2.3290384453705478E-4</v>
      </c>
      <c r="R132" s="33">
        <f t="shared" si="24"/>
        <v>4509.8506539843429</v>
      </c>
      <c r="S132" s="31">
        <f t="shared" si="25"/>
        <v>4142.3122039191467</v>
      </c>
      <c r="T132" s="31">
        <f t="shared" si="26"/>
        <v>3804.7269657539896</v>
      </c>
      <c r="U132" s="31">
        <f t="shared" si="27"/>
        <v>3494.6538482153765</v>
      </c>
      <c r="V132" s="31">
        <f t="shared" si="28"/>
        <v>3209.8507011859501</v>
      </c>
      <c r="W132" s="20">
        <f t="shared" si="29"/>
        <v>2948.2581026345342</v>
      </c>
      <c r="Y132" s="153">
        <f t="shared" ref="Y132:Y195" si="42">J132*$X$11</f>
        <v>7.2400110399999997</v>
      </c>
      <c r="Z132" s="155">
        <f t="shared" si="30"/>
        <v>906.88012608382758</v>
      </c>
      <c r="AA132" s="156">
        <f t="shared" si="31"/>
        <v>2897.8468396701619</v>
      </c>
      <c r="AD132" s="14" t="s">
        <v>183</v>
      </c>
      <c r="AE132" s="57">
        <v>30832</v>
      </c>
      <c r="AF132" s="33">
        <f t="shared" si="32"/>
        <v>4509.8506539843429</v>
      </c>
      <c r="AG132" s="84">
        <f t="shared" ref="AG132:AG195" si="43">AF132*$X$11</f>
        <v>6.649973222728689</v>
      </c>
      <c r="AH132" s="31">
        <f t="shared" si="33"/>
        <v>4142.3122039191467</v>
      </c>
      <c r="AI132" s="86">
        <f t="shared" ref="AI132:AI195" si="44">AH132*$X$11</f>
        <v>6.108021606415754</v>
      </c>
      <c r="AJ132" s="155">
        <f t="shared" si="34"/>
        <v>3804.7269657539896</v>
      </c>
      <c r="AK132" s="56"/>
      <c r="AL132" s="86">
        <f t="shared" si="35"/>
        <v>5.6102373189907508</v>
      </c>
      <c r="AM132" s="31">
        <f t="shared" si="36"/>
        <v>3494.6538482153765</v>
      </c>
      <c r="AN132" s="86">
        <f t="shared" si="37"/>
        <v>5.1530208639628938</v>
      </c>
      <c r="AO132" s="31">
        <f t="shared" si="38"/>
        <v>3209.8507011859501</v>
      </c>
      <c r="AP132" s="89">
        <f t="shared" si="39"/>
        <v>4.7330660923295351</v>
      </c>
      <c r="AQ132" s="20">
        <f t="shared" si="40"/>
        <v>2948.2581026345342</v>
      </c>
      <c r="AR132" s="86">
        <f t="shared" si="41"/>
        <v>4.3473362956911368</v>
      </c>
    </row>
    <row r="133" spans="1:44" x14ac:dyDescent="0.25">
      <c r="A133" s="3" t="s">
        <v>192</v>
      </c>
      <c r="B133" s="4">
        <v>30856</v>
      </c>
      <c r="C133" s="7">
        <v>4301330908</v>
      </c>
      <c r="D133" s="8">
        <v>365</v>
      </c>
      <c r="E133" s="8">
        <v>2040</v>
      </c>
      <c r="F133" s="8" t="s">
        <v>1695</v>
      </c>
      <c r="G133" s="8" t="s">
        <v>1696</v>
      </c>
      <c r="H133" s="8">
        <v>40.264330000000001</v>
      </c>
      <c r="I133" s="9">
        <v>-110.42113000000001</v>
      </c>
      <c r="J133" s="7">
        <v>2040</v>
      </c>
      <c r="K133" s="8">
        <v>365</v>
      </c>
      <c r="L133" s="8">
        <v>730</v>
      </c>
      <c r="M133" s="8">
        <v>1095</v>
      </c>
      <c r="N133" s="8">
        <v>1460</v>
      </c>
      <c r="O133" s="8">
        <v>1825</v>
      </c>
      <c r="P133" s="8">
        <v>2190</v>
      </c>
      <c r="Q133" s="6">
        <v>2.3290384453705478E-4</v>
      </c>
      <c r="R133" s="33">
        <f t="shared" ref="R133:R196" si="45">(J133*(EXP(-Q133*K133)))</f>
        <v>1873.7465038957353</v>
      </c>
      <c r="S133" s="31">
        <f t="shared" ref="S133:S196" si="46">(J133*(EXP(-Q133*L133)))</f>
        <v>1721.0421376772015</v>
      </c>
      <c r="T133" s="31">
        <f t="shared" ref="T133:T196" si="47">(J133*(EXP(-Q133*M133)))</f>
        <v>1580.7826904558328</v>
      </c>
      <c r="U133" s="31">
        <f t="shared" ref="U133:U196" si="48">(J133*(EXP(-Q133*N133)))</f>
        <v>1451.9539410100545</v>
      </c>
      <c r="V133" s="31">
        <f t="shared" ref="V133:V196" si="49">(J133*(EXP(-Q133*O133)))</f>
        <v>1333.6243239143255</v>
      </c>
      <c r="W133" s="20">
        <f t="shared" ref="W133:W196" si="50">(J133*(EXP(-Q133*P133)))</f>
        <v>1224.938193355285</v>
      </c>
      <c r="Y133" s="153">
        <f t="shared" si="42"/>
        <v>3.0080697599999997</v>
      </c>
      <c r="Z133" s="155">
        <f t="shared" ref="Z133:Z196" si="51">(87/365)*T133</f>
        <v>376.7892988209793</v>
      </c>
      <c r="AA133" s="156">
        <f t="shared" ref="AA133:AA196" si="52">(278/365)*T133</f>
        <v>1203.9933916348534</v>
      </c>
      <c r="AD133" s="14" t="s">
        <v>192</v>
      </c>
      <c r="AE133" s="57">
        <v>30856</v>
      </c>
      <c r="AF133" s="33">
        <f t="shared" ref="AF133:AF196" si="53">R133</f>
        <v>1873.7465038957353</v>
      </c>
      <c r="AG133" s="84">
        <f t="shared" si="43"/>
        <v>2.7629216648404329</v>
      </c>
      <c r="AH133" s="31">
        <f t="shared" ref="AH133:AH196" si="54">S133</f>
        <v>1721.0421376772015</v>
      </c>
      <c r="AI133" s="86">
        <f t="shared" si="44"/>
        <v>2.5377523578590915</v>
      </c>
      <c r="AJ133" s="155">
        <f t="shared" ref="AJ133:AJ196" si="55">T133</f>
        <v>1580.7826904558328</v>
      </c>
      <c r="AK133" s="56"/>
      <c r="AL133" s="86">
        <f t="shared" ref="AL133:AL196" si="56">AJ133*$X$11</f>
        <v>2.3309336315155056</v>
      </c>
      <c r="AM133" s="31">
        <f t="shared" ref="AM133:AM196" si="57">U133</f>
        <v>1451.9539410100545</v>
      </c>
      <c r="AN133" s="86">
        <f t="shared" ref="AN133:AN196" si="58">AM133*$X$11</f>
        <v>2.1409699719927295</v>
      </c>
      <c r="AO133" s="31">
        <f t="shared" ref="AO133:AO196" si="59">V133</f>
        <v>1333.6243239143255</v>
      </c>
      <c r="AP133" s="89">
        <f t="shared" ref="AP133:AP196" si="60">AO133*$X$11</f>
        <v>1.9664877450819251</v>
      </c>
      <c r="AQ133" s="20">
        <f t="shared" ref="AQ133:AQ196" si="61">W133</f>
        <v>1224.938193355285</v>
      </c>
      <c r="AR133" s="86">
        <f t="shared" ref="AR133:AR196" si="62">AQ133*$X$11</f>
        <v>1.8062252633828753</v>
      </c>
    </row>
    <row r="134" spans="1:44" x14ac:dyDescent="0.25">
      <c r="A134" s="3" t="s">
        <v>1418</v>
      </c>
      <c r="B134" s="4">
        <v>30865</v>
      </c>
      <c r="C134" s="7">
        <v>4304731470</v>
      </c>
      <c r="D134" s="8">
        <v>364</v>
      </c>
      <c r="E134" s="8">
        <v>2130</v>
      </c>
      <c r="F134" s="8" t="s">
        <v>1695</v>
      </c>
      <c r="G134" s="8" t="s">
        <v>1697</v>
      </c>
      <c r="H134" s="8">
        <v>40.376550000000002</v>
      </c>
      <c r="I134" s="9">
        <v>-109.925079999999</v>
      </c>
      <c r="J134" s="7">
        <v>2130</v>
      </c>
      <c r="K134" s="8">
        <v>365</v>
      </c>
      <c r="L134" s="8">
        <v>730</v>
      </c>
      <c r="M134" s="8">
        <v>1095</v>
      </c>
      <c r="N134" s="8">
        <v>1460</v>
      </c>
      <c r="O134" s="8">
        <v>1825</v>
      </c>
      <c r="P134" s="8">
        <v>2190</v>
      </c>
      <c r="Q134" s="6">
        <v>2.3290384453705478E-4</v>
      </c>
      <c r="R134" s="33">
        <f t="shared" si="45"/>
        <v>1956.4117908323119</v>
      </c>
      <c r="S134" s="31">
        <f t="shared" si="46"/>
        <v>1796.9704672806074</v>
      </c>
      <c r="T134" s="31">
        <f t="shared" si="47"/>
        <v>1650.5231032700608</v>
      </c>
      <c r="U134" s="31">
        <f t="shared" si="48"/>
        <v>1516.010732525204</v>
      </c>
      <c r="V134" s="31">
        <f t="shared" si="49"/>
        <v>1392.46069114584</v>
      </c>
      <c r="W134" s="20">
        <f t="shared" si="50"/>
        <v>1278.9795842386063</v>
      </c>
      <c r="Y134" s="153">
        <f t="shared" si="42"/>
        <v>3.1407787199999997</v>
      </c>
      <c r="Z134" s="155">
        <f t="shared" si="51"/>
        <v>393.41235612190491</v>
      </c>
      <c r="AA134" s="156">
        <f t="shared" si="52"/>
        <v>1257.110747148156</v>
      </c>
      <c r="AD134" s="14" t="s">
        <v>1418</v>
      </c>
      <c r="AE134" s="57">
        <v>30865</v>
      </c>
      <c r="AF134" s="33">
        <f t="shared" si="53"/>
        <v>1956.4117908323119</v>
      </c>
      <c r="AG134" s="84">
        <f t="shared" si="43"/>
        <v>2.8848152677010406</v>
      </c>
      <c r="AH134" s="31">
        <f t="shared" si="54"/>
        <v>1796.9704672806074</v>
      </c>
      <c r="AI134" s="86">
        <f t="shared" si="44"/>
        <v>2.6497120207058158</v>
      </c>
      <c r="AJ134" s="155">
        <f t="shared" si="55"/>
        <v>1650.5231032700608</v>
      </c>
      <c r="AK134" s="56"/>
      <c r="AL134" s="86">
        <f t="shared" si="56"/>
        <v>2.4337689387882486</v>
      </c>
      <c r="AM134" s="31">
        <f t="shared" si="57"/>
        <v>1516.010732525204</v>
      </c>
      <c r="AN134" s="86">
        <f t="shared" si="58"/>
        <v>2.2354245295806443</v>
      </c>
      <c r="AO134" s="31">
        <f t="shared" si="59"/>
        <v>1392.46069114584</v>
      </c>
      <c r="AP134" s="89">
        <f t="shared" si="60"/>
        <v>2.0532445573649514</v>
      </c>
      <c r="AQ134" s="20">
        <f t="shared" si="61"/>
        <v>1278.9795842386063</v>
      </c>
      <c r="AR134" s="86">
        <f t="shared" si="62"/>
        <v>1.8859116720615314</v>
      </c>
    </row>
    <row r="135" spans="1:44" x14ac:dyDescent="0.25">
      <c r="A135" s="3" t="s">
        <v>184</v>
      </c>
      <c r="B135" s="4">
        <v>30881</v>
      </c>
      <c r="C135" s="7">
        <v>4301330856</v>
      </c>
      <c r="D135" s="8">
        <v>333</v>
      </c>
      <c r="E135" s="8">
        <v>5544</v>
      </c>
      <c r="F135" s="8" t="s">
        <v>1695</v>
      </c>
      <c r="G135" s="8" t="s">
        <v>1696</v>
      </c>
      <c r="H135" s="8">
        <v>40.086309999999898</v>
      </c>
      <c r="I135" s="9">
        <v>-110.12201</v>
      </c>
      <c r="J135" s="7">
        <v>5544</v>
      </c>
      <c r="K135" s="8">
        <v>365</v>
      </c>
      <c r="L135" s="8">
        <v>730</v>
      </c>
      <c r="M135" s="8">
        <v>1095</v>
      </c>
      <c r="N135" s="8">
        <v>1460</v>
      </c>
      <c r="O135" s="8">
        <v>1825</v>
      </c>
      <c r="P135" s="8">
        <v>2190</v>
      </c>
      <c r="Q135" s="6">
        <v>2.3290384453705478E-4</v>
      </c>
      <c r="R135" s="33">
        <f t="shared" si="45"/>
        <v>5092.1816752931163</v>
      </c>
      <c r="S135" s="31">
        <f t="shared" si="46"/>
        <v>4677.1851035698064</v>
      </c>
      <c r="T135" s="31">
        <f t="shared" si="47"/>
        <v>4296.0094293564398</v>
      </c>
      <c r="U135" s="31">
        <f t="shared" si="48"/>
        <v>3945.8983573332071</v>
      </c>
      <c r="V135" s="31">
        <f t="shared" si="49"/>
        <v>3624.3202214612847</v>
      </c>
      <c r="W135" s="20">
        <f t="shared" si="50"/>
        <v>3328.9496784125981</v>
      </c>
      <c r="Y135" s="153">
        <f t="shared" si="42"/>
        <v>8.1748719359999988</v>
      </c>
      <c r="Z135" s="155">
        <f t="shared" si="51"/>
        <v>1023.9803297370144</v>
      </c>
      <c r="AA135" s="156">
        <f t="shared" si="52"/>
        <v>3272.0290996194253</v>
      </c>
      <c r="AD135" s="14" t="s">
        <v>184</v>
      </c>
      <c r="AE135" s="57">
        <v>30881</v>
      </c>
      <c r="AF135" s="33">
        <f t="shared" si="53"/>
        <v>5092.1816752931163</v>
      </c>
      <c r="AG135" s="84">
        <f t="shared" si="43"/>
        <v>7.508645936213413</v>
      </c>
      <c r="AH135" s="31">
        <f t="shared" si="54"/>
        <v>4677.1851035698064</v>
      </c>
      <c r="AI135" s="86">
        <f t="shared" si="44"/>
        <v>6.8967152313582361</v>
      </c>
      <c r="AJ135" s="155">
        <f t="shared" si="55"/>
        <v>4296.0094293564398</v>
      </c>
      <c r="AK135" s="56"/>
      <c r="AL135" s="86">
        <f t="shared" si="56"/>
        <v>6.3346549280009619</v>
      </c>
      <c r="AM135" s="31">
        <f t="shared" si="57"/>
        <v>3945.8983573332071</v>
      </c>
      <c r="AN135" s="86">
        <f t="shared" si="58"/>
        <v>5.8184007474155361</v>
      </c>
      <c r="AO135" s="31">
        <f t="shared" si="59"/>
        <v>3624.3202214612847</v>
      </c>
      <c r="AP135" s="89">
        <f t="shared" si="60"/>
        <v>5.3442196366344081</v>
      </c>
      <c r="AQ135" s="20">
        <f t="shared" si="61"/>
        <v>3328.9496784125981</v>
      </c>
      <c r="AR135" s="86">
        <f t="shared" si="62"/>
        <v>4.908682774605226</v>
      </c>
    </row>
    <row r="136" spans="1:44" x14ac:dyDescent="0.25">
      <c r="A136" s="3" t="s">
        <v>178</v>
      </c>
      <c r="B136" s="4">
        <v>30898</v>
      </c>
      <c r="C136" s="7">
        <v>4301330816</v>
      </c>
      <c r="D136" s="8">
        <v>366</v>
      </c>
      <c r="E136" s="8">
        <v>15903</v>
      </c>
      <c r="F136" s="8" t="s">
        <v>1695</v>
      </c>
      <c r="G136" s="8" t="s">
        <v>1696</v>
      </c>
      <c r="H136" s="8">
        <v>40.427</v>
      </c>
      <c r="I136" s="9">
        <v>-110.07814</v>
      </c>
      <c r="J136" s="7">
        <v>15903</v>
      </c>
      <c r="K136" s="8">
        <v>365</v>
      </c>
      <c r="L136" s="8">
        <v>730</v>
      </c>
      <c r="M136" s="8">
        <v>1095</v>
      </c>
      <c r="N136" s="8">
        <v>1460</v>
      </c>
      <c r="O136" s="8">
        <v>1825</v>
      </c>
      <c r="P136" s="8">
        <v>2190</v>
      </c>
      <c r="Q136" s="6">
        <v>2.3290384453705478E-4</v>
      </c>
      <c r="R136" s="33">
        <f t="shared" si="45"/>
        <v>14606.956201693078</v>
      </c>
      <c r="S136" s="31">
        <f t="shared" si="46"/>
        <v>13416.535840921832</v>
      </c>
      <c r="T136" s="31">
        <f t="shared" si="47"/>
        <v>12323.130944274073</v>
      </c>
      <c r="U136" s="31">
        <f t="shared" si="48"/>
        <v>11318.835060726909</v>
      </c>
      <c r="V136" s="31">
        <f t="shared" si="49"/>
        <v>10396.386089808588</v>
      </c>
      <c r="W136" s="20">
        <f t="shared" si="50"/>
        <v>9549.1137690828909</v>
      </c>
      <c r="Y136" s="153">
        <f t="shared" si="42"/>
        <v>23.449673231999999</v>
      </c>
      <c r="Z136" s="155">
        <f t="shared" si="51"/>
        <v>2937.2942250735459</v>
      </c>
      <c r="AA136" s="156">
        <f t="shared" si="52"/>
        <v>9385.8367192005262</v>
      </c>
      <c r="AD136" s="14" t="s">
        <v>178</v>
      </c>
      <c r="AE136" s="57">
        <v>30898</v>
      </c>
      <c r="AF136" s="33">
        <f t="shared" si="53"/>
        <v>14606.956201693078</v>
      </c>
      <c r="AG136" s="84">
        <f t="shared" si="43"/>
        <v>21.538599625469317</v>
      </c>
      <c r="AH136" s="31">
        <f t="shared" si="54"/>
        <v>13416.535840921832</v>
      </c>
      <c r="AI136" s="86">
        <f t="shared" si="44"/>
        <v>19.783272425016239</v>
      </c>
      <c r="AJ136" s="155">
        <f t="shared" si="55"/>
        <v>12323.130944274073</v>
      </c>
      <c r="AK136" s="56"/>
      <c r="AL136" s="86">
        <f t="shared" si="56"/>
        <v>18.170998795093666</v>
      </c>
      <c r="AM136" s="31">
        <f t="shared" si="57"/>
        <v>11318.835060726909</v>
      </c>
      <c r="AN136" s="86">
        <f t="shared" si="58"/>
        <v>16.690120325784498</v>
      </c>
      <c r="AO136" s="31">
        <f t="shared" si="59"/>
        <v>10396.386089808588</v>
      </c>
      <c r="AP136" s="89">
        <f t="shared" si="60"/>
        <v>15.329928730410714</v>
      </c>
      <c r="AQ136" s="20">
        <f t="shared" si="61"/>
        <v>9549.1137690828909</v>
      </c>
      <c r="AR136" s="86">
        <f t="shared" si="62"/>
        <v>14.080588413518562</v>
      </c>
    </row>
    <row r="137" spans="1:44" x14ac:dyDescent="0.25">
      <c r="A137" s="3" t="s">
        <v>185</v>
      </c>
      <c r="B137" s="4">
        <v>30936</v>
      </c>
      <c r="C137" s="7">
        <v>4301330873</v>
      </c>
      <c r="D137" s="8">
        <v>322</v>
      </c>
      <c r="E137" s="8">
        <v>543</v>
      </c>
      <c r="F137" s="8" t="s">
        <v>1695</v>
      </c>
      <c r="G137" s="8" t="s">
        <v>1696</v>
      </c>
      <c r="H137" s="8">
        <v>40.0182</v>
      </c>
      <c r="I137" s="9">
        <v>-110.08901</v>
      </c>
      <c r="J137" s="7">
        <v>543</v>
      </c>
      <c r="K137" s="8">
        <v>365</v>
      </c>
      <c r="L137" s="8">
        <v>730</v>
      </c>
      <c r="M137" s="8">
        <v>1095</v>
      </c>
      <c r="N137" s="8">
        <v>1460</v>
      </c>
      <c r="O137" s="8">
        <v>1825</v>
      </c>
      <c r="P137" s="8">
        <v>2190</v>
      </c>
      <c r="Q137" s="6">
        <v>2.3290384453705478E-4</v>
      </c>
      <c r="R137" s="33">
        <f t="shared" si="45"/>
        <v>498.74723118401192</v>
      </c>
      <c r="S137" s="31">
        <f t="shared" si="46"/>
        <v>458.1009219405492</v>
      </c>
      <c r="T137" s="31">
        <f t="shared" si="47"/>
        <v>420.76715731250846</v>
      </c>
      <c r="U137" s="31">
        <f t="shared" si="48"/>
        <v>386.47597547473509</v>
      </c>
      <c r="V137" s="31">
        <f t="shared" si="49"/>
        <v>354.97941563013666</v>
      </c>
      <c r="W137" s="20">
        <f t="shared" si="50"/>
        <v>326.04972499603912</v>
      </c>
      <c r="Y137" s="153">
        <f t="shared" si="42"/>
        <v>0.80067739199999999</v>
      </c>
      <c r="Z137" s="155">
        <f t="shared" si="51"/>
        <v>100.29244571558421</v>
      </c>
      <c r="AA137" s="156">
        <f t="shared" si="52"/>
        <v>320.47471159692424</v>
      </c>
      <c r="AD137" s="14" t="s">
        <v>185</v>
      </c>
      <c r="AE137" s="57">
        <v>30936</v>
      </c>
      <c r="AF137" s="33">
        <f t="shared" si="53"/>
        <v>498.74723118401192</v>
      </c>
      <c r="AG137" s="84">
        <f t="shared" si="43"/>
        <v>0.7354247372589976</v>
      </c>
      <c r="AH137" s="31">
        <f t="shared" si="54"/>
        <v>458.1009219405492</v>
      </c>
      <c r="AI137" s="86">
        <f t="shared" si="44"/>
        <v>0.67548996584190513</v>
      </c>
      <c r="AJ137" s="155">
        <f t="shared" si="55"/>
        <v>420.76715731250846</v>
      </c>
      <c r="AK137" s="56"/>
      <c r="AL137" s="86">
        <f t="shared" si="56"/>
        <v>0.62043968721221543</v>
      </c>
      <c r="AM137" s="31">
        <f t="shared" si="57"/>
        <v>386.47597547473509</v>
      </c>
      <c r="AN137" s="86">
        <f t="shared" si="58"/>
        <v>0.56987583078041781</v>
      </c>
      <c r="AO137" s="31">
        <f t="shared" si="59"/>
        <v>354.97941563013666</v>
      </c>
      <c r="AP137" s="89">
        <f t="shared" si="60"/>
        <v>0.52343276744092415</v>
      </c>
      <c r="AQ137" s="20">
        <f t="shared" si="61"/>
        <v>326.04972499603912</v>
      </c>
      <c r="AR137" s="86">
        <f t="shared" si="62"/>
        <v>0.48077466569455951</v>
      </c>
    </row>
    <row r="138" spans="1:44" x14ac:dyDescent="0.25">
      <c r="A138" s="3" t="s">
        <v>194</v>
      </c>
      <c r="B138" s="4">
        <v>30959</v>
      </c>
      <c r="C138" s="7">
        <v>4301330935</v>
      </c>
      <c r="D138" s="8">
        <v>366</v>
      </c>
      <c r="E138" s="8">
        <v>11103</v>
      </c>
      <c r="F138" s="8" t="s">
        <v>1695</v>
      </c>
      <c r="G138" s="8" t="s">
        <v>1696</v>
      </c>
      <c r="H138" s="8">
        <v>40.406779999999898</v>
      </c>
      <c r="I138" s="9">
        <v>-109.98804</v>
      </c>
      <c r="J138" s="7">
        <v>11103</v>
      </c>
      <c r="K138" s="8">
        <v>365</v>
      </c>
      <c r="L138" s="8">
        <v>730</v>
      </c>
      <c r="M138" s="8">
        <v>1095</v>
      </c>
      <c r="N138" s="8">
        <v>1460</v>
      </c>
      <c r="O138" s="8">
        <v>1825</v>
      </c>
      <c r="P138" s="8">
        <v>2190</v>
      </c>
      <c r="Q138" s="6">
        <v>2.3290384453705478E-4</v>
      </c>
      <c r="R138" s="33">
        <f t="shared" si="45"/>
        <v>10198.140898408994</v>
      </c>
      <c r="S138" s="31">
        <f t="shared" si="46"/>
        <v>9367.0249287401803</v>
      </c>
      <c r="T138" s="31">
        <f t="shared" si="47"/>
        <v>8603.6422608485846</v>
      </c>
      <c r="U138" s="31">
        <f t="shared" si="48"/>
        <v>7902.4728465856051</v>
      </c>
      <c r="V138" s="31">
        <f t="shared" si="49"/>
        <v>7258.4465041278218</v>
      </c>
      <c r="W138" s="20">
        <f t="shared" si="50"/>
        <v>6666.9062553057502</v>
      </c>
      <c r="Y138" s="153">
        <f t="shared" si="42"/>
        <v>16.371862031999999</v>
      </c>
      <c r="Z138" s="155">
        <f t="shared" si="51"/>
        <v>2050.7311690241831</v>
      </c>
      <c r="AA138" s="156">
        <f t="shared" si="52"/>
        <v>6552.9110918244014</v>
      </c>
      <c r="AD138" s="14" t="s">
        <v>194</v>
      </c>
      <c r="AE138" s="57">
        <v>30959</v>
      </c>
      <c r="AF138" s="33">
        <f t="shared" si="53"/>
        <v>10198.140898408994</v>
      </c>
      <c r="AG138" s="84">
        <f t="shared" si="43"/>
        <v>15.037607472903591</v>
      </c>
      <c r="AH138" s="31">
        <f t="shared" si="54"/>
        <v>9367.0249287401803</v>
      </c>
      <c r="AI138" s="86">
        <f t="shared" si="44"/>
        <v>13.812090406524259</v>
      </c>
      <c r="AJ138" s="155">
        <f t="shared" si="55"/>
        <v>8603.6422608485846</v>
      </c>
      <c r="AK138" s="56"/>
      <c r="AL138" s="86">
        <f t="shared" si="56"/>
        <v>12.686449073880715</v>
      </c>
      <c r="AM138" s="31">
        <f t="shared" si="57"/>
        <v>7902.4728465856051</v>
      </c>
      <c r="AN138" s="86">
        <f t="shared" si="58"/>
        <v>11.652543921095724</v>
      </c>
      <c r="AO138" s="31">
        <f t="shared" si="59"/>
        <v>7258.4465041278218</v>
      </c>
      <c r="AP138" s="89">
        <f t="shared" si="60"/>
        <v>10.702898741982654</v>
      </c>
      <c r="AQ138" s="20">
        <f t="shared" si="61"/>
        <v>6666.9062553057502</v>
      </c>
      <c r="AR138" s="86">
        <f t="shared" si="62"/>
        <v>9.8306466173235609</v>
      </c>
    </row>
    <row r="139" spans="1:44" x14ac:dyDescent="0.25">
      <c r="A139" s="3" t="s">
        <v>1422</v>
      </c>
      <c r="B139" s="4">
        <v>30961</v>
      </c>
      <c r="C139" s="7">
        <v>4304731528</v>
      </c>
      <c r="D139" s="8">
        <v>364</v>
      </c>
      <c r="E139" s="8">
        <v>946</v>
      </c>
      <c r="F139" s="8" t="s">
        <v>1695</v>
      </c>
      <c r="G139" s="8" t="s">
        <v>1697</v>
      </c>
      <c r="H139" s="8">
        <v>40.092939999999899</v>
      </c>
      <c r="I139" s="9">
        <v>-109.86725</v>
      </c>
      <c r="J139" s="7">
        <v>946</v>
      </c>
      <c r="K139" s="8">
        <v>365</v>
      </c>
      <c r="L139" s="8">
        <v>730</v>
      </c>
      <c r="M139" s="8">
        <v>1095</v>
      </c>
      <c r="N139" s="8">
        <v>1460</v>
      </c>
      <c r="O139" s="8">
        <v>1825</v>
      </c>
      <c r="P139" s="8">
        <v>2190</v>
      </c>
      <c r="Q139" s="6">
        <v>2.3290384453705478E-4</v>
      </c>
      <c r="R139" s="33">
        <f t="shared" si="45"/>
        <v>868.90401602223801</v>
      </c>
      <c r="S139" s="31">
        <f t="shared" si="46"/>
        <v>798.09110894246692</v>
      </c>
      <c r="T139" s="31">
        <f t="shared" si="47"/>
        <v>733.0492280251068</v>
      </c>
      <c r="U139" s="31">
        <f t="shared" si="48"/>
        <v>673.3080530370155</v>
      </c>
      <c r="V139" s="31">
        <f t="shared" si="49"/>
        <v>618.43559334458428</v>
      </c>
      <c r="W139" s="20">
        <f t="shared" si="50"/>
        <v>568.03506417357823</v>
      </c>
      <c r="Y139" s="153">
        <f t="shared" si="42"/>
        <v>1.394918624</v>
      </c>
      <c r="Z139" s="155">
        <f t="shared" si="51"/>
        <v>174.72680229639531</v>
      </c>
      <c r="AA139" s="156">
        <f t="shared" si="52"/>
        <v>558.32242572871144</v>
      </c>
      <c r="AD139" s="14" t="s">
        <v>1422</v>
      </c>
      <c r="AE139" s="57">
        <v>30961</v>
      </c>
      <c r="AF139" s="33">
        <f t="shared" si="53"/>
        <v>868.90401602223801</v>
      </c>
      <c r="AG139" s="84">
        <f t="shared" si="43"/>
        <v>1.2812372034014949</v>
      </c>
      <c r="AH139" s="31">
        <f t="shared" si="54"/>
        <v>798.09110894246692</v>
      </c>
      <c r="AI139" s="86">
        <f t="shared" si="44"/>
        <v>1.1768204561444608</v>
      </c>
      <c r="AJ139" s="155">
        <f t="shared" si="55"/>
        <v>733.0492280251068</v>
      </c>
      <c r="AK139" s="56"/>
      <c r="AL139" s="86">
        <f t="shared" si="56"/>
        <v>1.080913340889053</v>
      </c>
      <c r="AM139" s="31">
        <f t="shared" si="57"/>
        <v>673.3080530370155</v>
      </c>
      <c r="AN139" s="86">
        <f t="shared" si="58"/>
        <v>0.9928223497574129</v>
      </c>
      <c r="AO139" s="31">
        <f t="shared" si="59"/>
        <v>618.43559334458428</v>
      </c>
      <c r="AP139" s="89">
        <f t="shared" si="60"/>
        <v>0.9119104935526966</v>
      </c>
      <c r="AQ139" s="20">
        <f t="shared" si="61"/>
        <v>568.03506417357823</v>
      </c>
      <c r="AR139" s="86">
        <f t="shared" si="62"/>
        <v>0.83759269566676475</v>
      </c>
    </row>
    <row r="140" spans="1:44" x14ac:dyDescent="0.25">
      <c r="A140" s="3" t="s">
        <v>195</v>
      </c>
      <c r="B140" s="4">
        <v>30980</v>
      </c>
      <c r="C140" s="7">
        <v>4301330954</v>
      </c>
      <c r="D140" s="8">
        <v>214</v>
      </c>
      <c r="E140" s="8">
        <v>1020</v>
      </c>
      <c r="F140" s="8" t="s">
        <v>1695</v>
      </c>
      <c r="G140" s="8" t="s">
        <v>1696</v>
      </c>
      <c r="H140" s="8">
        <v>40.428330000000003</v>
      </c>
      <c r="I140" s="9">
        <v>-109.99739</v>
      </c>
      <c r="J140" s="7">
        <v>1020</v>
      </c>
      <c r="K140" s="8">
        <v>365</v>
      </c>
      <c r="L140" s="8">
        <v>730</v>
      </c>
      <c r="M140" s="8">
        <v>1095</v>
      </c>
      <c r="N140" s="8">
        <v>1460</v>
      </c>
      <c r="O140" s="8">
        <v>1825</v>
      </c>
      <c r="P140" s="8">
        <v>2190</v>
      </c>
      <c r="Q140" s="6">
        <v>2.3290384453705478E-4</v>
      </c>
      <c r="R140" s="33">
        <f t="shared" si="45"/>
        <v>936.87325194786763</v>
      </c>
      <c r="S140" s="31">
        <f t="shared" si="46"/>
        <v>860.52106883860074</v>
      </c>
      <c r="T140" s="31">
        <f t="shared" si="47"/>
        <v>790.39134522791642</v>
      </c>
      <c r="U140" s="31">
        <f t="shared" si="48"/>
        <v>725.97697050502723</v>
      </c>
      <c r="V140" s="31">
        <f t="shared" si="49"/>
        <v>666.81216195716274</v>
      </c>
      <c r="W140" s="20">
        <f t="shared" si="50"/>
        <v>612.46909667764248</v>
      </c>
      <c r="Y140" s="153">
        <f t="shared" si="42"/>
        <v>1.5040348799999999</v>
      </c>
      <c r="Z140" s="155">
        <f t="shared" si="51"/>
        <v>188.39464941048965</v>
      </c>
      <c r="AA140" s="156">
        <f t="shared" si="52"/>
        <v>601.99669581742671</v>
      </c>
      <c r="AD140" s="14" t="s">
        <v>195</v>
      </c>
      <c r="AE140" s="57">
        <v>30980</v>
      </c>
      <c r="AF140" s="33">
        <f t="shared" si="53"/>
        <v>936.87325194786763</v>
      </c>
      <c r="AG140" s="84">
        <f t="shared" si="43"/>
        <v>1.3814608324202164</v>
      </c>
      <c r="AH140" s="31">
        <f t="shared" si="54"/>
        <v>860.52106883860074</v>
      </c>
      <c r="AI140" s="86">
        <f t="shared" si="44"/>
        <v>1.2688761789295457</v>
      </c>
      <c r="AJ140" s="155">
        <f t="shared" si="55"/>
        <v>790.39134522791642</v>
      </c>
      <c r="AK140" s="56"/>
      <c r="AL140" s="86">
        <f t="shared" si="56"/>
        <v>1.1654668157577528</v>
      </c>
      <c r="AM140" s="31">
        <f t="shared" si="57"/>
        <v>725.97697050502723</v>
      </c>
      <c r="AN140" s="86">
        <f t="shared" si="58"/>
        <v>1.0704849859963648</v>
      </c>
      <c r="AO140" s="31">
        <f t="shared" si="59"/>
        <v>666.81216195716274</v>
      </c>
      <c r="AP140" s="89">
        <f t="shared" si="60"/>
        <v>0.98324387254096257</v>
      </c>
      <c r="AQ140" s="20">
        <f t="shared" si="61"/>
        <v>612.46909667764248</v>
      </c>
      <c r="AR140" s="86">
        <f t="shared" si="62"/>
        <v>0.90311263169143763</v>
      </c>
    </row>
    <row r="141" spans="1:44" x14ac:dyDescent="0.25">
      <c r="A141" s="3" t="s">
        <v>197</v>
      </c>
      <c r="B141" s="4">
        <v>30985</v>
      </c>
      <c r="C141" s="7">
        <v>4301330975</v>
      </c>
      <c r="D141" s="8">
        <v>159</v>
      </c>
      <c r="E141" s="8">
        <v>339</v>
      </c>
      <c r="F141" s="8" t="s">
        <v>1695</v>
      </c>
      <c r="G141" s="8" t="s">
        <v>1696</v>
      </c>
      <c r="H141" s="8">
        <v>40.34158</v>
      </c>
      <c r="I141" s="9">
        <v>-110.09189000000001</v>
      </c>
      <c r="J141" s="7">
        <v>339</v>
      </c>
      <c r="K141" s="8">
        <v>365</v>
      </c>
      <c r="L141" s="8">
        <v>730</v>
      </c>
      <c r="M141" s="8">
        <v>1095</v>
      </c>
      <c r="N141" s="8">
        <v>1460</v>
      </c>
      <c r="O141" s="8">
        <v>1825</v>
      </c>
      <c r="P141" s="8">
        <v>2190</v>
      </c>
      <c r="Q141" s="6">
        <v>2.3290384453705478E-4</v>
      </c>
      <c r="R141" s="33">
        <f t="shared" si="45"/>
        <v>311.37258079443836</v>
      </c>
      <c r="S141" s="31">
        <f t="shared" si="46"/>
        <v>285.99670817282907</v>
      </c>
      <c r="T141" s="31">
        <f t="shared" si="47"/>
        <v>262.68888826692518</v>
      </c>
      <c r="U141" s="31">
        <f t="shared" si="48"/>
        <v>241.28058137372963</v>
      </c>
      <c r="V141" s="31">
        <f t="shared" si="49"/>
        <v>221.61698323870411</v>
      </c>
      <c r="W141" s="20">
        <f t="shared" si="50"/>
        <v>203.5559056605106</v>
      </c>
      <c r="Y141" s="153">
        <f t="shared" si="42"/>
        <v>0.49987041599999998</v>
      </c>
      <c r="Z141" s="155">
        <f t="shared" si="51"/>
        <v>62.613515833486275</v>
      </c>
      <c r="AA141" s="156">
        <f t="shared" si="52"/>
        <v>200.0753724334389</v>
      </c>
      <c r="AD141" s="14" t="s">
        <v>197</v>
      </c>
      <c r="AE141" s="57">
        <v>30985</v>
      </c>
      <c r="AF141" s="33">
        <f t="shared" si="53"/>
        <v>311.37258079443836</v>
      </c>
      <c r="AG141" s="84">
        <f t="shared" si="43"/>
        <v>0.45913257077495429</v>
      </c>
      <c r="AH141" s="31">
        <f t="shared" si="54"/>
        <v>285.99670817282907</v>
      </c>
      <c r="AI141" s="86">
        <f t="shared" si="44"/>
        <v>0.42171473005599608</v>
      </c>
      <c r="AJ141" s="155">
        <f t="shared" si="55"/>
        <v>262.68888826692518</v>
      </c>
      <c r="AK141" s="56"/>
      <c r="AL141" s="86">
        <f t="shared" si="56"/>
        <v>0.38734632406066488</v>
      </c>
      <c r="AM141" s="31">
        <f t="shared" si="57"/>
        <v>241.28058137372963</v>
      </c>
      <c r="AN141" s="86">
        <f t="shared" si="58"/>
        <v>0.35577883358114476</v>
      </c>
      <c r="AO141" s="31">
        <f t="shared" si="59"/>
        <v>221.61698323870411</v>
      </c>
      <c r="AP141" s="89">
        <f t="shared" si="60"/>
        <v>0.32678399293273169</v>
      </c>
      <c r="AQ141" s="20">
        <f t="shared" si="61"/>
        <v>203.5559056605106</v>
      </c>
      <c r="AR141" s="86">
        <f t="shared" si="62"/>
        <v>0.30015213935627194</v>
      </c>
    </row>
    <row r="142" spans="1:44" x14ac:dyDescent="0.25">
      <c r="A142" s="3" t="s">
        <v>191</v>
      </c>
      <c r="B142" s="4">
        <v>30996</v>
      </c>
      <c r="C142" s="7">
        <v>4301330907</v>
      </c>
      <c r="D142" s="8">
        <v>359</v>
      </c>
      <c r="E142" s="8">
        <v>1385</v>
      </c>
      <c r="F142" s="8" t="s">
        <v>1695</v>
      </c>
      <c r="G142" s="8" t="s">
        <v>1696</v>
      </c>
      <c r="H142" s="8">
        <v>40.264960000000002</v>
      </c>
      <c r="I142" s="9">
        <v>-110.34685</v>
      </c>
      <c r="J142" s="7">
        <v>1385</v>
      </c>
      <c r="K142" s="8">
        <v>365</v>
      </c>
      <c r="L142" s="8">
        <v>730</v>
      </c>
      <c r="M142" s="8">
        <v>1095</v>
      </c>
      <c r="N142" s="8">
        <v>1460</v>
      </c>
      <c r="O142" s="8">
        <v>1825</v>
      </c>
      <c r="P142" s="8">
        <v>2190</v>
      </c>
      <c r="Q142" s="6">
        <v>2.3290384453705478E-4</v>
      </c>
      <c r="R142" s="33">
        <f t="shared" si="45"/>
        <v>1272.1269156350947</v>
      </c>
      <c r="S142" s="31">
        <f t="shared" si="46"/>
        <v>1168.4526277857472</v>
      </c>
      <c r="T142" s="31">
        <f t="shared" si="47"/>
        <v>1073.2274638633962</v>
      </c>
      <c r="U142" s="31">
        <f t="shared" si="48"/>
        <v>985.76284720535557</v>
      </c>
      <c r="V142" s="31">
        <f t="shared" si="49"/>
        <v>905.42631795163766</v>
      </c>
      <c r="W142" s="20">
        <f t="shared" si="50"/>
        <v>831.63695970444599</v>
      </c>
      <c r="Y142" s="153">
        <f t="shared" si="42"/>
        <v>2.04224344</v>
      </c>
      <c r="Z142" s="155">
        <f t="shared" si="51"/>
        <v>255.81038179757664</v>
      </c>
      <c r="AA142" s="156">
        <f t="shared" si="52"/>
        <v>817.41708206581961</v>
      </c>
      <c r="AD142" s="14" t="s">
        <v>191</v>
      </c>
      <c r="AE142" s="57">
        <v>30996</v>
      </c>
      <c r="AF142" s="33">
        <f t="shared" si="53"/>
        <v>1272.1269156350947</v>
      </c>
      <c r="AG142" s="84">
        <f t="shared" si="43"/>
        <v>1.875807110688235</v>
      </c>
      <c r="AH142" s="31">
        <f t="shared" si="54"/>
        <v>1168.4526277857472</v>
      </c>
      <c r="AI142" s="86">
        <f t="shared" si="44"/>
        <v>1.7229348115857066</v>
      </c>
      <c r="AJ142" s="155">
        <f t="shared" si="55"/>
        <v>1073.2274638633962</v>
      </c>
      <c r="AK142" s="56"/>
      <c r="AL142" s="86">
        <f t="shared" si="56"/>
        <v>1.5825211174749876</v>
      </c>
      <c r="AM142" s="31">
        <f t="shared" si="57"/>
        <v>985.76284720535557</v>
      </c>
      <c r="AN142" s="86">
        <f t="shared" si="58"/>
        <v>1.4535506917695737</v>
      </c>
      <c r="AO142" s="31">
        <f t="shared" si="59"/>
        <v>905.42631795163766</v>
      </c>
      <c r="AP142" s="89">
        <f t="shared" si="60"/>
        <v>1.3350909445776795</v>
      </c>
      <c r="AQ142" s="20">
        <f t="shared" si="61"/>
        <v>831.63695970444599</v>
      </c>
      <c r="AR142" s="86">
        <f t="shared" si="62"/>
        <v>1.2262852891104326</v>
      </c>
    </row>
    <row r="143" spans="1:44" x14ac:dyDescent="0.25">
      <c r="A143" s="3" t="s">
        <v>199</v>
      </c>
      <c r="B143" s="4">
        <v>31045</v>
      </c>
      <c r="C143" s="7">
        <v>4301330995</v>
      </c>
      <c r="D143" s="8">
        <v>250</v>
      </c>
      <c r="E143" s="8">
        <v>1150</v>
      </c>
      <c r="F143" s="8" t="s">
        <v>1695</v>
      </c>
      <c r="G143" s="8" t="s">
        <v>1696</v>
      </c>
      <c r="H143" s="8">
        <v>40.34131</v>
      </c>
      <c r="I143" s="9">
        <v>-110.05377</v>
      </c>
      <c r="J143" s="7">
        <v>1150</v>
      </c>
      <c r="K143" s="8">
        <v>365</v>
      </c>
      <c r="L143" s="8">
        <v>730</v>
      </c>
      <c r="M143" s="8">
        <v>1095</v>
      </c>
      <c r="N143" s="8">
        <v>1460</v>
      </c>
      <c r="O143" s="8">
        <v>1825</v>
      </c>
      <c r="P143" s="8">
        <v>2190</v>
      </c>
      <c r="Q143" s="6">
        <v>2.3290384453705478E-4</v>
      </c>
      <c r="R143" s="33">
        <f t="shared" si="45"/>
        <v>1056.2786664118116</v>
      </c>
      <c r="S143" s="31">
        <f t="shared" si="46"/>
        <v>970.19532271018704</v>
      </c>
      <c r="T143" s="31">
        <f t="shared" si="47"/>
        <v>891.12749707069008</v>
      </c>
      <c r="U143" s="31">
        <f t="shared" si="48"/>
        <v>818.50344713802087</v>
      </c>
      <c r="V143" s="31">
        <f t="shared" si="49"/>
        <v>751.79802573601683</v>
      </c>
      <c r="W143" s="20">
        <f t="shared" si="50"/>
        <v>690.52888350910678</v>
      </c>
      <c r="Y143" s="153">
        <f t="shared" si="42"/>
        <v>1.6957255999999998</v>
      </c>
      <c r="Z143" s="155">
        <f t="shared" si="51"/>
        <v>212.40573217849325</v>
      </c>
      <c r="AA143" s="156">
        <f t="shared" si="52"/>
        <v>678.7217648921968</v>
      </c>
      <c r="AD143" s="14" t="s">
        <v>199</v>
      </c>
      <c r="AE143" s="57">
        <v>31045</v>
      </c>
      <c r="AF143" s="33">
        <f t="shared" si="53"/>
        <v>1056.2786664118116</v>
      </c>
      <c r="AG143" s="84">
        <f t="shared" si="43"/>
        <v>1.5575293698855384</v>
      </c>
      <c r="AH143" s="31">
        <f t="shared" si="54"/>
        <v>970.19532271018704</v>
      </c>
      <c r="AI143" s="86">
        <f t="shared" si="44"/>
        <v>1.43059569193037</v>
      </c>
      <c r="AJ143" s="155">
        <f t="shared" si="55"/>
        <v>891.12749707069008</v>
      </c>
      <c r="AK143" s="56"/>
      <c r="AL143" s="86">
        <f t="shared" si="56"/>
        <v>1.3140067040406036</v>
      </c>
      <c r="AM143" s="31">
        <f t="shared" si="57"/>
        <v>818.50344713802087</v>
      </c>
      <c r="AN143" s="86">
        <f t="shared" si="58"/>
        <v>1.2069193469566859</v>
      </c>
      <c r="AO143" s="31">
        <f t="shared" si="59"/>
        <v>751.79802573601683</v>
      </c>
      <c r="AP143" s="89">
        <f t="shared" si="60"/>
        <v>1.1085592680608891</v>
      </c>
      <c r="AQ143" s="20">
        <f t="shared" si="61"/>
        <v>690.52888350910678</v>
      </c>
      <c r="AR143" s="86">
        <f t="shared" si="62"/>
        <v>1.0182152220050522</v>
      </c>
    </row>
    <row r="144" spans="1:44" x14ac:dyDescent="0.25">
      <c r="A144" s="3" t="s">
        <v>200</v>
      </c>
      <c r="B144" s="4">
        <v>31070</v>
      </c>
      <c r="C144" s="7">
        <v>4301331000</v>
      </c>
      <c r="D144" s="8">
        <v>366</v>
      </c>
      <c r="E144" s="8">
        <v>5655</v>
      </c>
      <c r="F144" s="8" t="s">
        <v>1695</v>
      </c>
      <c r="G144" s="8" t="s">
        <v>1696</v>
      </c>
      <c r="H144" s="8">
        <v>40.330669999999898</v>
      </c>
      <c r="I144" s="9">
        <v>-110.36557000000001</v>
      </c>
      <c r="J144" s="7">
        <v>5655</v>
      </c>
      <c r="K144" s="8">
        <v>365</v>
      </c>
      <c r="L144" s="8">
        <v>730</v>
      </c>
      <c r="M144" s="8">
        <v>1095</v>
      </c>
      <c r="N144" s="8">
        <v>1460</v>
      </c>
      <c r="O144" s="8">
        <v>1825</v>
      </c>
      <c r="P144" s="8">
        <v>2190</v>
      </c>
      <c r="Q144" s="6">
        <v>2.3290384453705478E-4</v>
      </c>
      <c r="R144" s="33">
        <f t="shared" si="45"/>
        <v>5194.1355291815607</v>
      </c>
      <c r="S144" s="31">
        <f t="shared" si="46"/>
        <v>4770.8300434140074</v>
      </c>
      <c r="T144" s="31">
        <f t="shared" si="47"/>
        <v>4382.0226051606542</v>
      </c>
      <c r="U144" s="31">
        <f t="shared" si="48"/>
        <v>4024.9017335352246</v>
      </c>
      <c r="V144" s="31">
        <f t="shared" si="49"/>
        <v>3696.8850743801527</v>
      </c>
      <c r="W144" s="20">
        <f t="shared" si="50"/>
        <v>3395.6007271686944</v>
      </c>
      <c r="Y144" s="153">
        <f t="shared" si="42"/>
        <v>8.338546319999999</v>
      </c>
      <c r="Z144" s="155">
        <f t="shared" si="51"/>
        <v>1044.4821004081559</v>
      </c>
      <c r="AA144" s="156">
        <f t="shared" si="52"/>
        <v>3337.5405047524982</v>
      </c>
      <c r="AD144" s="14" t="s">
        <v>200</v>
      </c>
      <c r="AE144" s="57">
        <v>31070</v>
      </c>
      <c r="AF144" s="33">
        <f t="shared" si="53"/>
        <v>5194.1355291815607</v>
      </c>
      <c r="AG144" s="84">
        <f t="shared" si="43"/>
        <v>7.658981379741495</v>
      </c>
      <c r="AH144" s="31">
        <f t="shared" si="54"/>
        <v>4770.8300434140074</v>
      </c>
      <c r="AI144" s="86">
        <f t="shared" si="44"/>
        <v>7.0347988155358641</v>
      </c>
      <c r="AJ144" s="155">
        <f t="shared" si="55"/>
        <v>4382.0226051606542</v>
      </c>
      <c r="AK144" s="56"/>
      <c r="AL144" s="86">
        <f t="shared" si="56"/>
        <v>6.4614851403040117</v>
      </c>
      <c r="AM144" s="31">
        <f t="shared" si="57"/>
        <v>4024.9017335352246</v>
      </c>
      <c r="AN144" s="86">
        <f t="shared" si="58"/>
        <v>5.9348947017739642</v>
      </c>
      <c r="AO144" s="31">
        <f t="shared" si="59"/>
        <v>3696.8850743801527</v>
      </c>
      <c r="AP144" s="89">
        <f t="shared" si="60"/>
        <v>5.4512197051168076</v>
      </c>
      <c r="AQ144" s="20">
        <f t="shared" si="61"/>
        <v>3395.6007271686944</v>
      </c>
      <c r="AR144" s="86">
        <f t="shared" si="62"/>
        <v>5.0069626786422354</v>
      </c>
    </row>
    <row r="145" spans="1:44" x14ac:dyDescent="0.25">
      <c r="A145" s="3" t="s">
        <v>196</v>
      </c>
      <c r="B145" s="4">
        <v>31094</v>
      </c>
      <c r="C145" s="7">
        <v>4301330974</v>
      </c>
      <c r="D145" s="8">
        <v>351</v>
      </c>
      <c r="E145" s="8">
        <v>3690</v>
      </c>
      <c r="F145" s="8" t="s">
        <v>1695</v>
      </c>
      <c r="G145" s="8" t="s">
        <v>1696</v>
      </c>
      <c r="H145" s="8">
        <v>40.360979999999898</v>
      </c>
      <c r="I145" s="9">
        <v>-110.47762</v>
      </c>
      <c r="J145" s="7">
        <v>3690</v>
      </c>
      <c r="K145" s="8">
        <v>365</v>
      </c>
      <c r="L145" s="8">
        <v>730</v>
      </c>
      <c r="M145" s="8">
        <v>1095</v>
      </c>
      <c r="N145" s="8">
        <v>1460</v>
      </c>
      <c r="O145" s="8">
        <v>1825</v>
      </c>
      <c r="P145" s="8">
        <v>2190</v>
      </c>
      <c r="Q145" s="6">
        <v>2.3290384453705478E-4</v>
      </c>
      <c r="R145" s="33">
        <f t="shared" si="45"/>
        <v>3389.276764399639</v>
      </c>
      <c r="S145" s="31">
        <f t="shared" si="46"/>
        <v>3113.0615137396439</v>
      </c>
      <c r="T145" s="31">
        <f t="shared" si="47"/>
        <v>2859.3569253833448</v>
      </c>
      <c r="U145" s="31">
        <f t="shared" si="48"/>
        <v>2626.3284521211281</v>
      </c>
      <c r="V145" s="31">
        <f t="shared" si="49"/>
        <v>2412.291056492089</v>
      </c>
      <c r="W145" s="20">
        <f t="shared" si="50"/>
        <v>2215.6970262161772</v>
      </c>
      <c r="Y145" s="153">
        <f t="shared" si="42"/>
        <v>5.4410673599999999</v>
      </c>
      <c r="Z145" s="155">
        <f t="shared" si="51"/>
        <v>681.54534933794787</v>
      </c>
      <c r="AA145" s="156">
        <f t="shared" si="52"/>
        <v>2177.8115760453966</v>
      </c>
      <c r="AD145" s="14" t="s">
        <v>196</v>
      </c>
      <c r="AE145" s="57">
        <v>31094</v>
      </c>
      <c r="AF145" s="33">
        <f t="shared" si="53"/>
        <v>3389.276764399639</v>
      </c>
      <c r="AG145" s="84">
        <f t="shared" si="43"/>
        <v>4.9976377172849009</v>
      </c>
      <c r="AH145" s="31">
        <f t="shared" si="54"/>
        <v>3113.0615137396439</v>
      </c>
      <c r="AI145" s="86">
        <f t="shared" si="44"/>
        <v>4.590346176715709</v>
      </c>
      <c r="AJ145" s="155">
        <f t="shared" si="55"/>
        <v>2859.3569253833448</v>
      </c>
      <c r="AK145" s="56"/>
      <c r="AL145" s="86">
        <f t="shared" si="56"/>
        <v>4.2162475981824583</v>
      </c>
      <c r="AM145" s="31">
        <f t="shared" si="57"/>
        <v>2626.3284521211281</v>
      </c>
      <c r="AN145" s="86">
        <f t="shared" si="58"/>
        <v>3.8726368611044966</v>
      </c>
      <c r="AO145" s="31">
        <f t="shared" si="59"/>
        <v>2412.291056492089</v>
      </c>
      <c r="AP145" s="89">
        <f t="shared" si="60"/>
        <v>3.5570293036040708</v>
      </c>
      <c r="AQ145" s="20">
        <f t="shared" si="61"/>
        <v>2215.6970262161772</v>
      </c>
      <c r="AR145" s="86">
        <f t="shared" si="62"/>
        <v>3.2671427558249064</v>
      </c>
    </row>
    <row r="146" spans="1:44" x14ac:dyDescent="0.25">
      <c r="A146" s="3" t="s">
        <v>1420</v>
      </c>
      <c r="B146" s="4">
        <v>31096</v>
      </c>
      <c r="C146" s="7">
        <v>4304731480</v>
      </c>
      <c r="D146" s="8">
        <v>366</v>
      </c>
      <c r="E146" s="8">
        <v>4545</v>
      </c>
      <c r="F146" s="8" t="s">
        <v>1695</v>
      </c>
      <c r="G146" s="8" t="s">
        <v>1697</v>
      </c>
      <c r="H146" s="8">
        <v>40.455190000000002</v>
      </c>
      <c r="I146" s="9">
        <v>-109.96796000000001</v>
      </c>
      <c r="J146" s="7">
        <v>4545</v>
      </c>
      <c r="K146" s="8">
        <v>365</v>
      </c>
      <c r="L146" s="8">
        <v>730</v>
      </c>
      <c r="M146" s="8">
        <v>1095</v>
      </c>
      <c r="N146" s="8">
        <v>1460</v>
      </c>
      <c r="O146" s="8">
        <v>1825</v>
      </c>
      <c r="P146" s="8">
        <v>2190</v>
      </c>
      <c r="Q146" s="6">
        <v>2.3290384453705478E-4</v>
      </c>
      <c r="R146" s="33">
        <f t="shared" si="45"/>
        <v>4174.5969902971165</v>
      </c>
      <c r="S146" s="31">
        <f t="shared" si="46"/>
        <v>3834.3806449720005</v>
      </c>
      <c r="T146" s="31">
        <f t="shared" si="47"/>
        <v>3521.89084711851</v>
      </c>
      <c r="U146" s="31">
        <f t="shared" si="48"/>
        <v>3234.8679715150479</v>
      </c>
      <c r="V146" s="31">
        <f t="shared" si="49"/>
        <v>2971.2365451914752</v>
      </c>
      <c r="W146" s="20">
        <f t="shared" si="50"/>
        <v>2729.0902396077304</v>
      </c>
      <c r="Y146" s="153">
        <f t="shared" si="42"/>
        <v>6.7018024799999996</v>
      </c>
      <c r="Z146" s="155">
        <f t="shared" si="51"/>
        <v>839.46439369674067</v>
      </c>
      <c r="AA146" s="156">
        <f t="shared" si="52"/>
        <v>2682.4264534217691</v>
      </c>
      <c r="AD146" s="14" t="s">
        <v>1420</v>
      </c>
      <c r="AE146" s="57">
        <v>31096</v>
      </c>
      <c r="AF146" s="33">
        <f t="shared" si="53"/>
        <v>4174.5969902971165</v>
      </c>
      <c r="AG146" s="84">
        <f t="shared" si="43"/>
        <v>6.1556269444606713</v>
      </c>
      <c r="AH146" s="31">
        <f t="shared" si="54"/>
        <v>3834.3806449720005</v>
      </c>
      <c r="AI146" s="86">
        <f t="shared" si="44"/>
        <v>5.6539629737595929</v>
      </c>
      <c r="AJ146" s="155">
        <f t="shared" si="55"/>
        <v>3521.89084711851</v>
      </c>
      <c r="AK146" s="56"/>
      <c r="AL146" s="86">
        <f t="shared" si="56"/>
        <v>5.1931830172735163</v>
      </c>
      <c r="AM146" s="31">
        <f t="shared" si="57"/>
        <v>3234.8679715150479</v>
      </c>
      <c r="AN146" s="86">
        <f t="shared" si="58"/>
        <v>4.7699551581896849</v>
      </c>
      <c r="AO146" s="31">
        <f t="shared" si="59"/>
        <v>2971.2365451914752</v>
      </c>
      <c r="AP146" s="89">
        <f t="shared" si="60"/>
        <v>4.3812190202928187</v>
      </c>
      <c r="AQ146" s="20">
        <f t="shared" si="61"/>
        <v>2729.0902396077304</v>
      </c>
      <c r="AR146" s="86">
        <f t="shared" si="62"/>
        <v>4.0241636382721406</v>
      </c>
    </row>
    <row r="147" spans="1:44" x14ac:dyDescent="0.25">
      <c r="A147" s="3" t="s">
        <v>190</v>
      </c>
      <c r="B147" s="4">
        <v>31109</v>
      </c>
      <c r="C147" s="7">
        <v>4301330904</v>
      </c>
      <c r="D147" s="8">
        <v>366</v>
      </c>
      <c r="E147" s="8">
        <v>10888</v>
      </c>
      <c r="F147" s="8" t="s">
        <v>1695</v>
      </c>
      <c r="G147" s="8" t="s">
        <v>1696</v>
      </c>
      <c r="H147" s="8">
        <v>40.346800000000002</v>
      </c>
      <c r="I147" s="9">
        <v>-110.36583</v>
      </c>
      <c r="J147" s="7">
        <v>10888</v>
      </c>
      <c r="K147" s="8">
        <v>365</v>
      </c>
      <c r="L147" s="8">
        <v>730</v>
      </c>
      <c r="M147" s="8">
        <v>1095</v>
      </c>
      <c r="N147" s="8">
        <v>1460</v>
      </c>
      <c r="O147" s="8">
        <v>1825</v>
      </c>
      <c r="P147" s="8">
        <v>2190</v>
      </c>
      <c r="Q147" s="6">
        <v>2.3290384453705478E-4</v>
      </c>
      <c r="R147" s="33">
        <f t="shared" si="45"/>
        <v>10000.662712949395</v>
      </c>
      <c r="S147" s="31">
        <f t="shared" si="46"/>
        <v>9185.6405857987102</v>
      </c>
      <c r="T147" s="31">
        <f t="shared" si="47"/>
        <v>8437.040163570151</v>
      </c>
      <c r="U147" s="31">
        <f t="shared" si="48"/>
        <v>7749.4482890771924</v>
      </c>
      <c r="V147" s="31">
        <f t="shared" si="49"/>
        <v>7117.8929601858708</v>
      </c>
      <c r="W147" s="20">
        <f t="shared" si="50"/>
        <v>6537.8073770844821</v>
      </c>
      <c r="Y147" s="153">
        <f t="shared" si="42"/>
        <v>16.054835071999999</v>
      </c>
      <c r="Z147" s="155">
        <f t="shared" si="51"/>
        <v>2011.0205321386386</v>
      </c>
      <c r="AA147" s="156">
        <f t="shared" si="52"/>
        <v>6426.0196314315117</v>
      </c>
      <c r="AD147" s="14" t="s">
        <v>190</v>
      </c>
      <c r="AE147" s="57">
        <v>31109</v>
      </c>
      <c r="AF147" s="33">
        <f t="shared" si="53"/>
        <v>10000.662712949395</v>
      </c>
      <c r="AG147" s="84">
        <f t="shared" si="43"/>
        <v>14.746417199403252</v>
      </c>
      <c r="AH147" s="31">
        <f t="shared" si="54"/>
        <v>9185.6405857987102</v>
      </c>
      <c r="AI147" s="86">
        <f t="shared" si="44"/>
        <v>13.544631211945973</v>
      </c>
      <c r="AJ147" s="155">
        <f t="shared" si="55"/>
        <v>8437.040163570151</v>
      </c>
      <c r="AK147" s="56"/>
      <c r="AL147" s="86">
        <f t="shared" si="56"/>
        <v>12.440786950951384</v>
      </c>
      <c r="AM147" s="31">
        <f t="shared" si="57"/>
        <v>7749.4482890771924</v>
      </c>
      <c r="AN147" s="86">
        <f t="shared" si="58"/>
        <v>11.426902477969039</v>
      </c>
      <c r="AO147" s="31">
        <f t="shared" si="59"/>
        <v>7117.8929601858708</v>
      </c>
      <c r="AP147" s="89">
        <f t="shared" si="60"/>
        <v>10.495646357084315</v>
      </c>
      <c r="AQ147" s="20">
        <f t="shared" si="61"/>
        <v>6537.8073770844821</v>
      </c>
      <c r="AR147" s="86">
        <f t="shared" si="62"/>
        <v>9.6402846410356595</v>
      </c>
    </row>
    <row r="148" spans="1:44" x14ac:dyDescent="0.25">
      <c r="A148" s="3" t="s">
        <v>204</v>
      </c>
      <c r="B148" s="4">
        <v>31130</v>
      </c>
      <c r="C148" s="7">
        <v>4301331022</v>
      </c>
      <c r="D148" s="8">
        <v>287</v>
      </c>
      <c r="E148" s="8">
        <v>654</v>
      </c>
      <c r="F148" s="8" t="s">
        <v>1695</v>
      </c>
      <c r="G148" s="8" t="s">
        <v>1696</v>
      </c>
      <c r="H148" s="8">
        <v>40.02561</v>
      </c>
      <c r="I148" s="9">
        <v>-110.12239</v>
      </c>
      <c r="J148" s="7">
        <v>654</v>
      </c>
      <c r="K148" s="8">
        <v>365</v>
      </c>
      <c r="L148" s="8">
        <v>730</v>
      </c>
      <c r="M148" s="8">
        <v>1095</v>
      </c>
      <c r="N148" s="8">
        <v>1460</v>
      </c>
      <c r="O148" s="8">
        <v>1825</v>
      </c>
      <c r="P148" s="8">
        <v>2190</v>
      </c>
      <c r="Q148" s="6">
        <v>2.3290384453705478E-4</v>
      </c>
      <c r="R148" s="33">
        <f t="shared" si="45"/>
        <v>600.70108507245629</v>
      </c>
      <c r="S148" s="31">
        <f t="shared" si="46"/>
        <v>551.74586178474988</v>
      </c>
      <c r="T148" s="31">
        <f t="shared" si="47"/>
        <v>506.78033311672289</v>
      </c>
      <c r="U148" s="31">
        <f t="shared" si="48"/>
        <v>465.47935167675274</v>
      </c>
      <c r="V148" s="31">
        <f t="shared" si="49"/>
        <v>427.54426854900436</v>
      </c>
      <c r="W148" s="20">
        <f t="shared" si="50"/>
        <v>392.70077375213549</v>
      </c>
      <c r="Y148" s="153">
        <f t="shared" si="42"/>
        <v>0.96435177599999999</v>
      </c>
      <c r="Z148" s="155">
        <f t="shared" si="51"/>
        <v>120.79421638672572</v>
      </c>
      <c r="AA148" s="156">
        <f t="shared" si="52"/>
        <v>385.98611672999715</v>
      </c>
      <c r="AD148" s="14" t="s">
        <v>204</v>
      </c>
      <c r="AE148" s="57">
        <v>31130</v>
      </c>
      <c r="AF148" s="33">
        <f t="shared" si="53"/>
        <v>600.70108507245629</v>
      </c>
      <c r="AG148" s="84">
        <f t="shared" si="43"/>
        <v>0.88576018078707996</v>
      </c>
      <c r="AH148" s="31">
        <f t="shared" si="54"/>
        <v>551.74586178474988</v>
      </c>
      <c r="AI148" s="86">
        <f t="shared" si="44"/>
        <v>0.81357355001953224</v>
      </c>
      <c r="AJ148" s="155">
        <f t="shared" si="55"/>
        <v>506.78033311672289</v>
      </c>
      <c r="AK148" s="56"/>
      <c r="AL148" s="86">
        <f t="shared" si="56"/>
        <v>0.74726989951526501</v>
      </c>
      <c r="AM148" s="31">
        <f t="shared" si="57"/>
        <v>465.47935167675274</v>
      </c>
      <c r="AN148" s="86">
        <f t="shared" si="58"/>
        <v>0.68636978513884572</v>
      </c>
      <c r="AO148" s="31">
        <f t="shared" si="59"/>
        <v>427.54426854900436</v>
      </c>
      <c r="AP148" s="89">
        <f t="shared" si="60"/>
        <v>0.63043283592332311</v>
      </c>
      <c r="AQ148" s="20">
        <f t="shared" si="61"/>
        <v>392.70077375213549</v>
      </c>
      <c r="AR148" s="86">
        <f t="shared" si="62"/>
        <v>0.57905456973156888</v>
      </c>
    </row>
    <row r="149" spans="1:44" x14ac:dyDescent="0.25">
      <c r="A149" s="3" t="s">
        <v>203</v>
      </c>
      <c r="B149" s="4">
        <v>31137</v>
      </c>
      <c r="C149" s="7">
        <v>4301331013</v>
      </c>
      <c r="D149" s="8">
        <v>366</v>
      </c>
      <c r="E149" s="8">
        <v>4711</v>
      </c>
      <c r="F149" s="8" t="s">
        <v>1695</v>
      </c>
      <c r="G149" s="8" t="s">
        <v>1696</v>
      </c>
      <c r="H149" s="8">
        <v>40.37039</v>
      </c>
      <c r="I149" s="9">
        <v>-110.022859999999</v>
      </c>
      <c r="J149" s="7">
        <v>4711</v>
      </c>
      <c r="K149" s="8">
        <v>365</v>
      </c>
      <c r="L149" s="8">
        <v>730</v>
      </c>
      <c r="M149" s="8">
        <v>1095</v>
      </c>
      <c r="N149" s="8">
        <v>1460</v>
      </c>
      <c r="O149" s="8">
        <v>1825</v>
      </c>
      <c r="P149" s="8">
        <v>2190</v>
      </c>
      <c r="Q149" s="6">
        <v>2.3290384453705478E-4</v>
      </c>
      <c r="R149" s="33">
        <f t="shared" si="45"/>
        <v>4327.0685195356909</v>
      </c>
      <c r="S149" s="31">
        <f t="shared" si="46"/>
        <v>3974.4262306849491</v>
      </c>
      <c r="T149" s="31">
        <f t="shared" si="47"/>
        <v>3650.5231640869747</v>
      </c>
      <c r="U149" s="31">
        <f t="shared" si="48"/>
        <v>3353.0171647541015</v>
      </c>
      <c r="V149" s="31">
        <f t="shared" si="49"/>
        <v>3079.7569558629352</v>
      </c>
      <c r="W149" s="20">
        <f t="shared" si="50"/>
        <v>2828.7665827925234</v>
      </c>
      <c r="Y149" s="153">
        <f t="shared" si="42"/>
        <v>6.9465767839999994</v>
      </c>
      <c r="Z149" s="155">
        <f t="shared" si="51"/>
        <v>870.12469938511447</v>
      </c>
      <c r="AA149" s="156">
        <f t="shared" si="52"/>
        <v>2780.3984647018601</v>
      </c>
      <c r="AD149" s="14" t="s">
        <v>203</v>
      </c>
      <c r="AE149" s="57">
        <v>31137</v>
      </c>
      <c r="AF149" s="33">
        <f t="shared" si="53"/>
        <v>4327.0685195356909</v>
      </c>
      <c r="AG149" s="84">
        <f t="shared" si="43"/>
        <v>6.3804529230702354</v>
      </c>
      <c r="AH149" s="31">
        <f t="shared" si="54"/>
        <v>3974.4262306849491</v>
      </c>
      <c r="AI149" s="86">
        <f t="shared" si="44"/>
        <v>5.8604663518991078</v>
      </c>
      <c r="AJ149" s="155">
        <f t="shared" si="55"/>
        <v>3650.5231640869747</v>
      </c>
      <c r="AK149" s="56"/>
      <c r="AL149" s="86">
        <f t="shared" si="56"/>
        <v>5.3828570284654642</v>
      </c>
      <c r="AM149" s="31">
        <f t="shared" si="57"/>
        <v>3353.0171647541015</v>
      </c>
      <c r="AN149" s="86">
        <f t="shared" si="58"/>
        <v>4.9441713421851716</v>
      </c>
      <c r="AO149" s="31">
        <f t="shared" si="59"/>
        <v>3079.7569558629352</v>
      </c>
      <c r="AP149" s="89">
        <f t="shared" si="60"/>
        <v>4.541237140725956</v>
      </c>
      <c r="AQ149" s="20">
        <f t="shared" si="61"/>
        <v>2828.7665827925234</v>
      </c>
      <c r="AR149" s="86">
        <f t="shared" si="62"/>
        <v>4.1711407920572183</v>
      </c>
    </row>
    <row r="150" spans="1:44" x14ac:dyDescent="0.25">
      <c r="A150" s="3" t="s">
        <v>206</v>
      </c>
      <c r="B150" s="12">
        <v>31142</v>
      </c>
      <c r="C150" s="7">
        <v>4301331035</v>
      </c>
      <c r="D150" s="8">
        <v>366</v>
      </c>
      <c r="E150" s="8">
        <v>4632</v>
      </c>
      <c r="F150" s="8" t="s">
        <v>1695</v>
      </c>
      <c r="G150" s="8" t="s">
        <v>1696</v>
      </c>
      <c r="H150" s="8">
        <v>40.202570000000001</v>
      </c>
      <c r="I150" s="9">
        <v>-110.60218</v>
      </c>
      <c r="J150" s="7">
        <v>4632</v>
      </c>
      <c r="K150" s="8">
        <v>365</v>
      </c>
      <c r="L150" s="8">
        <v>730</v>
      </c>
      <c r="M150" s="8">
        <v>1095</v>
      </c>
      <c r="N150" s="8">
        <v>1460</v>
      </c>
      <c r="O150" s="8">
        <v>1825</v>
      </c>
      <c r="P150" s="8">
        <v>2190</v>
      </c>
      <c r="Q150" s="6">
        <v>2.3290384453705478E-4</v>
      </c>
      <c r="R150" s="33">
        <f t="shared" si="45"/>
        <v>4254.5067676691406</v>
      </c>
      <c r="S150" s="31">
        <f t="shared" si="46"/>
        <v>3907.7780302552928</v>
      </c>
      <c r="T150" s="31">
        <f t="shared" si="47"/>
        <v>3589.3065795055968</v>
      </c>
      <c r="U150" s="31">
        <f t="shared" si="48"/>
        <v>3296.789536646359</v>
      </c>
      <c r="V150" s="31">
        <f t="shared" si="49"/>
        <v>3028.1117001819393</v>
      </c>
      <c r="W150" s="20">
        <f t="shared" si="50"/>
        <v>2781.3302507949411</v>
      </c>
      <c r="Y150" s="153">
        <f t="shared" si="42"/>
        <v>6.830087808</v>
      </c>
      <c r="Z150" s="155">
        <f t="shared" si="51"/>
        <v>855.53334908763543</v>
      </c>
      <c r="AA150" s="156">
        <f t="shared" si="52"/>
        <v>2733.7732304179613</v>
      </c>
      <c r="AD150" s="14" t="s">
        <v>206</v>
      </c>
      <c r="AE150" s="57">
        <v>31142</v>
      </c>
      <c r="AF150" s="33">
        <f t="shared" si="53"/>
        <v>4254.5067676691406</v>
      </c>
      <c r="AG150" s="84">
        <f t="shared" si="43"/>
        <v>6.2734574272259254</v>
      </c>
      <c r="AH150" s="31">
        <f t="shared" si="54"/>
        <v>3907.7780302552928</v>
      </c>
      <c r="AI150" s="86">
        <f t="shared" si="44"/>
        <v>5.7621906478447604</v>
      </c>
      <c r="AJ150" s="155">
        <f t="shared" si="55"/>
        <v>3589.3065795055968</v>
      </c>
      <c r="AK150" s="56"/>
      <c r="AL150" s="86">
        <f t="shared" si="56"/>
        <v>5.2925904809705004</v>
      </c>
      <c r="AM150" s="31">
        <f t="shared" si="57"/>
        <v>3296.789536646359</v>
      </c>
      <c r="AN150" s="86">
        <f t="shared" si="58"/>
        <v>4.8612612305246685</v>
      </c>
      <c r="AO150" s="31">
        <f t="shared" si="59"/>
        <v>3028.1117001819393</v>
      </c>
      <c r="AP150" s="89">
        <f t="shared" si="60"/>
        <v>4.465083938833077</v>
      </c>
      <c r="AQ150" s="20">
        <f t="shared" si="61"/>
        <v>2781.3302507949411</v>
      </c>
      <c r="AR150" s="86">
        <f t="shared" si="62"/>
        <v>4.1011938333281757</v>
      </c>
    </row>
    <row r="151" spans="1:44" x14ac:dyDescent="0.25">
      <c r="A151" s="3" t="s">
        <v>201</v>
      </c>
      <c r="B151" s="4">
        <v>31163</v>
      </c>
      <c r="C151" s="7">
        <v>4301331005</v>
      </c>
      <c r="D151" s="8">
        <v>319</v>
      </c>
      <c r="E151" s="8">
        <v>3465</v>
      </c>
      <c r="F151" s="8" t="s">
        <v>1695</v>
      </c>
      <c r="G151" s="8" t="s">
        <v>1696</v>
      </c>
      <c r="H151" s="8">
        <v>40.3162799999999</v>
      </c>
      <c r="I151" s="9">
        <v>-110.292199999999</v>
      </c>
      <c r="J151" s="7">
        <v>3465</v>
      </c>
      <c r="K151" s="8">
        <v>365</v>
      </c>
      <c r="L151" s="8">
        <v>730</v>
      </c>
      <c r="M151" s="8">
        <v>1095</v>
      </c>
      <c r="N151" s="8">
        <v>1460</v>
      </c>
      <c r="O151" s="8">
        <v>1825</v>
      </c>
      <c r="P151" s="8">
        <v>2190</v>
      </c>
      <c r="Q151" s="6">
        <v>2.3290384453705478E-4</v>
      </c>
      <c r="R151" s="33">
        <f t="shared" si="45"/>
        <v>3182.6135470581976</v>
      </c>
      <c r="S151" s="31">
        <f t="shared" si="46"/>
        <v>2923.2406897311289</v>
      </c>
      <c r="T151" s="31">
        <f t="shared" si="47"/>
        <v>2685.0058933477749</v>
      </c>
      <c r="U151" s="31">
        <f t="shared" si="48"/>
        <v>2466.1864733332545</v>
      </c>
      <c r="V151" s="31">
        <f t="shared" si="49"/>
        <v>2265.2001384133027</v>
      </c>
      <c r="W151" s="20">
        <f t="shared" si="50"/>
        <v>2080.5935490078737</v>
      </c>
      <c r="Y151" s="153">
        <f t="shared" si="42"/>
        <v>5.1092949599999997</v>
      </c>
      <c r="Z151" s="155">
        <f t="shared" si="51"/>
        <v>639.98770608563404</v>
      </c>
      <c r="AA151" s="156">
        <f t="shared" si="52"/>
        <v>2045.0181872621408</v>
      </c>
      <c r="AD151" s="14" t="s">
        <v>201</v>
      </c>
      <c r="AE151" s="57">
        <v>31163</v>
      </c>
      <c r="AF151" s="33">
        <f t="shared" si="53"/>
        <v>3182.6135470581976</v>
      </c>
      <c r="AG151" s="84">
        <f t="shared" si="43"/>
        <v>4.6929037101333826</v>
      </c>
      <c r="AH151" s="31">
        <f t="shared" si="54"/>
        <v>2923.2406897311289</v>
      </c>
      <c r="AI151" s="86">
        <f t="shared" si="44"/>
        <v>4.3104470195988975</v>
      </c>
      <c r="AJ151" s="155">
        <f t="shared" si="55"/>
        <v>2685.0058933477749</v>
      </c>
      <c r="AK151" s="56"/>
      <c r="AL151" s="86">
        <f t="shared" si="56"/>
        <v>3.9591593300006012</v>
      </c>
      <c r="AM151" s="31">
        <f t="shared" si="57"/>
        <v>2466.1864733332545</v>
      </c>
      <c r="AN151" s="86">
        <f t="shared" si="58"/>
        <v>3.6365004671347103</v>
      </c>
      <c r="AO151" s="31">
        <f t="shared" si="59"/>
        <v>2265.2001384133027</v>
      </c>
      <c r="AP151" s="89">
        <f t="shared" si="60"/>
        <v>3.3401372728965049</v>
      </c>
      <c r="AQ151" s="20">
        <f t="shared" si="61"/>
        <v>2080.5935490078737</v>
      </c>
      <c r="AR151" s="86">
        <f t="shared" si="62"/>
        <v>3.0679267341282661</v>
      </c>
    </row>
    <row r="152" spans="1:44" x14ac:dyDescent="0.25">
      <c r="A152" s="3" t="s">
        <v>208</v>
      </c>
      <c r="B152" s="4">
        <v>31168</v>
      </c>
      <c r="C152" s="7">
        <v>4301331046</v>
      </c>
      <c r="D152" s="8">
        <v>366</v>
      </c>
      <c r="E152" s="8">
        <v>21304</v>
      </c>
      <c r="F152" s="8" t="s">
        <v>1695</v>
      </c>
      <c r="G152" s="8" t="s">
        <v>1696</v>
      </c>
      <c r="H152" s="8">
        <v>40.304540000000003</v>
      </c>
      <c r="I152" s="9">
        <v>-110.34690000000001</v>
      </c>
      <c r="J152" s="7">
        <v>21304</v>
      </c>
      <c r="K152" s="8">
        <v>365</v>
      </c>
      <c r="L152" s="8">
        <v>730</v>
      </c>
      <c r="M152" s="8">
        <v>1095</v>
      </c>
      <c r="N152" s="8">
        <v>1460</v>
      </c>
      <c r="O152" s="8">
        <v>1825</v>
      </c>
      <c r="P152" s="8">
        <v>2190</v>
      </c>
      <c r="Q152" s="6">
        <v>2.3290384453705478E-4</v>
      </c>
      <c r="R152" s="33">
        <f t="shared" si="45"/>
        <v>19567.791921075855</v>
      </c>
      <c r="S152" s="31">
        <f t="shared" si="46"/>
        <v>17973.079265232893</v>
      </c>
      <c r="T152" s="31">
        <f t="shared" si="47"/>
        <v>16508.33060660346</v>
      </c>
      <c r="U152" s="31">
        <f t="shared" si="48"/>
        <v>15162.954293763823</v>
      </c>
      <c r="V152" s="31">
        <f t="shared" si="49"/>
        <v>13927.221861113134</v>
      </c>
      <c r="W152" s="20">
        <f t="shared" si="50"/>
        <v>12792.197681980879</v>
      </c>
      <c r="Y152" s="153">
        <f t="shared" si="42"/>
        <v>31.413685376</v>
      </c>
      <c r="Z152" s="155">
        <f t="shared" si="51"/>
        <v>3934.8623637657561</v>
      </c>
      <c r="AA152" s="156">
        <f t="shared" si="52"/>
        <v>12573.468242837704</v>
      </c>
      <c r="AD152" s="14" t="s">
        <v>208</v>
      </c>
      <c r="AE152" s="57">
        <v>31168</v>
      </c>
      <c r="AF152" s="33">
        <f t="shared" si="53"/>
        <v>19567.791921075855</v>
      </c>
      <c r="AG152" s="84">
        <f t="shared" si="43"/>
        <v>28.853570170470874</v>
      </c>
      <c r="AH152" s="31">
        <f t="shared" si="54"/>
        <v>17973.079265232893</v>
      </c>
      <c r="AI152" s="86">
        <f t="shared" si="44"/>
        <v>26.502096192073569</v>
      </c>
      <c r="AJ152" s="155">
        <f t="shared" si="55"/>
        <v>16508.33060660346</v>
      </c>
      <c r="AK152" s="56"/>
      <c r="AL152" s="86">
        <f t="shared" si="56"/>
        <v>24.342259845983492</v>
      </c>
      <c r="AM152" s="31">
        <f t="shared" si="57"/>
        <v>15162.954293763823</v>
      </c>
      <c r="AN152" s="86">
        <f t="shared" si="58"/>
        <v>22.358443276143682</v>
      </c>
      <c r="AO152" s="31">
        <f t="shared" si="59"/>
        <v>13927.221861113134</v>
      </c>
      <c r="AP152" s="89">
        <f t="shared" si="60"/>
        <v>20.536301431973204</v>
      </c>
      <c r="AQ152" s="20">
        <f t="shared" si="61"/>
        <v>12792.197681980879</v>
      </c>
      <c r="AR152" s="86">
        <f t="shared" si="62"/>
        <v>18.862658338778811</v>
      </c>
    </row>
    <row r="153" spans="1:44" x14ac:dyDescent="0.25">
      <c r="A153" s="3" t="s">
        <v>207</v>
      </c>
      <c r="B153" s="4">
        <v>31177</v>
      </c>
      <c r="C153" s="7">
        <v>4301331036</v>
      </c>
      <c r="D153" s="8">
        <v>192</v>
      </c>
      <c r="E153" s="8">
        <v>1193</v>
      </c>
      <c r="F153" s="8" t="s">
        <v>1695</v>
      </c>
      <c r="G153" s="8" t="s">
        <v>1696</v>
      </c>
      <c r="H153" s="8">
        <v>40.2677499999999</v>
      </c>
      <c r="I153" s="9">
        <v>-110.4776</v>
      </c>
      <c r="J153" s="7">
        <v>1193</v>
      </c>
      <c r="K153" s="8">
        <v>365</v>
      </c>
      <c r="L153" s="8">
        <v>730</v>
      </c>
      <c r="M153" s="8">
        <v>1095</v>
      </c>
      <c r="N153" s="8">
        <v>1460</v>
      </c>
      <c r="O153" s="8">
        <v>1825</v>
      </c>
      <c r="P153" s="8">
        <v>2190</v>
      </c>
      <c r="Q153" s="6">
        <v>2.3290384453705478E-4</v>
      </c>
      <c r="R153" s="33">
        <f t="shared" si="45"/>
        <v>1095.7743035037315</v>
      </c>
      <c r="S153" s="31">
        <f t="shared" si="46"/>
        <v>1006.472191298481</v>
      </c>
      <c r="T153" s="31">
        <f t="shared" si="47"/>
        <v>924.44791652637673</v>
      </c>
      <c r="U153" s="31">
        <f t="shared" si="48"/>
        <v>849.1083586397034</v>
      </c>
      <c r="V153" s="31">
        <f t="shared" si="49"/>
        <v>779.90873452440701</v>
      </c>
      <c r="W153" s="20">
        <f t="shared" si="50"/>
        <v>716.34865915336024</v>
      </c>
      <c r="Y153" s="153">
        <f t="shared" si="42"/>
        <v>1.759130992</v>
      </c>
      <c r="Z153" s="155">
        <f t="shared" si="51"/>
        <v>220.34785955560213</v>
      </c>
      <c r="AA153" s="156">
        <f t="shared" si="52"/>
        <v>704.10005697077463</v>
      </c>
      <c r="AD153" s="14" t="s">
        <v>207</v>
      </c>
      <c r="AE153" s="57">
        <v>31177</v>
      </c>
      <c r="AF153" s="33">
        <f t="shared" si="53"/>
        <v>1095.7743035037315</v>
      </c>
      <c r="AG153" s="84">
        <f t="shared" si="43"/>
        <v>1.6157674245856062</v>
      </c>
      <c r="AH153" s="31">
        <f t="shared" si="54"/>
        <v>1006.472191298481</v>
      </c>
      <c r="AI153" s="86">
        <f t="shared" si="44"/>
        <v>1.4840875308460273</v>
      </c>
      <c r="AJ153" s="155">
        <f t="shared" si="55"/>
        <v>924.44791652637673</v>
      </c>
      <c r="AK153" s="56"/>
      <c r="AL153" s="86">
        <f t="shared" si="56"/>
        <v>1.3631391286264696</v>
      </c>
      <c r="AM153" s="31">
        <f t="shared" si="57"/>
        <v>849.1083586397034</v>
      </c>
      <c r="AN153" s="86">
        <f t="shared" si="58"/>
        <v>1.2520476355820227</v>
      </c>
      <c r="AO153" s="31">
        <f t="shared" si="59"/>
        <v>779.90873452440701</v>
      </c>
      <c r="AP153" s="89">
        <f t="shared" si="60"/>
        <v>1.1500097450405571</v>
      </c>
      <c r="AQ153" s="20">
        <f t="shared" si="61"/>
        <v>716.34865915336024</v>
      </c>
      <c r="AR153" s="86">
        <f t="shared" si="62"/>
        <v>1.0562876172626323</v>
      </c>
    </row>
    <row r="154" spans="1:44" x14ac:dyDescent="0.25">
      <c r="A154" s="3" t="s">
        <v>117</v>
      </c>
      <c r="B154" s="4">
        <v>31188</v>
      </c>
      <c r="C154" s="7">
        <v>4301330188</v>
      </c>
      <c r="D154" s="8">
        <v>366</v>
      </c>
      <c r="E154" s="8">
        <v>7575</v>
      </c>
      <c r="F154" s="8" t="s">
        <v>1695</v>
      </c>
      <c r="G154" s="8" t="s">
        <v>1696</v>
      </c>
      <c r="H154" s="8">
        <v>40.223640000000003</v>
      </c>
      <c r="I154" s="9">
        <v>-110.46962000000001</v>
      </c>
      <c r="J154" s="7">
        <v>7575</v>
      </c>
      <c r="K154" s="8">
        <v>365</v>
      </c>
      <c r="L154" s="8">
        <v>730</v>
      </c>
      <c r="M154" s="8">
        <v>1095</v>
      </c>
      <c r="N154" s="8">
        <v>1460</v>
      </c>
      <c r="O154" s="8">
        <v>1825</v>
      </c>
      <c r="P154" s="8">
        <v>2190</v>
      </c>
      <c r="Q154" s="6">
        <v>2.3290384453705478E-4</v>
      </c>
      <c r="R154" s="33">
        <f t="shared" si="45"/>
        <v>6957.6616504951935</v>
      </c>
      <c r="S154" s="31">
        <f t="shared" si="46"/>
        <v>6390.6344082866672</v>
      </c>
      <c r="T154" s="31">
        <f t="shared" si="47"/>
        <v>5869.8180785308496</v>
      </c>
      <c r="U154" s="31">
        <f t="shared" si="48"/>
        <v>5391.4466191917463</v>
      </c>
      <c r="V154" s="31">
        <f t="shared" si="49"/>
        <v>4952.0609086524591</v>
      </c>
      <c r="W154" s="20">
        <f t="shared" si="50"/>
        <v>4548.4837326795514</v>
      </c>
      <c r="Y154" s="153">
        <f t="shared" si="42"/>
        <v>11.169670799999999</v>
      </c>
      <c r="Z154" s="155">
        <f t="shared" si="51"/>
        <v>1399.107322827901</v>
      </c>
      <c r="AA154" s="156">
        <f t="shared" si="52"/>
        <v>4470.7107557029485</v>
      </c>
      <c r="AD154" s="14" t="s">
        <v>117</v>
      </c>
      <c r="AE154" s="57">
        <v>31188</v>
      </c>
      <c r="AF154" s="33">
        <f t="shared" si="53"/>
        <v>6957.6616504951935</v>
      </c>
      <c r="AG154" s="84">
        <f t="shared" si="43"/>
        <v>10.259378240767784</v>
      </c>
      <c r="AH154" s="31">
        <f t="shared" si="54"/>
        <v>6390.6344082866672</v>
      </c>
      <c r="AI154" s="86">
        <f t="shared" si="44"/>
        <v>9.4232716229326545</v>
      </c>
      <c r="AJ154" s="155">
        <f t="shared" si="55"/>
        <v>5869.8180785308496</v>
      </c>
      <c r="AK154" s="56"/>
      <c r="AL154" s="86">
        <f t="shared" si="56"/>
        <v>8.6553050287891935</v>
      </c>
      <c r="AM154" s="31">
        <f t="shared" si="57"/>
        <v>5391.4466191917463</v>
      </c>
      <c r="AN154" s="86">
        <f t="shared" si="58"/>
        <v>7.9499252636494742</v>
      </c>
      <c r="AO154" s="31">
        <f t="shared" si="59"/>
        <v>4952.0609086524591</v>
      </c>
      <c r="AP154" s="89">
        <f t="shared" si="60"/>
        <v>7.3020317004880315</v>
      </c>
      <c r="AQ154" s="20">
        <f t="shared" si="61"/>
        <v>4548.4837326795514</v>
      </c>
      <c r="AR154" s="86">
        <f t="shared" si="62"/>
        <v>6.7069393971202365</v>
      </c>
    </row>
    <row r="155" spans="1:44" x14ac:dyDescent="0.25">
      <c r="A155" s="3" t="s">
        <v>211</v>
      </c>
      <c r="B155" s="4">
        <v>31212</v>
      </c>
      <c r="C155" s="7">
        <v>4301331072</v>
      </c>
      <c r="D155" s="8">
        <v>30</v>
      </c>
      <c r="E155" s="8">
        <v>362</v>
      </c>
      <c r="F155" s="8" t="s">
        <v>1695</v>
      </c>
      <c r="G155" s="8" t="s">
        <v>1696</v>
      </c>
      <c r="H155" s="8">
        <v>40.349319999999899</v>
      </c>
      <c r="I155" s="9">
        <v>-110.25237</v>
      </c>
      <c r="J155" s="7">
        <v>362</v>
      </c>
      <c r="K155" s="8">
        <v>365</v>
      </c>
      <c r="L155" s="8">
        <v>730</v>
      </c>
      <c r="M155" s="8">
        <v>1095</v>
      </c>
      <c r="N155" s="8">
        <v>1460</v>
      </c>
      <c r="O155" s="8">
        <v>1825</v>
      </c>
      <c r="P155" s="8">
        <v>2190</v>
      </c>
      <c r="Q155" s="6">
        <v>2.3290384453705478E-4</v>
      </c>
      <c r="R155" s="33">
        <f t="shared" si="45"/>
        <v>332.49815412267458</v>
      </c>
      <c r="S155" s="31">
        <f t="shared" si="46"/>
        <v>305.40061462703278</v>
      </c>
      <c r="T155" s="31">
        <f t="shared" si="47"/>
        <v>280.51143820833897</v>
      </c>
      <c r="U155" s="31">
        <f t="shared" si="48"/>
        <v>257.65065031649004</v>
      </c>
      <c r="V155" s="31">
        <f t="shared" si="49"/>
        <v>236.65294375342444</v>
      </c>
      <c r="W155" s="20">
        <f t="shared" si="50"/>
        <v>217.36648333069274</v>
      </c>
      <c r="Y155" s="153">
        <f t="shared" si="42"/>
        <v>0.53378492799999999</v>
      </c>
      <c r="Z155" s="155">
        <f t="shared" si="51"/>
        <v>66.861630477056138</v>
      </c>
      <c r="AA155" s="156">
        <f t="shared" si="52"/>
        <v>213.64980773128283</v>
      </c>
      <c r="AD155" s="14" t="s">
        <v>211</v>
      </c>
      <c r="AE155" s="57">
        <v>31212</v>
      </c>
      <c r="AF155" s="33">
        <f t="shared" si="53"/>
        <v>332.49815412267458</v>
      </c>
      <c r="AG155" s="84">
        <f t="shared" si="43"/>
        <v>0.49028315817266505</v>
      </c>
      <c r="AH155" s="31">
        <f t="shared" si="54"/>
        <v>305.40061462703278</v>
      </c>
      <c r="AI155" s="86">
        <f t="shared" si="44"/>
        <v>0.45032664389460342</v>
      </c>
      <c r="AJ155" s="155">
        <f t="shared" si="55"/>
        <v>280.51143820833897</v>
      </c>
      <c r="AK155" s="56"/>
      <c r="AL155" s="86">
        <f t="shared" si="56"/>
        <v>0.41362645814147697</v>
      </c>
      <c r="AM155" s="31">
        <f t="shared" si="57"/>
        <v>257.65065031649004</v>
      </c>
      <c r="AN155" s="86">
        <f t="shared" si="58"/>
        <v>0.37991722052027849</v>
      </c>
      <c r="AO155" s="31">
        <f t="shared" si="59"/>
        <v>236.65294375342444</v>
      </c>
      <c r="AP155" s="89">
        <f t="shared" si="60"/>
        <v>0.34895517829394945</v>
      </c>
      <c r="AQ155" s="20">
        <f t="shared" si="61"/>
        <v>217.36648333069274</v>
      </c>
      <c r="AR155" s="86">
        <f t="shared" si="62"/>
        <v>0.32051644379637301</v>
      </c>
    </row>
    <row r="156" spans="1:44" x14ac:dyDescent="0.25">
      <c r="A156" s="3" t="s">
        <v>212</v>
      </c>
      <c r="B156" s="4">
        <v>31223</v>
      </c>
      <c r="C156" s="7">
        <v>4301331078</v>
      </c>
      <c r="D156" s="8">
        <v>366</v>
      </c>
      <c r="E156" s="8">
        <v>3274</v>
      </c>
      <c r="F156" s="8" t="s">
        <v>1695</v>
      </c>
      <c r="G156" s="8" t="s">
        <v>1696</v>
      </c>
      <c r="H156" s="8">
        <v>40.317439999999898</v>
      </c>
      <c r="I156" s="9">
        <v>-110.30713</v>
      </c>
      <c r="J156" s="7">
        <v>3274</v>
      </c>
      <c r="K156" s="8">
        <v>365</v>
      </c>
      <c r="L156" s="8">
        <v>730</v>
      </c>
      <c r="M156" s="8">
        <v>1095</v>
      </c>
      <c r="N156" s="8">
        <v>1460</v>
      </c>
      <c r="O156" s="8">
        <v>1825</v>
      </c>
      <c r="P156" s="8">
        <v>2190</v>
      </c>
      <c r="Q156" s="6">
        <v>2.3290384453705478E-4</v>
      </c>
      <c r="R156" s="33">
        <f t="shared" si="45"/>
        <v>3007.1794381150185</v>
      </c>
      <c r="S156" s="31">
        <f t="shared" si="46"/>
        <v>2762.1039013505674</v>
      </c>
      <c r="T156" s="31">
        <f t="shared" si="47"/>
        <v>2537.0012394864689</v>
      </c>
      <c r="U156" s="31">
        <f t="shared" si="48"/>
        <v>2330.2437268955482</v>
      </c>
      <c r="V156" s="31">
        <f t="shared" si="49"/>
        <v>2140.3362923997556</v>
      </c>
      <c r="W156" s="20">
        <f t="shared" si="50"/>
        <v>1965.9057083554917</v>
      </c>
      <c r="Y156" s="153">
        <f t="shared" si="42"/>
        <v>4.8276570559999996</v>
      </c>
      <c r="Z156" s="155">
        <f t="shared" si="51"/>
        <v>604.70988448033643</v>
      </c>
      <c r="AA156" s="156">
        <f t="shared" si="52"/>
        <v>1932.2913550061323</v>
      </c>
      <c r="AD156" s="14" t="s">
        <v>212</v>
      </c>
      <c r="AE156" s="57">
        <v>31223</v>
      </c>
      <c r="AF156" s="33">
        <f t="shared" si="53"/>
        <v>3007.1794381150185</v>
      </c>
      <c r="AG156" s="84">
        <f t="shared" si="43"/>
        <v>4.4342183973958713</v>
      </c>
      <c r="AH156" s="31">
        <f t="shared" si="54"/>
        <v>2762.1039013505674</v>
      </c>
      <c r="AI156" s="86">
        <f t="shared" si="44"/>
        <v>4.0728437351130706</v>
      </c>
      <c r="AJ156" s="155">
        <f t="shared" si="55"/>
        <v>2537.0012394864689</v>
      </c>
      <c r="AK156" s="56"/>
      <c r="AL156" s="86">
        <f t="shared" si="56"/>
        <v>3.7409199556773358</v>
      </c>
      <c r="AM156" s="31">
        <f t="shared" si="57"/>
        <v>2330.2437268955482</v>
      </c>
      <c r="AN156" s="86">
        <f t="shared" si="58"/>
        <v>3.4360469060314691</v>
      </c>
      <c r="AO156" s="31">
        <f t="shared" si="59"/>
        <v>2140.3362923997556</v>
      </c>
      <c r="AP156" s="89">
        <f t="shared" si="60"/>
        <v>3.1560200379403049</v>
      </c>
      <c r="AQ156" s="20">
        <f t="shared" si="61"/>
        <v>1965.9057083554917</v>
      </c>
      <c r="AR156" s="86">
        <f t="shared" si="62"/>
        <v>2.89881446682134</v>
      </c>
    </row>
    <row r="157" spans="1:44" x14ac:dyDescent="0.25">
      <c r="A157" s="3" t="s">
        <v>1419</v>
      </c>
      <c r="B157" s="4">
        <v>31235</v>
      </c>
      <c r="C157" s="7">
        <v>4304731479</v>
      </c>
      <c r="D157" s="8">
        <v>366</v>
      </c>
      <c r="E157" s="8">
        <v>2985</v>
      </c>
      <c r="F157" s="8" t="s">
        <v>1695</v>
      </c>
      <c r="G157" s="8" t="s">
        <v>1697</v>
      </c>
      <c r="H157" s="8">
        <v>40.465519999999898</v>
      </c>
      <c r="I157" s="9">
        <v>-109.96852</v>
      </c>
      <c r="J157" s="7">
        <v>2985</v>
      </c>
      <c r="K157" s="8">
        <v>365</v>
      </c>
      <c r="L157" s="8">
        <v>730</v>
      </c>
      <c r="M157" s="8">
        <v>1095</v>
      </c>
      <c r="N157" s="8">
        <v>1460</v>
      </c>
      <c r="O157" s="8">
        <v>1825</v>
      </c>
      <c r="P157" s="8">
        <v>2190</v>
      </c>
      <c r="Q157" s="6">
        <v>2.3290384453705478E-4</v>
      </c>
      <c r="R157" s="33">
        <f t="shared" si="45"/>
        <v>2741.7320167297889</v>
      </c>
      <c r="S157" s="31">
        <f t="shared" si="46"/>
        <v>2518.2895985129639</v>
      </c>
      <c r="T157" s="31">
        <f t="shared" si="47"/>
        <v>2313.057025005226</v>
      </c>
      <c r="U157" s="31">
        <f t="shared" si="48"/>
        <v>2124.5502519191236</v>
      </c>
      <c r="V157" s="31">
        <f t="shared" si="49"/>
        <v>1951.4061798452265</v>
      </c>
      <c r="W157" s="20">
        <f t="shared" si="50"/>
        <v>1792.3727976301598</v>
      </c>
      <c r="Y157" s="153">
        <f t="shared" si="42"/>
        <v>4.4015138399999998</v>
      </c>
      <c r="Z157" s="155">
        <f t="shared" si="51"/>
        <v>551.33140048069765</v>
      </c>
      <c r="AA157" s="156">
        <f t="shared" si="52"/>
        <v>1761.7256245245283</v>
      </c>
      <c r="AD157" s="14" t="s">
        <v>1419</v>
      </c>
      <c r="AE157" s="57">
        <v>31235</v>
      </c>
      <c r="AF157" s="33">
        <f t="shared" si="53"/>
        <v>2741.7320167297889</v>
      </c>
      <c r="AG157" s="84">
        <f t="shared" si="43"/>
        <v>4.04280449487681</v>
      </c>
      <c r="AH157" s="31">
        <f t="shared" si="54"/>
        <v>2518.2895985129639</v>
      </c>
      <c r="AI157" s="86">
        <f t="shared" si="44"/>
        <v>3.7133288177496997</v>
      </c>
      <c r="AJ157" s="155">
        <f t="shared" si="55"/>
        <v>2313.057025005226</v>
      </c>
      <c r="AK157" s="56"/>
      <c r="AL157" s="86">
        <f t="shared" si="56"/>
        <v>3.4107043578793057</v>
      </c>
      <c r="AM157" s="31">
        <f t="shared" si="57"/>
        <v>2124.5502519191236</v>
      </c>
      <c r="AN157" s="86">
        <f t="shared" si="58"/>
        <v>3.1327428266658321</v>
      </c>
      <c r="AO157" s="31">
        <f t="shared" si="59"/>
        <v>1951.4061798452265</v>
      </c>
      <c r="AP157" s="89">
        <f t="shared" si="60"/>
        <v>2.8774342740536993</v>
      </c>
      <c r="AQ157" s="20">
        <f t="shared" si="61"/>
        <v>1792.3727976301598</v>
      </c>
      <c r="AR157" s="86">
        <f t="shared" si="62"/>
        <v>2.6429325545087661</v>
      </c>
    </row>
    <row r="158" spans="1:44" x14ac:dyDescent="0.25">
      <c r="A158" s="3" t="s">
        <v>210</v>
      </c>
      <c r="B158" s="4">
        <v>31238</v>
      </c>
      <c r="C158" s="7">
        <v>4301331070</v>
      </c>
      <c r="D158" s="8">
        <v>366</v>
      </c>
      <c r="E158" s="8">
        <v>1371</v>
      </c>
      <c r="F158" s="8" t="s">
        <v>1695</v>
      </c>
      <c r="G158" s="8" t="s">
        <v>1696</v>
      </c>
      <c r="H158" s="8">
        <v>40.333260000000003</v>
      </c>
      <c r="I158" s="9">
        <v>-110.2323</v>
      </c>
      <c r="J158" s="7">
        <v>1371</v>
      </c>
      <c r="K158" s="8">
        <v>365</v>
      </c>
      <c r="L158" s="8">
        <v>730</v>
      </c>
      <c r="M158" s="8">
        <v>1095</v>
      </c>
      <c r="N158" s="8">
        <v>1460</v>
      </c>
      <c r="O158" s="8">
        <v>1825</v>
      </c>
      <c r="P158" s="8">
        <v>2190</v>
      </c>
      <c r="Q158" s="6">
        <v>2.3290384453705478E-4</v>
      </c>
      <c r="R158" s="33">
        <f t="shared" si="45"/>
        <v>1259.2678710005162</v>
      </c>
      <c r="S158" s="31">
        <f t="shared" si="46"/>
        <v>1156.6415542918839</v>
      </c>
      <c r="T158" s="31">
        <f t="shared" si="47"/>
        <v>1062.3789552034052</v>
      </c>
      <c r="U158" s="31">
        <f t="shared" si="48"/>
        <v>975.7984574141102</v>
      </c>
      <c r="V158" s="31">
        <f t="shared" si="49"/>
        <v>896.27399416006881</v>
      </c>
      <c r="W158" s="20">
        <f t="shared" si="50"/>
        <v>823.23052112259597</v>
      </c>
      <c r="Y158" s="153">
        <f t="shared" si="42"/>
        <v>2.0215998239999999</v>
      </c>
      <c r="Z158" s="155">
        <f t="shared" si="51"/>
        <v>253.2245728840993</v>
      </c>
      <c r="AA158" s="156">
        <f t="shared" si="52"/>
        <v>809.15438231930591</v>
      </c>
      <c r="AD158" s="14" t="s">
        <v>210</v>
      </c>
      <c r="AE158" s="57">
        <v>31238</v>
      </c>
      <c r="AF158" s="33">
        <f t="shared" si="53"/>
        <v>1259.2678710005162</v>
      </c>
      <c r="AG158" s="84">
        <f t="shared" si="43"/>
        <v>1.8568458835765851</v>
      </c>
      <c r="AH158" s="31">
        <f t="shared" si="54"/>
        <v>1156.6415542918839</v>
      </c>
      <c r="AI158" s="86">
        <f t="shared" si="44"/>
        <v>1.7055188640317716</v>
      </c>
      <c r="AJ158" s="155">
        <f t="shared" si="55"/>
        <v>1062.3789552034052</v>
      </c>
      <c r="AK158" s="56"/>
      <c r="AL158" s="86">
        <f t="shared" si="56"/>
        <v>1.5665245141214499</v>
      </c>
      <c r="AM158" s="31">
        <f t="shared" si="57"/>
        <v>975.7984574141102</v>
      </c>
      <c r="AN158" s="86">
        <f t="shared" si="58"/>
        <v>1.4388577605892316</v>
      </c>
      <c r="AO158" s="31">
        <f t="shared" si="59"/>
        <v>896.27399416006881</v>
      </c>
      <c r="AP158" s="89">
        <f t="shared" si="60"/>
        <v>1.3215954404447645</v>
      </c>
      <c r="AQ158" s="20">
        <f t="shared" si="61"/>
        <v>823.23052112259597</v>
      </c>
      <c r="AR158" s="86">
        <f t="shared" si="62"/>
        <v>1.213889625538197</v>
      </c>
    </row>
    <row r="159" spans="1:44" x14ac:dyDescent="0.25">
      <c r="A159" s="3" t="s">
        <v>1421</v>
      </c>
      <c r="B159" s="4">
        <v>31250</v>
      </c>
      <c r="C159" s="7">
        <v>4304731500</v>
      </c>
      <c r="D159" s="8">
        <v>306</v>
      </c>
      <c r="E159" s="8">
        <v>7257</v>
      </c>
      <c r="F159" s="8" t="s">
        <v>1695</v>
      </c>
      <c r="G159" s="8" t="s">
        <v>1697</v>
      </c>
      <c r="H159" s="8">
        <v>40.394759999999899</v>
      </c>
      <c r="I159" s="9">
        <v>-109.92811</v>
      </c>
      <c r="J159" s="7">
        <v>7257</v>
      </c>
      <c r="K159" s="8">
        <v>365</v>
      </c>
      <c r="L159" s="8">
        <v>730</v>
      </c>
      <c r="M159" s="8">
        <v>1095</v>
      </c>
      <c r="N159" s="8">
        <v>1460</v>
      </c>
      <c r="O159" s="8">
        <v>1825</v>
      </c>
      <c r="P159" s="8">
        <v>2190</v>
      </c>
      <c r="Q159" s="6">
        <v>2.3290384453705478E-4</v>
      </c>
      <c r="R159" s="33">
        <f t="shared" si="45"/>
        <v>6665.5776366526234</v>
      </c>
      <c r="S159" s="31">
        <f t="shared" si="46"/>
        <v>6122.3543103546326</v>
      </c>
      <c r="T159" s="31">
        <f t="shared" si="47"/>
        <v>5623.4019532539114</v>
      </c>
      <c r="U159" s="31">
        <f t="shared" si="48"/>
        <v>5165.1126225048847</v>
      </c>
      <c r="V159" s="31">
        <f t="shared" si="49"/>
        <v>4744.1724111011081</v>
      </c>
      <c r="W159" s="20">
        <f t="shared" si="50"/>
        <v>4357.5374848918154</v>
      </c>
      <c r="Y159" s="153">
        <f t="shared" si="42"/>
        <v>10.700765808</v>
      </c>
      <c r="Z159" s="155">
        <f t="shared" si="51"/>
        <v>1340.3725203646309</v>
      </c>
      <c r="AA159" s="156">
        <f t="shared" si="52"/>
        <v>4283.0294328892805</v>
      </c>
      <c r="AD159" s="14" t="s">
        <v>1421</v>
      </c>
      <c r="AE159" s="57">
        <v>31250</v>
      </c>
      <c r="AF159" s="33">
        <f t="shared" si="53"/>
        <v>6665.5776366526234</v>
      </c>
      <c r="AG159" s="84">
        <f t="shared" si="43"/>
        <v>9.8286875106603055</v>
      </c>
      <c r="AH159" s="31">
        <f t="shared" si="54"/>
        <v>6122.3543103546326</v>
      </c>
      <c r="AI159" s="86">
        <f t="shared" si="44"/>
        <v>9.0276808142075602</v>
      </c>
      <c r="AJ159" s="155">
        <f t="shared" si="55"/>
        <v>5623.4019532539114</v>
      </c>
      <c r="AK159" s="56"/>
      <c r="AL159" s="86">
        <f t="shared" si="56"/>
        <v>8.2919536097588349</v>
      </c>
      <c r="AM159" s="31">
        <f t="shared" si="57"/>
        <v>5165.1126225048847</v>
      </c>
      <c r="AN159" s="86">
        <f t="shared" si="58"/>
        <v>7.6161858268388425</v>
      </c>
      <c r="AO159" s="31">
        <f t="shared" si="59"/>
        <v>4744.1724111011081</v>
      </c>
      <c r="AP159" s="89">
        <f t="shared" si="60"/>
        <v>6.9954909637546718</v>
      </c>
      <c r="AQ159" s="20">
        <f t="shared" si="61"/>
        <v>4357.5374848918154</v>
      </c>
      <c r="AR159" s="86">
        <f t="shared" si="62"/>
        <v>6.425380753122317</v>
      </c>
    </row>
    <row r="160" spans="1:44" x14ac:dyDescent="0.25">
      <c r="A160" s="3" t="s">
        <v>215</v>
      </c>
      <c r="B160" s="4">
        <v>31259</v>
      </c>
      <c r="C160" s="7">
        <v>4301331089</v>
      </c>
      <c r="D160" s="8">
        <v>208</v>
      </c>
      <c r="E160" s="8">
        <v>428</v>
      </c>
      <c r="F160" s="8" t="s">
        <v>1695</v>
      </c>
      <c r="G160" s="8" t="s">
        <v>1696</v>
      </c>
      <c r="H160" s="8">
        <v>40.304139999999897</v>
      </c>
      <c r="I160" s="9">
        <v>-110.36490000000001</v>
      </c>
      <c r="J160" s="7">
        <v>428</v>
      </c>
      <c r="K160" s="8">
        <v>365</v>
      </c>
      <c r="L160" s="8">
        <v>730</v>
      </c>
      <c r="M160" s="8">
        <v>1095</v>
      </c>
      <c r="N160" s="8">
        <v>1460</v>
      </c>
      <c r="O160" s="8">
        <v>1825</v>
      </c>
      <c r="P160" s="8">
        <v>2190</v>
      </c>
      <c r="Q160" s="6">
        <v>2.3290384453705478E-4</v>
      </c>
      <c r="R160" s="33">
        <f t="shared" si="45"/>
        <v>393.11936454283074</v>
      </c>
      <c r="S160" s="31">
        <f t="shared" si="46"/>
        <v>361.08138966953049</v>
      </c>
      <c r="T160" s="31">
        <f t="shared" si="47"/>
        <v>331.65440760543942</v>
      </c>
      <c r="U160" s="31">
        <f t="shared" si="48"/>
        <v>304.62563076093301</v>
      </c>
      <c r="V160" s="31">
        <f t="shared" si="49"/>
        <v>279.79961305653495</v>
      </c>
      <c r="W160" s="20">
        <f t="shared" si="50"/>
        <v>256.99683664512844</v>
      </c>
      <c r="Y160" s="153">
        <f t="shared" si="42"/>
        <v>0.631104832</v>
      </c>
      <c r="Z160" s="155">
        <f t="shared" si="51"/>
        <v>79.051872497734877</v>
      </c>
      <c r="AA160" s="156">
        <f t="shared" si="52"/>
        <v>252.60253510770454</v>
      </c>
      <c r="AD160" s="14" t="s">
        <v>215</v>
      </c>
      <c r="AE160" s="57">
        <v>31259</v>
      </c>
      <c r="AF160" s="33">
        <f t="shared" si="53"/>
        <v>393.11936454283074</v>
      </c>
      <c r="AG160" s="84">
        <f t="shared" si="43"/>
        <v>0.57967180027044374</v>
      </c>
      <c r="AH160" s="31">
        <f t="shared" si="54"/>
        <v>361.08138966953049</v>
      </c>
      <c r="AI160" s="86">
        <f t="shared" si="44"/>
        <v>0.53243039664886815</v>
      </c>
      <c r="AJ160" s="155">
        <f t="shared" si="55"/>
        <v>331.65440760543942</v>
      </c>
      <c r="AK160" s="56"/>
      <c r="AL160" s="86">
        <f t="shared" si="56"/>
        <v>0.48903901680815504</v>
      </c>
      <c r="AM160" s="31">
        <f t="shared" si="57"/>
        <v>304.62563076093301</v>
      </c>
      <c r="AN160" s="86">
        <f t="shared" si="58"/>
        <v>0.44918389608474918</v>
      </c>
      <c r="AO160" s="31">
        <f t="shared" si="59"/>
        <v>279.79961305653495</v>
      </c>
      <c r="AP160" s="89">
        <f t="shared" si="60"/>
        <v>0.41257684063483524</v>
      </c>
      <c r="AQ160" s="20">
        <f t="shared" si="61"/>
        <v>256.99683664512844</v>
      </c>
      <c r="AR160" s="86">
        <f t="shared" si="62"/>
        <v>0.37895314349405423</v>
      </c>
    </row>
    <row r="161" spans="1:44" x14ac:dyDescent="0.25">
      <c r="A161" s="3" t="s">
        <v>213</v>
      </c>
      <c r="B161" s="4">
        <v>31267</v>
      </c>
      <c r="C161" s="7">
        <v>4301331079</v>
      </c>
      <c r="D161" s="8">
        <v>364</v>
      </c>
      <c r="E161" s="8">
        <v>3578</v>
      </c>
      <c r="F161" s="8" t="s">
        <v>1695</v>
      </c>
      <c r="G161" s="8" t="s">
        <v>1696</v>
      </c>
      <c r="H161" s="8">
        <v>40.334820000000001</v>
      </c>
      <c r="I161" s="9">
        <v>-110.251099999999</v>
      </c>
      <c r="J161" s="7">
        <v>3578</v>
      </c>
      <c r="K161" s="8">
        <v>365</v>
      </c>
      <c r="L161" s="8">
        <v>730</v>
      </c>
      <c r="M161" s="8">
        <v>1095</v>
      </c>
      <c r="N161" s="8">
        <v>1460</v>
      </c>
      <c r="O161" s="8">
        <v>1825</v>
      </c>
      <c r="P161" s="8">
        <v>2190</v>
      </c>
      <c r="Q161" s="6">
        <v>2.3290384453705478E-4</v>
      </c>
      <c r="R161" s="33">
        <f t="shared" si="45"/>
        <v>3286.4044073230102</v>
      </c>
      <c r="S161" s="31">
        <f t="shared" si="46"/>
        <v>3018.5729257887388</v>
      </c>
      <c r="T161" s="31">
        <f t="shared" si="47"/>
        <v>2772.5688561034167</v>
      </c>
      <c r="U161" s="31">
        <f t="shared" si="48"/>
        <v>2546.6133337911642</v>
      </c>
      <c r="V161" s="31">
        <f t="shared" si="49"/>
        <v>2339.0724661595377</v>
      </c>
      <c r="W161" s="20">
        <f t="shared" si="50"/>
        <v>2148.4455175613775</v>
      </c>
      <c r="Y161" s="153">
        <f t="shared" si="42"/>
        <v>5.2759184320000001</v>
      </c>
      <c r="Z161" s="155">
        <f t="shared" si="51"/>
        <v>660.8588780301294</v>
      </c>
      <c r="AA161" s="156">
        <f t="shared" si="52"/>
        <v>2111.7099780732874</v>
      </c>
      <c r="AD161" s="14" t="s">
        <v>213</v>
      </c>
      <c r="AE161" s="57">
        <v>31267</v>
      </c>
      <c r="AF161" s="33">
        <f t="shared" si="53"/>
        <v>3286.4044073230102</v>
      </c>
      <c r="AG161" s="84">
        <f t="shared" si="43"/>
        <v>4.8459479003917005</v>
      </c>
      <c r="AH161" s="31">
        <f t="shared" si="54"/>
        <v>3018.5729257887388</v>
      </c>
      <c r="AI161" s="86">
        <f t="shared" si="44"/>
        <v>4.4510185962842295</v>
      </c>
      <c r="AJ161" s="155">
        <f t="shared" si="55"/>
        <v>2772.5688561034167</v>
      </c>
      <c r="AK161" s="56"/>
      <c r="AL161" s="86">
        <f t="shared" si="56"/>
        <v>4.0882747713541567</v>
      </c>
      <c r="AM161" s="31">
        <f t="shared" si="57"/>
        <v>2546.6133337911642</v>
      </c>
      <c r="AN161" s="86">
        <f t="shared" si="58"/>
        <v>3.7550934116617585</v>
      </c>
      <c r="AO161" s="31">
        <f t="shared" si="59"/>
        <v>2339.0724661595377</v>
      </c>
      <c r="AP161" s="89">
        <f t="shared" si="60"/>
        <v>3.4490652705407494</v>
      </c>
      <c r="AQ161" s="20">
        <f t="shared" si="61"/>
        <v>2148.4455175613775</v>
      </c>
      <c r="AR161" s="86">
        <f t="shared" si="62"/>
        <v>3.1679774472470239</v>
      </c>
    </row>
    <row r="162" spans="1:44" x14ac:dyDescent="0.25">
      <c r="A162" s="3" t="s">
        <v>217</v>
      </c>
      <c r="B162" s="4">
        <v>31294</v>
      </c>
      <c r="C162" s="7">
        <v>4301331103</v>
      </c>
      <c r="D162" s="8">
        <v>366</v>
      </c>
      <c r="E162" s="8">
        <v>23695</v>
      </c>
      <c r="F162" s="8" t="s">
        <v>1695</v>
      </c>
      <c r="G162" s="8" t="s">
        <v>1696</v>
      </c>
      <c r="H162" s="8">
        <v>40.303539999999899</v>
      </c>
      <c r="I162" s="9">
        <v>-110.3283</v>
      </c>
      <c r="J162" s="7">
        <v>23695</v>
      </c>
      <c r="K162" s="8">
        <v>365</v>
      </c>
      <c r="L162" s="8">
        <v>730</v>
      </c>
      <c r="M162" s="8">
        <v>1095</v>
      </c>
      <c r="N162" s="8">
        <v>1460</v>
      </c>
      <c r="O162" s="8">
        <v>1825</v>
      </c>
      <c r="P162" s="8">
        <v>2190</v>
      </c>
      <c r="Q162" s="6">
        <v>2.3290384453705478E-4</v>
      </c>
      <c r="R162" s="33">
        <f t="shared" si="45"/>
        <v>21763.933044024237</v>
      </c>
      <c r="S162" s="31">
        <f t="shared" si="46"/>
        <v>19990.241888363376</v>
      </c>
      <c r="T162" s="31">
        <f t="shared" si="47"/>
        <v>18361.100907034783</v>
      </c>
      <c r="U162" s="31">
        <f t="shared" si="48"/>
        <v>16864.729721682961</v>
      </c>
      <c r="V162" s="31">
        <f t="shared" si="49"/>
        <v>15490.308017230365</v>
      </c>
      <c r="W162" s="20">
        <f t="shared" si="50"/>
        <v>14227.897299781116</v>
      </c>
      <c r="Y162" s="153">
        <f t="shared" si="42"/>
        <v>34.939320080000002</v>
      </c>
      <c r="Z162" s="155">
        <f t="shared" si="51"/>
        <v>4376.4815860603458</v>
      </c>
      <c r="AA162" s="156">
        <f t="shared" si="52"/>
        <v>13984.619320974436</v>
      </c>
      <c r="AD162" s="14" t="s">
        <v>217</v>
      </c>
      <c r="AE162" s="57">
        <v>31294</v>
      </c>
      <c r="AF162" s="33">
        <f t="shared" si="53"/>
        <v>21763.933044024237</v>
      </c>
      <c r="AG162" s="84">
        <f t="shared" si="43"/>
        <v>32.091876886467674</v>
      </c>
      <c r="AH162" s="31">
        <f t="shared" si="54"/>
        <v>19990.241888363376</v>
      </c>
      <c r="AI162" s="86">
        <f t="shared" si="44"/>
        <v>29.476491235034885</v>
      </c>
      <c r="AJ162" s="155">
        <f t="shared" si="55"/>
        <v>18361.100907034783</v>
      </c>
      <c r="AK162" s="56"/>
      <c r="AL162" s="86">
        <f t="shared" si="56"/>
        <v>27.074251175862695</v>
      </c>
      <c r="AM162" s="31">
        <f t="shared" si="57"/>
        <v>16864.729721682961</v>
      </c>
      <c r="AN162" s="86">
        <f t="shared" si="58"/>
        <v>24.86778602272928</v>
      </c>
      <c r="AO162" s="31">
        <f t="shared" si="59"/>
        <v>15490.308017230365</v>
      </c>
      <c r="AP162" s="89">
        <f t="shared" si="60"/>
        <v>22.841140744958931</v>
      </c>
      <c r="AQ162" s="20">
        <f t="shared" si="61"/>
        <v>14227.897299781116</v>
      </c>
      <c r="AR162" s="86">
        <f t="shared" si="62"/>
        <v>20.979660596008443</v>
      </c>
    </row>
    <row r="163" spans="1:44" x14ac:dyDescent="0.25">
      <c r="A163" s="3" t="s">
        <v>219</v>
      </c>
      <c r="B163" s="4">
        <v>31294</v>
      </c>
      <c r="C163" s="7">
        <v>4301331105</v>
      </c>
      <c r="D163" s="8">
        <v>366</v>
      </c>
      <c r="E163" s="8">
        <v>3624</v>
      </c>
      <c r="F163" s="8" t="s">
        <v>1695</v>
      </c>
      <c r="G163" s="8" t="s">
        <v>1696</v>
      </c>
      <c r="H163" s="8">
        <v>40.289819999999899</v>
      </c>
      <c r="I163" s="9">
        <v>-110.38271</v>
      </c>
      <c r="J163" s="7">
        <v>3624</v>
      </c>
      <c r="K163" s="8">
        <v>365</v>
      </c>
      <c r="L163" s="8">
        <v>730</v>
      </c>
      <c r="M163" s="8">
        <v>1095</v>
      </c>
      <c r="N163" s="8">
        <v>1460</v>
      </c>
      <c r="O163" s="8">
        <v>1825</v>
      </c>
      <c r="P163" s="8">
        <v>2190</v>
      </c>
      <c r="Q163" s="6">
        <v>2.3290384453705478E-4</v>
      </c>
      <c r="R163" s="33">
        <f t="shared" si="45"/>
        <v>3328.6555539794826</v>
      </c>
      <c r="S163" s="31">
        <f t="shared" si="46"/>
        <v>3057.3807386971462</v>
      </c>
      <c r="T163" s="31">
        <f t="shared" si="47"/>
        <v>2808.2139559862439</v>
      </c>
      <c r="U163" s="31">
        <f t="shared" si="48"/>
        <v>2579.3534716766849</v>
      </c>
      <c r="V163" s="31">
        <f t="shared" si="49"/>
        <v>2369.1443871889783</v>
      </c>
      <c r="W163" s="20">
        <f t="shared" si="50"/>
        <v>2176.0666729017416</v>
      </c>
      <c r="Y163" s="153">
        <f t="shared" si="42"/>
        <v>5.343747456</v>
      </c>
      <c r="Z163" s="155">
        <f t="shared" si="51"/>
        <v>669.35510731726913</v>
      </c>
      <c r="AA163" s="156">
        <f t="shared" si="52"/>
        <v>2138.8588486689746</v>
      </c>
      <c r="AD163" s="14" t="s">
        <v>219</v>
      </c>
      <c r="AE163" s="57">
        <v>31294</v>
      </c>
      <c r="AF163" s="33">
        <f t="shared" si="53"/>
        <v>3328.6555539794826</v>
      </c>
      <c r="AG163" s="84">
        <f t="shared" si="43"/>
        <v>4.9082490751871219</v>
      </c>
      <c r="AH163" s="31">
        <f t="shared" si="54"/>
        <v>3057.3807386971462</v>
      </c>
      <c r="AI163" s="86">
        <f t="shared" si="44"/>
        <v>4.5082424239614447</v>
      </c>
      <c r="AJ163" s="155">
        <f t="shared" si="55"/>
        <v>2808.2139559862439</v>
      </c>
      <c r="AK163" s="56"/>
      <c r="AL163" s="86">
        <f t="shared" si="56"/>
        <v>4.14083503951578</v>
      </c>
      <c r="AM163" s="31">
        <f t="shared" si="57"/>
        <v>2579.3534716766849</v>
      </c>
      <c r="AN163" s="86">
        <f t="shared" si="58"/>
        <v>3.8033701855400253</v>
      </c>
      <c r="AO163" s="31">
        <f t="shared" si="59"/>
        <v>2369.1443871889783</v>
      </c>
      <c r="AP163" s="89">
        <f t="shared" si="60"/>
        <v>3.4934076412631847</v>
      </c>
      <c r="AQ163" s="20">
        <f t="shared" si="61"/>
        <v>2176.0666729017416</v>
      </c>
      <c r="AR163" s="86">
        <f t="shared" si="62"/>
        <v>3.2087060561272258</v>
      </c>
    </row>
    <row r="164" spans="1:44" x14ac:dyDescent="0.25">
      <c r="A164" s="3" t="s">
        <v>222</v>
      </c>
      <c r="B164" s="4">
        <v>31304</v>
      </c>
      <c r="C164" s="7">
        <v>4301331116</v>
      </c>
      <c r="D164" s="8">
        <v>98</v>
      </c>
      <c r="E164" s="8">
        <v>16</v>
      </c>
      <c r="F164" s="8" t="s">
        <v>1695</v>
      </c>
      <c r="G164" s="8" t="s">
        <v>1696</v>
      </c>
      <c r="H164" s="8">
        <v>40.06897</v>
      </c>
      <c r="I164" s="9">
        <v>-110.1551</v>
      </c>
      <c r="J164" s="7">
        <v>16</v>
      </c>
      <c r="K164" s="8">
        <v>365</v>
      </c>
      <c r="L164" s="8">
        <v>730</v>
      </c>
      <c r="M164" s="8">
        <v>1095</v>
      </c>
      <c r="N164" s="8">
        <v>1460</v>
      </c>
      <c r="O164" s="8">
        <v>1825</v>
      </c>
      <c r="P164" s="8">
        <v>2190</v>
      </c>
      <c r="Q164" s="6">
        <v>2.3290384453705478E-4</v>
      </c>
      <c r="R164" s="33">
        <f t="shared" si="45"/>
        <v>14.696051010946944</v>
      </c>
      <c r="S164" s="31">
        <f t="shared" si="46"/>
        <v>13.498369707272168</v>
      </c>
      <c r="T164" s="31">
        <f t="shared" si="47"/>
        <v>12.398295611418297</v>
      </c>
      <c r="U164" s="31">
        <f t="shared" si="48"/>
        <v>11.387874047137682</v>
      </c>
      <c r="V164" s="31">
        <f t="shared" si="49"/>
        <v>10.459798618935887</v>
      </c>
      <c r="W164" s="20">
        <f t="shared" si="50"/>
        <v>9.6073583792571373</v>
      </c>
      <c r="Y164" s="153">
        <f t="shared" si="42"/>
        <v>2.3592703999999999E-2</v>
      </c>
      <c r="Z164" s="155">
        <f t="shared" si="51"/>
        <v>2.9552101868312102</v>
      </c>
      <c r="AA164" s="156">
        <f t="shared" si="52"/>
        <v>9.4430854245870854</v>
      </c>
      <c r="AD164" s="14" t="s">
        <v>222</v>
      </c>
      <c r="AE164" s="57">
        <v>31304</v>
      </c>
      <c r="AF164" s="33">
        <f t="shared" si="53"/>
        <v>14.696051010946944</v>
      </c>
      <c r="AG164" s="84">
        <f t="shared" si="43"/>
        <v>2.1669973841885751E-2</v>
      </c>
      <c r="AH164" s="31">
        <f t="shared" si="54"/>
        <v>13.498369707272168</v>
      </c>
      <c r="AI164" s="86">
        <f t="shared" si="44"/>
        <v>1.9903940061639931E-2</v>
      </c>
      <c r="AJ164" s="155">
        <f t="shared" si="55"/>
        <v>12.398295611418297</v>
      </c>
      <c r="AK164" s="56"/>
      <c r="AL164" s="86">
        <f t="shared" si="56"/>
        <v>1.8281832404043179E-2</v>
      </c>
      <c r="AM164" s="31">
        <f t="shared" si="57"/>
        <v>11.387874047137682</v>
      </c>
      <c r="AN164" s="86">
        <f t="shared" si="58"/>
        <v>1.6791921348962586E-2</v>
      </c>
      <c r="AO164" s="31">
        <f t="shared" si="59"/>
        <v>10.459798618935887</v>
      </c>
      <c r="AP164" s="89">
        <f t="shared" si="60"/>
        <v>1.5423433294760197E-2</v>
      </c>
      <c r="AQ164" s="20">
        <f t="shared" si="61"/>
        <v>9.6073583792571373</v>
      </c>
      <c r="AR164" s="86">
        <f t="shared" si="62"/>
        <v>1.4166472653983336E-2</v>
      </c>
    </row>
    <row r="165" spans="1:44" x14ac:dyDescent="0.25">
      <c r="A165" s="3" t="s">
        <v>205</v>
      </c>
      <c r="B165" s="4">
        <v>31318</v>
      </c>
      <c r="C165" s="7">
        <v>4301331025</v>
      </c>
      <c r="D165" s="8">
        <v>366</v>
      </c>
      <c r="E165" s="8">
        <v>3756</v>
      </c>
      <c r="F165" s="8" t="s">
        <v>1695</v>
      </c>
      <c r="G165" s="8" t="s">
        <v>1696</v>
      </c>
      <c r="H165" s="8">
        <v>40.302810000000001</v>
      </c>
      <c r="I165" s="9">
        <v>-110.38614</v>
      </c>
      <c r="J165" s="7">
        <v>3756</v>
      </c>
      <c r="K165" s="8">
        <v>365</v>
      </c>
      <c r="L165" s="8">
        <v>730</v>
      </c>
      <c r="M165" s="8">
        <v>1095</v>
      </c>
      <c r="N165" s="8">
        <v>1460</v>
      </c>
      <c r="O165" s="8">
        <v>1825</v>
      </c>
      <c r="P165" s="8">
        <v>2190</v>
      </c>
      <c r="Q165" s="6">
        <v>2.3290384453705478E-4</v>
      </c>
      <c r="R165" s="33">
        <f t="shared" si="45"/>
        <v>3449.8979748197949</v>
      </c>
      <c r="S165" s="31">
        <f t="shared" si="46"/>
        <v>3168.7422887821417</v>
      </c>
      <c r="T165" s="31">
        <f t="shared" si="47"/>
        <v>2910.4998947804452</v>
      </c>
      <c r="U165" s="31">
        <f t="shared" si="48"/>
        <v>2673.3034325655708</v>
      </c>
      <c r="V165" s="31">
        <f t="shared" si="49"/>
        <v>2455.4377257951992</v>
      </c>
      <c r="W165" s="20">
        <f t="shared" si="50"/>
        <v>2255.3273795306131</v>
      </c>
      <c r="Y165" s="153">
        <f t="shared" si="42"/>
        <v>5.5383872639999998</v>
      </c>
      <c r="Z165" s="155">
        <f t="shared" si="51"/>
        <v>693.73559135862661</v>
      </c>
      <c r="AA165" s="156">
        <f t="shared" si="52"/>
        <v>2216.7643034218186</v>
      </c>
      <c r="AD165" s="14" t="s">
        <v>205</v>
      </c>
      <c r="AE165" s="57">
        <v>31318</v>
      </c>
      <c r="AF165" s="33">
        <f t="shared" si="53"/>
        <v>3449.8979748197949</v>
      </c>
      <c r="AG165" s="84">
        <f t="shared" si="43"/>
        <v>5.087026359382679</v>
      </c>
      <c r="AH165" s="31">
        <f t="shared" si="54"/>
        <v>3168.7422887821417</v>
      </c>
      <c r="AI165" s="86">
        <f t="shared" si="44"/>
        <v>4.6724499294699742</v>
      </c>
      <c r="AJ165" s="155">
        <f t="shared" si="55"/>
        <v>2910.4998947804452</v>
      </c>
      <c r="AK165" s="56"/>
      <c r="AL165" s="86">
        <f t="shared" si="56"/>
        <v>4.2916601568491366</v>
      </c>
      <c r="AM165" s="31">
        <f t="shared" si="57"/>
        <v>2673.3034325655708</v>
      </c>
      <c r="AN165" s="86">
        <f t="shared" si="58"/>
        <v>3.941903536668967</v>
      </c>
      <c r="AO165" s="31">
        <f t="shared" si="59"/>
        <v>2455.4377257951992</v>
      </c>
      <c r="AP165" s="89">
        <f t="shared" si="60"/>
        <v>3.6206509659449559</v>
      </c>
      <c r="AQ165" s="20">
        <f t="shared" si="61"/>
        <v>2255.3273795306131</v>
      </c>
      <c r="AR165" s="86">
        <f t="shared" si="62"/>
        <v>3.3255794555225884</v>
      </c>
    </row>
    <row r="166" spans="1:44" x14ac:dyDescent="0.25">
      <c r="A166" s="3" t="s">
        <v>1423</v>
      </c>
      <c r="B166" s="4">
        <v>31332</v>
      </c>
      <c r="C166" s="7">
        <v>4304731653</v>
      </c>
      <c r="D166" s="8">
        <v>356</v>
      </c>
      <c r="E166" s="8">
        <v>7639</v>
      </c>
      <c r="F166" s="8" t="s">
        <v>1695</v>
      </c>
      <c r="G166" s="8" t="s">
        <v>1697</v>
      </c>
      <c r="H166" s="8">
        <v>40.378360000000001</v>
      </c>
      <c r="I166" s="9">
        <v>-109.94036</v>
      </c>
      <c r="J166" s="7">
        <v>7639</v>
      </c>
      <c r="K166" s="8">
        <v>365</v>
      </c>
      <c r="L166" s="8">
        <v>730</v>
      </c>
      <c r="M166" s="8">
        <v>1095</v>
      </c>
      <c r="N166" s="8">
        <v>1460</v>
      </c>
      <c r="O166" s="8">
        <v>1825</v>
      </c>
      <c r="P166" s="8">
        <v>2190</v>
      </c>
      <c r="Q166" s="6">
        <v>2.3290384453705478E-4</v>
      </c>
      <c r="R166" s="33">
        <f t="shared" si="45"/>
        <v>7016.4458545389816</v>
      </c>
      <c r="S166" s="31">
        <f t="shared" si="46"/>
        <v>6444.6278871157556</v>
      </c>
      <c r="T166" s="31">
        <f t="shared" si="47"/>
        <v>5919.4112609765225</v>
      </c>
      <c r="U166" s="31">
        <f t="shared" si="48"/>
        <v>5436.9981153802973</v>
      </c>
      <c r="V166" s="31">
        <f t="shared" si="49"/>
        <v>4993.9001031282023</v>
      </c>
      <c r="W166" s="20">
        <f t="shared" si="50"/>
        <v>4586.9131661965794</v>
      </c>
      <c r="Y166" s="153">
        <f t="shared" si="42"/>
        <v>11.264041616</v>
      </c>
      <c r="Z166" s="155">
        <f t="shared" si="51"/>
        <v>1410.9281635752259</v>
      </c>
      <c r="AA166" s="156">
        <f t="shared" si="52"/>
        <v>4508.4830974012966</v>
      </c>
      <c r="AD166" s="14" t="s">
        <v>1423</v>
      </c>
      <c r="AE166" s="57">
        <v>31332</v>
      </c>
      <c r="AF166" s="33">
        <f t="shared" si="53"/>
        <v>7016.4458545389816</v>
      </c>
      <c r="AG166" s="84">
        <f t="shared" si="43"/>
        <v>10.346058136135328</v>
      </c>
      <c r="AH166" s="31">
        <f t="shared" si="54"/>
        <v>6444.6278871157556</v>
      </c>
      <c r="AI166" s="86">
        <f t="shared" si="44"/>
        <v>9.502887383179214</v>
      </c>
      <c r="AJ166" s="155">
        <f t="shared" si="55"/>
        <v>5919.4112609765225</v>
      </c>
      <c r="AK166" s="56"/>
      <c r="AL166" s="86">
        <f t="shared" si="56"/>
        <v>8.7284323584053656</v>
      </c>
      <c r="AM166" s="31">
        <f t="shared" si="57"/>
        <v>5436.9981153802973</v>
      </c>
      <c r="AN166" s="86">
        <f t="shared" si="58"/>
        <v>8.017092949045324</v>
      </c>
      <c r="AO166" s="31">
        <f t="shared" si="59"/>
        <v>4993.9001031282023</v>
      </c>
      <c r="AP166" s="89">
        <f t="shared" si="60"/>
        <v>7.3637254336670717</v>
      </c>
      <c r="AQ166" s="20">
        <f t="shared" si="61"/>
        <v>4586.9131661965794</v>
      </c>
      <c r="AR166" s="86">
        <f t="shared" si="62"/>
        <v>6.7636052877361683</v>
      </c>
    </row>
    <row r="167" spans="1:44" x14ac:dyDescent="0.25">
      <c r="A167" s="3" t="s">
        <v>224</v>
      </c>
      <c r="B167" s="4">
        <v>31370</v>
      </c>
      <c r="C167" s="7">
        <v>4301331118</v>
      </c>
      <c r="D167" s="8">
        <v>247</v>
      </c>
      <c r="E167" s="8">
        <v>5827</v>
      </c>
      <c r="F167" s="8" t="s">
        <v>1695</v>
      </c>
      <c r="G167" s="8" t="s">
        <v>1696</v>
      </c>
      <c r="H167" s="8">
        <v>40.29139</v>
      </c>
      <c r="I167" s="9">
        <v>-110.40473</v>
      </c>
      <c r="J167" s="7">
        <v>5827</v>
      </c>
      <c r="K167" s="8">
        <v>365</v>
      </c>
      <c r="L167" s="8">
        <v>730</v>
      </c>
      <c r="M167" s="8">
        <v>1095</v>
      </c>
      <c r="N167" s="8">
        <v>1460</v>
      </c>
      <c r="O167" s="8">
        <v>1825</v>
      </c>
      <c r="P167" s="8">
        <v>2190</v>
      </c>
      <c r="Q167" s="6">
        <v>2.3290384453705478E-4</v>
      </c>
      <c r="R167" s="33">
        <f t="shared" si="45"/>
        <v>5352.1180775492403</v>
      </c>
      <c r="S167" s="31">
        <f t="shared" si="46"/>
        <v>4915.9375177671827</v>
      </c>
      <c r="T167" s="31">
        <f t="shared" si="47"/>
        <v>4515.3042829834012</v>
      </c>
      <c r="U167" s="31">
        <f t="shared" si="48"/>
        <v>4147.3213795419542</v>
      </c>
      <c r="V167" s="31">
        <f t="shared" si="49"/>
        <v>3809.3279095337134</v>
      </c>
      <c r="W167" s="20">
        <f t="shared" si="50"/>
        <v>3498.8798297457088</v>
      </c>
      <c r="Y167" s="153">
        <f t="shared" si="42"/>
        <v>8.5921678880000005</v>
      </c>
      <c r="Z167" s="155">
        <f t="shared" si="51"/>
        <v>1076.2506099165914</v>
      </c>
      <c r="AA167" s="156">
        <f t="shared" si="52"/>
        <v>3439.0536730668096</v>
      </c>
      <c r="AD167" s="14" t="s">
        <v>224</v>
      </c>
      <c r="AE167" s="57">
        <v>31370</v>
      </c>
      <c r="AF167" s="33">
        <f t="shared" si="53"/>
        <v>5352.1180775492403</v>
      </c>
      <c r="AG167" s="84">
        <f t="shared" si="43"/>
        <v>7.8919335985417662</v>
      </c>
      <c r="AH167" s="31">
        <f t="shared" si="54"/>
        <v>4915.9375177671827</v>
      </c>
      <c r="AI167" s="86">
        <f t="shared" si="44"/>
        <v>7.2487661711984925</v>
      </c>
      <c r="AJ167" s="155">
        <f t="shared" si="55"/>
        <v>4515.3042829834012</v>
      </c>
      <c r="AK167" s="56"/>
      <c r="AL167" s="86">
        <f t="shared" si="56"/>
        <v>6.6580148386474765</v>
      </c>
      <c r="AM167" s="31">
        <f t="shared" si="57"/>
        <v>4147.3213795419542</v>
      </c>
      <c r="AN167" s="86">
        <f t="shared" si="58"/>
        <v>6.1154078562753114</v>
      </c>
      <c r="AO167" s="31">
        <f t="shared" si="59"/>
        <v>3809.3279095337134</v>
      </c>
      <c r="AP167" s="89">
        <f t="shared" si="60"/>
        <v>5.6170216130354795</v>
      </c>
      <c r="AQ167" s="20">
        <f t="shared" si="61"/>
        <v>3498.8798297457088</v>
      </c>
      <c r="AR167" s="86">
        <f t="shared" si="62"/>
        <v>5.1592522596725559</v>
      </c>
    </row>
    <row r="168" spans="1:44" x14ac:dyDescent="0.25">
      <c r="A168" s="3" t="s">
        <v>221</v>
      </c>
      <c r="B168" s="4">
        <v>31373</v>
      </c>
      <c r="C168" s="7">
        <v>4301331114</v>
      </c>
      <c r="D168" s="8">
        <v>360</v>
      </c>
      <c r="E168" s="8">
        <v>4810</v>
      </c>
      <c r="F168" s="8" t="s">
        <v>1695</v>
      </c>
      <c r="G168" s="8" t="s">
        <v>1696</v>
      </c>
      <c r="H168" s="8">
        <v>40.287709999999898</v>
      </c>
      <c r="I168" s="9">
        <v>-110.345299999999</v>
      </c>
      <c r="J168" s="7">
        <v>4810</v>
      </c>
      <c r="K168" s="8">
        <v>365</v>
      </c>
      <c r="L168" s="8">
        <v>730</v>
      </c>
      <c r="M168" s="8">
        <v>1095</v>
      </c>
      <c r="N168" s="8">
        <v>1460</v>
      </c>
      <c r="O168" s="8">
        <v>1825</v>
      </c>
      <c r="P168" s="8">
        <v>2190</v>
      </c>
      <c r="Q168" s="6">
        <v>2.3290384453705478E-4</v>
      </c>
      <c r="R168" s="33">
        <f t="shared" si="45"/>
        <v>4418.0003351659252</v>
      </c>
      <c r="S168" s="31">
        <f t="shared" si="46"/>
        <v>4057.9473932486958</v>
      </c>
      <c r="T168" s="31">
        <f t="shared" si="47"/>
        <v>3727.2376181826253</v>
      </c>
      <c r="U168" s="31">
        <f t="shared" si="48"/>
        <v>3423.4796354207656</v>
      </c>
      <c r="V168" s="31">
        <f t="shared" si="49"/>
        <v>3144.4769598176008</v>
      </c>
      <c r="W168" s="20">
        <f t="shared" si="50"/>
        <v>2888.2121127641767</v>
      </c>
      <c r="Y168" s="153">
        <f t="shared" si="42"/>
        <v>7.0925566399999997</v>
      </c>
      <c r="Z168" s="155">
        <f t="shared" si="51"/>
        <v>888.41006241613252</v>
      </c>
      <c r="AA168" s="156">
        <f t="shared" si="52"/>
        <v>2838.8275557664924</v>
      </c>
      <c r="AD168" s="14" t="s">
        <v>221</v>
      </c>
      <c r="AE168" s="57">
        <v>31373</v>
      </c>
      <c r="AF168" s="33">
        <f t="shared" si="53"/>
        <v>4418.0003351659252</v>
      </c>
      <c r="AG168" s="84">
        <f t="shared" si="43"/>
        <v>6.5145358862169038</v>
      </c>
      <c r="AH168" s="31">
        <f t="shared" si="54"/>
        <v>4057.9473932486958</v>
      </c>
      <c r="AI168" s="86">
        <f t="shared" si="44"/>
        <v>5.9836219810305042</v>
      </c>
      <c r="AJ168" s="155">
        <f t="shared" si="55"/>
        <v>3727.2376181826253</v>
      </c>
      <c r="AK168" s="56"/>
      <c r="AL168" s="86">
        <f t="shared" si="56"/>
        <v>5.4959758664654812</v>
      </c>
      <c r="AM168" s="31">
        <f t="shared" si="57"/>
        <v>3423.4796354207656</v>
      </c>
      <c r="AN168" s="86">
        <f t="shared" si="58"/>
        <v>5.048071355531877</v>
      </c>
      <c r="AO168" s="31">
        <f t="shared" si="59"/>
        <v>3144.4769598176008</v>
      </c>
      <c r="AP168" s="89">
        <f t="shared" si="60"/>
        <v>4.6366696342372844</v>
      </c>
      <c r="AQ168" s="20">
        <f t="shared" si="61"/>
        <v>2888.2121127641767</v>
      </c>
      <c r="AR168" s="86">
        <f t="shared" si="62"/>
        <v>4.2587958416037397</v>
      </c>
    </row>
    <row r="169" spans="1:44" x14ac:dyDescent="0.25">
      <c r="A169" s="3" t="s">
        <v>228</v>
      </c>
      <c r="B169" s="4">
        <v>31383</v>
      </c>
      <c r="C169" s="7">
        <v>4301331124</v>
      </c>
      <c r="D169" s="8">
        <v>359</v>
      </c>
      <c r="E169" s="8">
        <v>3800</v>
      </c>
      <c r="F169" s="8" t="s">
        <v>1695</v>
      </c>
      <c r="G169" s="8" t="s">
        <v>1696</v>
      </c>
      <c r="H169" s="8">
        <v>40.273600000000002</v>
      </c>
      <c r="I169" s="9">
        <v>-110.42408</v>
      </c>
      <c r="J169" s="7">
        <v>3800</v>
      </c>
      <c r="K169" s="8">
        <v>365</v>
      </c>
      <c r="L169" s="8">
        <v>730</v>
      </c>
      <c r="M169" s="8">
        <v>1095</v>
      </c>
      <c r="N169" s="8">
        <v>1460</v>
      </c>
      <c r="O169" s="8">
        <v>1825</v>
      </c>
      <c r="P169" s="8">
        <v>2190</v>
      </c>
      <c r="Q169" s="6">
        <v>2.3290384453705478E-4</v>
      </c>
      <c r="R169" s="33">
        <f t="shared" si="45"/>
        <v>3490.3121150998991</v>
      </c>
      <c r="S169" s="31">
        <f t="shared" si="46"/>
        <v>3205.8628054771398</v>
      </c>
      <c r="T169" s="31">
        <f t="shared" si="47"/>
        <v>2944.5952077118454</v>
      </c>
      <c r="U169" s="31">
        <f t="shared" si="48"/>
        <v>2704.6200861951997</v>
      </c>
      <c r="V169" s="31">
        <f t="shared" si="49"/>
        <v>2484.2021719972731</v>
      </c>
      <c r="W169" s="20">
        <f t="shared" si="50"/>
        <v>2281.7476150735702</v>
      </c>
      <c r="Y169" s="153">
        <f t="shared" si="42"/>
        <v>5.6032671999999994</v>
      </c>
      <c r="Z169" s="155">
        <f t="shared" si="51"/>
        <v>701.86241937241243</v>
      </c>
      <c r="AA169" s="156">
        <f t="shared" si="52"/>
        <v>2242.7327883394328</v>
      </c>
      <c r="AD169" s="14" t="s">
        <v>228</v>
      </c>
      <c r="AE169" s="57">
        <v>31383</v>
      </c>
      <c r="AF169" s="33">
        <f t="shared" si="53"/>
        <v>3490.3121150998991</v>
      </c>
      <c r="AG169" s="84">
        <f t="shared" si="43"/>
        <v>5.1466187874478653</v>
      </c>
      <c r="AH169" s="31">
        <f t="shared" si="54"/>
        <v>3205.8628054771398</v>
      </c>
      <c r="AI169" s="86">
        <f t="shared" si="44"/>
        <v>4.7271857646394837</v>
      </c>
      <c r="AJ169" s="155">
        <f t="shared" si="55"/>
        <v>2944.5952077118454</v>
      </c>
      <c r="AK169" s="56"/>
      <c r="AL169" s="86">
        <f t="shared" si="56"/>
        <v>4.3419351959602555</v>
      </c>
      <c r="AM169" s="31">
        <f t="shared" si="57"/>
        <v>2704.6200861951997</v>
      </c>
      <c r="AN169" s="86">
        <f t="shared" si="58"/>
        <v>3.9880813203786145</v>
      </c>
      <c r="AO169" s="31">
        <f t="shared" si="59"/>
        <v>2484.2021719972731</v>
      </c>
      <c r="AP169" s="89">
        <f t="shared" si="60"/>
        <v>3.6630654075055471</v>
      </c>
      <c r="AQ169" s="20">
        <f t="shared" si="61"/>
        <v>2281.7476150735702</v>
      </c>
      <c r="AR169" s="86">
        <f t="shared" si="62"/>
        <v>3.3645372553210424</v>
      </c>
    </row>
    <row r="170" spans="1:44" x14ac:dyDescent="0.25">
      <c r="A170" s="3" t="s">
        <v>227</v>
      </c>
      <c r="B170" s="4">
        <v>31395</v>
      </c>
      <c r="C170" s="7">
        <v>4301331123</v>
      </c>
      <c r="D170" s="8">
        <v>366</v>
      </c>
      <c r="E170" s="8">
        <v>11315</v>
      </c>
      <c r="F170" s="8" t="s">
        <v>1695</v>
      </c>
      <c r="G170" s="8" t="s">
        <v>1696</v>
      </c>
      <c r="H170" s="8">
        <v>40.17259</v>
      </c>
      <c r="I170" s="9">
        <v>-110.57417</v>
      </c>
      <c r="J170" s="7">
        <v>11315</v>
      </c>
      <c r="K170" s="8">
        <v>365</v>
      </c>
      <c r="L170" s="8">
        <v>730</v>
      </c>
      <c r="M170" s="8">
        <v>1095</v>
      </c>
      <c r="N170" s="8">
        <v>1460</v>
      </c>
      <c r="O170" s="8">
        <v>1825</v>
      </c>
      <c r="P170" s="8">
        <v>2190</v>
      </c>
      <c r="Q170" s="6">
        <v>2.3290384453705478E-4</v>
      </c>
      <c r="R170" s="33">
        <f t="shared" si="45"/>
        <v>10392.863574304041</v>
      </c>
      <c r="S170" s="31">
        <f t="shared" si="46"/>
        <v>9545.8783273615372</v>
      </c>
      <c r="T170" s="31">
        <f t="shared" si="47"/>
        <v>8767.919677699876</v>
      </c>
      <c r="U170" s="31">
        <f t="shared" si="48"/>
        <v>8053.3621777101798</v>
      </c>
      <c r="V170" s="31">
        <f t="shared" si="49"/>
        <v>7397.0388358287228</v>
      </c>
      <c r="W170" s="20">
        <f t="shared" si="50"/>
        <v>6794.2037538309069</v>
      </c>
      <c r="Y170" s="153">
        <f t="shared" si="42"/>
        <v>16.684465360000001</v>
      </c>
      <c r="Z170" s="155">
        <f t="shared" si="51"/>
        <v>2089.8877039996964</v>
      </c>
      <c r="AA170" s="156">
        <f t="shared" si="52"/>
        <v>6678.0319737001792</v>
      </c>
      <c r="AD170" s="14" t="s">
        <v>227</v>
      </c>
      <c r="AE170" s="57">
        <v>31395</v>
      </c>
      <c r="AF170" s="33">
        <f t="shared" si="53"/>
        <v>10392.863574304041</v>
      </c>
      <c r="AG170" s="84">
        <f t="shared" si="43"/>
        <v>15.324734626308578</v>
      </c>
      <c r="AH170" s="31">
        <f t="shared" si="54"/>
        <v>9545.8783273615372</v>
      </c>
      <c r="AI170" s="86">
        <f t="shared" si="44"/>
        <v>14.075817612340989</v>
      </c>
      <c r="AJ170" s="155">
        <f t="shared" si="55"/>
        <v>8767.919677699876</v>
      </c>
      <c r="AK170" s="56"/>
      <c r="AL170" s="86">
        <f t="shared" si="56"/>
        <v>12.928683353234286</v>
      </c>
      <c r="AM170" s="31">
        <f t="shared" si="57"/>
        <v>8053.3621777101798</v>
      </c>
      <c r="AN170" s="86">
        <f t="shared" si="58"/>
        <v>11.875036878969478</v>
      </c>
      <c r="AO170" s="31">
        <f t="shared" si="59"/>
        <v>7397.0388358287228</v>
      </c>
      <c r="AP170" s="89">
        <f t="shared" si="60"/>
        <v>10.907259233138229</v>
      </c>
      <c r="AQ170" s="20">
        <f t="shared" si="61"/>
        <v>6794.2037538309069</v>
      </c>
      <c r="AR170" s="86">
        <f t="shared" si="62"/>
        <v>10.018352379988841</v>
      </c>
    </row>
    <row r="171" spans="1:44" x14ac:dyDescent="0.25">
      <c r="A171" s="3" t="s">
        <v>223</v>
      </c>
      <c r="B171" s="4">
        <v>31397</v>
      </c>
      <c r="C171" s="7">
        <v>4301331117</v>
      </c>
      <c r="D171" s="8">
        <v>366</v>
      </c>
      <c r="E171" s="8">
        <v>34</v>
      </c>
      <c r="F171" s="8" t="s">
        <v>1695</v>
      </c>
      <c r="G171" s="8" t="s">
        <v>1696</v>
      </c>
      <c r="H171" s="8">
        <v>40.33222</v>
      </c>
      <c r="I171" s="9">
        <v>-110.17765</v>
      </c>
      <c r="J171" s="7">
        <v>34</v>
      </c>
      <c r="K171" s="8">
        <v>365</v>
      </c>
      <c r="L171" s="8">
        <v>730</v>
      </c>
      <c r="M171" s="8">
        <v>1095</v>
      </c>
      <c r="N171" s="8">
        <v>1460</v>
      </c>
      <c r="O171" s="8">
        <v>1825</v>
      </c>
      <c r="P171" s="8">
        <v>2190</v>
      </c>
      <c r="Q171" s="6">
        <v>2.3290384453705478E-4</v>
      </c>
      <c r="R171" s="33">
        <f t="shared" si="45"/>
        <v>31.229108398262255</v>
      </c>
      <c r="S171" s="31">
        <f t="shared" si="46"/>
        <v>28.684035627953357</v>
      </c>
      <c r="T171" s="31">
        <f t="shared" si="47"/>
        <v>26.346378174263879</v>
      </c>
      <c r="U171" s="31">
        <f t="shared" si="48"/>
        <v>24.199232350167573</v>
      </c>
      <c r="V171" s="31">
        <f t="shared" si="49"/>
        <v>22.227072065238758</v>
      </c>
      <c r="W171" s="20">
        <f t="shared" si="50"/>
        <v>20.415636555921417</v>
      </c>
      <c r="Y171" s="153">
        <f t="shared" si="42"/>
        <v>5.0134496000000001E-2</v>
      </c>
      <c r="Z171" s="155">
        <f t="shared" si="51"/>
        <v>6.2798216470163215</v>
      </c>
      <c r="AA171" s="156">
        <f t="shared" si="52"/>
        <v>20.066556527247556</v>
      </c>
      <c r="AD171" s="14" t="s">
        <v>223</v>
      </c>
      <c r="AE171" s="57">
        <v>31397</v>
      </c>
      <c r="AF171" s="33">
        <f t="shared" si="53"/>
        <v>31.229108398262255</v>
      </c>
      <c r="AG171" s="84">
        <f t="shared" si="43"/>
        <v>4.6048694414007219E-2</v>
      </c>
      <c r="AH171" s="31">
        <f t="shared" si="54"/>
        <v>28.684035627953357</v>
      </c>
      <c r="AI171" s="86">
        <f t="shared" si="44"/>
        <v>4.2295872630984853E-2</v>
      </c>
      <c r="AJ171" s="155">
        <f t="shared" si="55"/>
        <v>26.346378174263879</v>
      </c>
      <c r="AK171" s="56"/>
      <c r="AL171" s="86">
        <f t="shared" si="56"/>
        <v>3.8848893858591756E-2</v>
      </c>
      <c r="AM171" s="31">
        <f t="shared" si="57"/>
        <v>24.199232350167573</v>
      </c>
      <c r="AN171" s="86">
        <f t="shared" si="58"/>
        <v>3.5682832866545493E-2</v>
      </c>
      <c r="AO171" s="31">
        <f t="shared" si="59"/>
        <v>22.227072065238758</v>
      </c>
      <c r="AP171" s="89">
        <f t="shared" si="60"/>
        <v>3.2774795751365417E-2</v>
      </c>
      <c r="AQ171" s="20">
        <f t="shared" si="61"/>
        <v>20.415636555921417</v>
      </c>
      <c r="AR171" s="86">
        <f t="shared" si="62"/>
        <v>3.0103754389714587E-2</v>
      </c>
    </row>
    <row r="172" spans="1:44" x14ac:dyDescent="0.25">
      <c r="A172" s="3" t="s">
        <v>229</v>
      </c>
      <c r="B172" s="4">
        <v>31421</v>
      </c>
      <c r="C172" s="7">
        <v>4301331126</v>
      </c>
      <c r="D172" s="8">
        <v>366</v>
      </c>
      <c r="E172" s="8">
        <v>4267</v>
      </c>
      <c r="F172" s="8" t="s">
        <v>1695</v>
      </c>
      <c r="G172" s="8" t="s">
        <v>1696</v>
      </c>
      <c r="H172" s="8">
        <v>40.275089999999899</v>
      </c>
      <c r="I172" s="9">
        <v>-110.44038</v>
      </c>
      <c r="J172" s="7">
        <v>4267</v>
      </c>
      <c r="K172" s="8">
        <v>365</v>
      </c>
      <c r="L172" s="8">
        <v>730</v>
      </c>
      <c r="M172" s="8">
        <v>1095</v>
      </c>
      <c r="N172" s="8">
        <v>1460</v>
      </c>
      <c r="O172" s="8">
        <v>1825</v>
      </c>
      <c r="P172" s="8">
        <v>2190</v>
      </c>
      <c r="Q172" s="6">
        <v>2.3290384453705478E-4</v>
      </c>
      <c r="R172" s="33">
        <f t="shared" si="45"/>
        <v>3919.2531039819132</v>
      </c>
      <c r="S172" s="31">
        <f t="shared" si="46"/>
        <v>3599.8464713081462</v>
      </c>
      <c r="T172" s="31">
        <f t="shared" si="47"/>
        <v>3306.4704608701168</v>
      </c>
      <c r="U172" s="31">
        <f t="shared" si="48"/>
        <v>3037.0036599460304</v>
      </c>
      <c r="V172" s="31">
        <f t="shared" si="49"/>
        <v>2789.4975441874644</v>
      </c>
      <c r="W172" s="20">
        <f t="shared" si="50"/>
        <v>2562.1623877681377</v>
      </c>
      <c r="Y172" s="153">
        <f t="shared" si="42"/>
        <v>6.2918792479999999</v>
      </c>
      <c r="Z172" s="155">
        <f t="shared" si="51"/>
        <v>788.11761670054841</v>
      </c>
      <c r="AA172" s="156">
        <f t="shared" si="52"/>
        <v>2518.3528441695685</v>
      </c>
      <c r="AD172" s="14" t="s">
        <v>229</v>
      </c>
      <c r="AE172" s="57">
        <v>31421</v>
      </c>
      <c r="AF172" s="33">
        <f t="shared" si="53"/>
        <v>3919.2531039819132</v>
      </c>
      <c r="AG172" s="84">
        <f t="shared" si="43"/>
        <v>5.7791111489579059</v>
      </c>
      <c r="AH172" s="31">
        <f t="shared" si="54"/>
        <v>3599.8464713081462</v>
      </c>
      <c r="AI172" s="86">
        <f t="shared" si="44"/>
        <v>5.3081320151885993</v>
      </c>
      <c r="AJ172" s="155">
        <f t="shared" si="55"/>
        <v>3306.4704608701168</v>
      </c>
      <c r="AK172" s="56"/>
      <c r="AL172" s="86">
        <f t="shared" si="56"/>
        <v>4.875536179253265</v>
      </c>
      <c r="AM172" s="31">
        <f t="shared" si="57"/>
        <v>3037.0036599460304</v>
      </c>
      <c r="AN172" s="86">
        <f t="shared" si="58"/>
        <v>4.4781955247514595</v>
      </c>
      <c r="AO172" s="31">
        <f t="shared" si="59"/>
        <v>2789.4975441874644</v>
      </c>
      <c r="AP172" s="89">
        <f t="shared" si="60"/>
        <v>4.1132368667963606</v>
      </c>
      <c r="AQ172" s="20">
        <f t="shared" si="61"/>
        <v>2562.1623877681377</v>
      </c>
      <c r="AR172" s="86">
        <f t="shared" si="62"/>
        <v>3.7780211759091809</v>
      </c>
    </row>
    <row r="173" spans="1:44" x14ac:dyDescent="0.25">
      <c r="A173" s="3" t="s">
        <v>218</v>
      </c>
      <c r="B173" s="4">
        <v>31428</v>
      </c>
      <c r="C173" s="7">
        <v>4301331104</v>
      </c>
      <c r="D173" s="8">
        <v>347</v>
      </c>
      <c r="E173" s="8">
        <v>3284</v>
      </c>
      <c r="F173" s="8" t="s">
        <v>1695</v>
      </c>
      <c r="G173" s="8" t="s">
        <v>1696</v>
      </c>
      <c r="H173" s="8">
        <v>40.364849999999898</v>
      </c>
      <c r="I173" s="9">
        <v>-110.214429999999</v>
      </c>
      <c r="J173" s="7">
        <v>3284</v>
      </c>
      <c r="K173" s="8">
        <v>365</v>
      </c>
      <c r="L173" s="8">
        <v>730</v>
      </c>
      <c r="M173" s="8">
        <v>1095</v>
      </c>
      <c r="N173" s="8">
        <v>1460</v>
      </c>
      <c r="O173" s="8">
        <v>1825</v>
      </c>
      <c r="P173" s="8">
        <v>2190</v>
      </c>
      <c r="Q173" s="6">
        <v>2.3290384453705478E-4</v>
      </c>
      <c r="R173" s="33">
        <f t="shared" si="45"/>
        <v>3016.36446999686</v>
      </c>
      <c r="S173" s="31">
        <f t="shared" si="46"/>
        <v>2770.5403824176124</v>
      </c>
      <c r="T173" s="31">
        <f t="shared" si="47"/>
        <v>2544.7501742436052</v>
      </c>
      <c r="U173" s="31">
        <f t="shared" si="48"/>
        <v>2337.3611481750095</v>
      </c>
      <c r="V173" s="31">
        <f t="shared" si="49"/>
        <v>2146.8736665365909</v>
      </c>
      <c r="W173" s="20">
        <f t="shared" si="50"/>
        <v>1971.9103073425274</v>
      </c>
      <c r="Y173" s="153">
        <f t="shared" si="42"/>
        <v>4.8424024960000001</v>
      </c>
      <c r="Z173" s="155">
        <f t="shared" si="51"/>
        <v>606.55689084710593</v>
      </c>
      <c r="AA173" s="156">
        <f t="shared" si="52"/>
        <v>1938.1932833964993</v>
      </c>
      <c r="AD173" s="14" t="s">
        <v>218</v>
      </c>
      <c r="AE173" s="57">
        <v>31428</v>
      </c>
      <c r="AF173" s="33">
        <f t="shared" si="53"/>
        <v>3016.36446999686</v>
      </c>
      <c r="AG173" s="84">
        <f t="shared" si="43"/>
        <v>4.4477621310470496</v>
      </c>
      <c r="AH173" s="31">
        <f t="shared" si="54"/>
        <v>2770.5403824176124</v>
      </c>
      <c r="AI173" s="86">
        <f t="shared" si="44"/>
        <v>4.0852836976515956</v>
      </c>
      <c r="AJ173" s="155">
        <f t="shared" si="55"/>
        <v>2544.7501742436052</v>
      </c>
      <c r="AK173" s="56"/>
      <c r="AL173" s="86">
        <f t="shared" si="56"/>
        <v>3.7523461009298624</v>
      </c>
      <c r="AM173" s="31">
        <f t="shared" si="57"/>
        <v>2337.3611481750095</v>
      </c>
      <c r="AN173" s="86">
        <f t="shared" si="58"/>
        <v>3.4465418568745712</v>
      </c>
      <c r="AO173" s="31">
        <f t="shared" si="59"/>
        <v>2146.8736665365909</v>
      </c>
      <c r="AP173" s="89">
        <f t="shared" si="60"/>
        <v>3.165659683749531</v>
      </c>
      <c r="AQ173" s="20">
        <f t="shared" si="61"/>
        <v>1971.9103073425274</v>
      </c>
      <c r="AR173" s="86">
        <f t="shared" si="62"/>
        <v>2.9076685122300798</v>
      </c>
    </row>
    <row r="174" spans="1:44" x14ac:dyDescent="0.25">
      <c r="A174" s="3" t="s">
        <v>231</v>
      </c>
      <c r="B174" s="4">
        <v>31453</v>
      </c>
      <c r="C174" s="7">
        <v>4301331134</v>
      </c>
      <c r="D174" s="8">
        <v>366</v>
      </c>
      <c r="E174" s="8">
        <v>10718</v>
      </c>
      <c r="F174" s="8" t="s">
        <v>1695</v>
      </c>
      <c r="G174" s="8" t="s">
        <v>1696</v>
      </c>
      <c r="H174" s="8">
        <v>40.30265</v>
      </c>
      <c r="I174" s="9">
        <v>-110.29061</v>
      </c>
      <c r="J174" s="7">
        <v>10718</v>
      </c>
      <c r="K174" s="8">
        <v>365</v>
      </c>
      <c r="L174" s="8">
        <v>730</v>
      </c>
      <c r="M174" s="8">
        <v>1095</v>
      </c>
      <c r="N174" s="8">
        <v>1460</v>
      </c>
      <c r="O174" s="8">
        <v>1825</v>
      </c>
      <c r="P174" s="8">
        <v>2190</v>
      </c>
      <c r="Q174" s="6">
        <v>2.3290384453705478E-4</v>
      </c>
      <c r="R174" s="33">
        <f t="shared" si="45"/>
        <v>9844.5171709580845</v>
      </c>
      <c r="S174" s="31">
        <f t="shared" si="46"/>
        <v>9042.2204076589442</v>
      </c>
      <c r="T174" s="31">
        <f t="shared" si="47"/>
        <v>8305.3082726988305</v>
      </c>
      <c r="U174" s="31">
        <f t="shared" si="48"/>
        <v>7628.4521273263545</v>
      </c>
      <c r="V174" s="31">
        <f t="shared" si="49"/>
        <v>7006.7575998596767</v>
      </c>
      <c r="W174" s="20">
        <f t="shared" si="50"/>
        <v>6435.7291943048749</v>
      </c>
      <c r="Y174" s="153">
        <f t="shared" si="42"/>
        <v>15.804162591999999</v>
      </c>
      <c r="Z174" s="155">
        <f t="shared" si="51"/>
        <v>1979.6214239035569</v>
      </c>
      <c r="AA174" s="156">
        <f t="shared" si="52"/>
        <v>6325.6868487952734</v>
      </c>
      <c r="AD174" s="14" t="s">
        <v>231</v>
      </c>
      <c r="AE174" s="57">
        <v>31453</v>
      </c>
      <c r="AF174" s="33">
        <f t="shared" si="53"/>
        <v>9844.5171709580845</v>
      </c>
      <c r="AG174" s="84">
        <f t="shared" si="43"/>
        <v>14.516173727333218</v>
      </c>
      <c r="AH174" s="31">
        <f t="shared" si="54"/>
        <v>9042.2204076589442</v>
      </c>
      <c r="AI174" s="86">
        <f t="shared" si="44"/>
        <v>13.333151848791049</v>
      </c>
      <c r="AJ174" s="155">
        <f t="shared" si="55"/>
        <v>8305.3082726988305</v>
      </c>
      <c r="AK174" s="56"/>
      <c r="AL174" s="86">
        <f t="shared" si="56"/>
        <v>12.246542481658423</v>
      </c>
      <c r="AM174" s="31">
        <f t="shared" si="57"/>
        <v>7628.4521273263545</v>
      </c>
      <c r="AN174" s="86">
        <f t="shared" si="58"/>
        <v>11.248488313636312</v>
      </c>
      <c r="AO174" s="31">
        <f t="shared" si="59"/>
        <v>7006.7575998596767</v>
      </c>
      <c r="AP174" s="89">
        <f t="shared" si="60"/>
        <v>10.331772378327488</v>
      </c>
      <c r="AQ174" s="20">
        <f t="shared" si="61"/>
        <v>6435.7291943048749</v>
      </c>
      <c r="AR174" s="86">
        <f t="shared" si="62"/>
        <v>9.489765869087087</v>
      </c>
    </row>
    <row r="175" spans="1:44" x14ac:dyDescent="0.25">
      <c r="A175" s="3" t="s">
        <v>230</v>
      </c>
      <c r="B175" s="4">
        <v>31478</v>
      </c>
      <c r="C175" s="7">
        <v>4301331130</v>
      </c>
      <c r="D175" s="8">
        <v>366</v>
      </c>
      <c r="E175" s="8">
        <v>1850</v>
      </c>
      <c r="F175" s="8" t="s">
        <v>1695</v>
      </c>
      <c r="G175" s="8" t="s">
        <v>1696</v>
      </c>
      <c r="H175" s="8">
        <v>40.273650000000004</v>
      </c>
      <c r="I175" s="9">
        <v>-110.47577</v>
      </c>
      <c r="J175" s="7">
        <v>1850</v>
      </c>
      <c r="K175" s="8">
        <v>365</v>
      </c>
      <c r="L175" s="8">
        <v>730</v>
      </c>
      <c r="M175" s="8">
        <v>1095</v>
      </c>
      <c r="N175" s="8">
        <v>1460</v>
      </c>
      <c r="O175" s="8">
        <v>1825</v>
      </c>
      <c r="P175" s="8">
        <v>2190</v>
      </c>
      <c r="Q175" s="6">
        <v>2.3290384453705478E-4</v>
      </c>
      <c r="R175" s="33">
        <f t="shared" si="45"/>
        <v>1699.2308981407402</v>
      </c>
      <c r="S175" s="31">
        <f t="shared" si="46"/>
        <v>1560.7489974033444</v>
      </c>
      <c r="T175" s="31">
        <f t="shared" si="47"/>
        <v>1433.5529300702406</v>
      </c>
      <c r="U175" s="31">
        <f t="shared" si="48"/>
        <v>1316.7229367002944</v>
      </c>
      <c r="V175" s="31">
        <f t="shared" si="49"/>
        <v>1209.4142153144619</v>
      </c>
      <c r="W175" s="20">
        <f t="shared" si="50"/>
        <v>1110.8508126016065</v>
      </c>
      <c r="Y175" s="153">
        <f t="shared" si="42"/>
        <v>2.7279063999999997</v>
      </c>
      <c r="Z175" s="155">
        <f t="shared" si="51"/>
        <v>341.69617785235869</v>
      </c>
      <c r="AA175" s="156">
        <f t="shared" si="52"/>
        <v>1091.8567522178819</v>
      </c>
      <c r="AD175" s="14" t="s">
        <v>230</v>
      </c>
      <c r="AE175" s="57">
        <v>31478</v>
      </c>
      <c r="AF175" s="33">
        <f t="shared" si="53"/>
        <v>1699.2308981407402</v>
      </c>
      <c r="AG175" s="84">
        <f t="shared" si="43"/>
        <v>2.5055907254680396</v>
      </c>
      <c r="AH175" s="31">
        <f t="shared" si="54"/>
        <v>1560.7489974033444</v>
      </c>
      <c r="AI175" s="86">
        <f t="shared" si="44"/>
        <v>2.301393069627117</v>
      </c>
      <c r="AJ175" s="155">
        <f t="shared" si="55"/>
        <v>1433.5529300702406</v>
      </c>
      <c r="AK175" s="56"/>
      <c r="AL175" s="86">
        <f t="shared" si="56"/>
        <v>2.1138368717174929</v>
      </c>
      <c r="AM175" s="31">
        <f t="shared" si="57"/>
        <v>1316.7229367002944</v>
      </c>
      <c r="AN175" s="86">
        <f t="shared" si="58"/>
        <v>1.9415659059737989</v>
      </c>
      <c r="AO175" s="31">
        <f t="shared" si="59"/>
        <v>1209.4142153144619</v>
      </c>
      <c r="AP175" s="89">
        <f t="shared" si="60"/>
        <v>1.7833344747066477</v>
      </c>
      <c r="AQ175" s="20">
        <f t="shared" si="61"/>
        <v>1110.8508126016065</v>
      </c>
      <c r="AR175" s="86">
        <f t="shared" si="62"/>
        <v>1.6379984006168233</v>
      </c>
    </row>
    <row r="176" spans="1:44" x14ac:dyDescent="0.25">
      <c r="A176" s="3" t="s">
        <v>187</v>
      </c>
      <c r="B176" s="4">
        <v>31482</v>
      </c>
      <c r="C176" s="7">
        <v>4301330891</v>
      </c>
      <c r="D176" s="8">
        <v>159</v>
      </c>
      <c r="E176" s="8">
        <v>362</v>
      </c>
      <c r="F176" s="8" t="s">
        <v>1695</v>
      </c>
      <c r="G176" s="8" t="s">
        <v>1696</v>
      </c>
      <c r="H176" s="8">
        <v>40.07526</v>
      </c>
      <c r="I176" s="9">
        <v>-110.2627</v>
      </c>
      <c r="J176" s="7">
        <v>362</v>
      </c>
      <c r="K176" s="8">
        <v>365</v>
      </c>
      <c r="L176" s="8">
        <v>730</v>
      </c>
      <c r="M176" s="8">
        <v>1095</v>
      </c>
      <c r="N176" s="8">
        <v>1460</v>
      </c>
      <c r="O176" s="8">
        <v>1825</v>
      </c>
      <c r="P176" s="8">
        <v>2190</v>
      </c>
      <c r="Q176" s="6">
        <v>2.3290384453705478E-4</v>
      </c>
      <c r="R176" s="33">
        <f t="shared" si="45"/>
        <v>332.49815412267458</v>
      </c>
      <c r="S176" s="31">
        <f t="shared" si="46"/>
        <v>305.40061462703278</v>
      </c>
      <c r="T176" s="31">
        <f t="shared" si="47"/>
        <v>280.51143820833897</v>
      </c>
      <c r="U176" s="31">
        <f t="shared" si="48"/>
        <v>257.65065031649004</v>
      </c>
      <c r="V176" s="31">
        <f t="shared" si="49"/>
        <v>236.65294375342444</v>
      </c>
      <c r="W176" s="20">
        <f t="shared" si="50"/>
        <v>217.36648333069274</v>
      </c>
      <c r="Y176" s="153">
        <f t="shared" si="42"/>
        <v>0.53378492799999999</v>
      </c>
      <c r="Z176" s="155">
        <f t="shared" si="51"/>
        <v>66.861630477056138</v>
      </c>
      <c r="AA176" s="156">
        <f t="shared" si="52"/>
        <v>213.64980773128283</v>
      </c>
      <c r="AD176" s="14" t="s">
        <v>187</v>
      </c>
      <c r="AE176" s="57">
        <v>31482</v>
      </c>
      <c r="AF176" s="33">
        <f t="shared" si="53"/>
        <v>332.49815412267458</v>
      </c>
      <c r="AG176" s="84">
        <f t="shared" si="43"/>
        <v>0.49028315817266505</v>
      </c>
      <c r="AH176" s="31">
        <f t="shared" si="54"/>
        <v>305.40061462703278</v>
      </c>
      <c r="AI176" s="86">
        <f t="shared" si="44"/>
        <v>0.45032664389460342</v>
      </c>
      <c r="AJ176" s="155">
        <f t="shared" si="55"/>
        <v>280.51143820833897</v>
      </c>
      <c r="AK176" s="56"/>
      <c r="AL176" s="86">
        <f t="shared" si="56"/>
        <v>0.41362645814147697</v>
      </c>
      <c r="AM176" s="31">
        <f t="shared" si="57"/>
        <v>257.65065031649004</v>
      </c>
      <c r="AN176" s="86">
        <f t="shared" si="58"/>
        <v>0.37991722052027849</v>
      </c>
      <c r="AO176" s="31">
        <f t="shared" si="59"/>
        <v>236.65294375342444</v>
      </c>
      <c r="AP176" s="89">
        <f t="shared" si="60"/>
        <v>0.34895517829394945</v>
      </c>
      <c r="AQ176" s="20">
        <f t="shared" si="61"/>
        <v>217.36648333069274</v>
      </c>
      <c r="AR176" s="86">
        <f t="shared" si="62"/>
        <v>0.32051644379637301</v>
      </c>
    </row>
    <row r="177" spans="1:44" x14ac:dyDescent="0.25">
      <c r="A177" s="3" t="s">
        <v>232</v>
      </c>
      <c r="B177" s="4">
        <v>31485</v>
      </c>
      <c r="C177" s="7">
        <v>4301331136</v>
      </c>
      <c r="D177" s="8">
        <v>366</v>
      </c>
      <c r="E177" s="8">
        <v>8747</v>
      </c>
      <c r="F177" s="8" t="s">
        <v>1695</v>
      </c>
      <c r="G177" s="8" t="s">
        <v>1696</v>
      </c>
      <c r="H177" s="8">
        <v>40.32011</v>
      </c>
      <c r="I177" s="9">
        <v>-110.23238000000001</v>
      </c>
      <c r="J177" s="7">
        <v>8747</v>
      </c>
      <c r="K177" s="8">
        <v>365</v>
      </c>
      <c r="L177" s="8">
        <v>730</v>
      </c>
      <c r="M177" s="8">
        <v>1095</v>
      </c>
      <c r="N177" s="8">
        <v>1460</v>
      </c>
      <c r="O177" s="8">
        <v>1825</v>
      </c>
      <c r="P177" s="8">
        <v>2190</v>
      </c>
      <c r="Q177" s="6">
        <v>2.3290384453705478E-4</v>
      </c>
      <c r="R177" s="33">
        <f t="shared" si="45"/>
        <v>8034.1473870470572</v>
      </c>
      <c r="S177" s="31">
        <f t="shared" si="46"/>
        <v>7379.3899893443531</v>
      </c>
      <c r="T177" s="31">
        <f t="shared" si="47"/>
        <v>6777.9932320672397</v>
      </c>
      <c r="U177" s="31">
        <f t="shared" si="48"/>
        <v>6225.6083931445819</v>
      </c>
      <c r="V177" s="31">
        <f t="shared" si="49"/>
        <v>5718.2411574895123</v>
      </c>
      <c r="W177" s="20">
        <f t="shared" si="50"/>
        <v>5252.2227339601359</v>
      </c>
      <c r="Y177" s="153">
        <f t="shared" si="42"/>
        <v>12.897836368</v>
      </c>
      <c r="Z177" s="155">
        <f t="shared" si="51"/>
        <v>1615.5764690132871</v>
      </c>
      <c r="AA177" s="156">
        <f t="shared" si="52"/>
        <v>5162.4167630539523</v>
      </c>
      <c r="AD177" s="14" t="s">
        <v>232</v>
      </c>
      <c r="AE177" s="57">
        <v>31485</v>
      </c>
      <c r="AF177" s="33">
        <f t="shared" si="53"/>
        <v>8034.1473870470572</v>
      </c>
      <c r="AG177" s="84">
        <f t="shared" si="43"/>
        <v>11.846703824685916</v>
      </c>
      <c r="AH177" s="31">
        <f t="shared" si="54"/>
        <v>7379.3899893443531</v>
      </c>
      <c r="AI177" s="86">
        <f t="shared" si="44"/>
        <v>10.881235232447779</v>
      </c>
      <c r="AJ177" s="155">
        <f t="shared" si="55"/>
        <v>6777.9932320672397</v>
      </c>
      <c r="AK177" s="56"/>
      <c r="AL177" s="86">
        <f t="shared" si="56"/>
        <v>9.9944492523853548</v>
      </c>
      <c r="AM177" s="31">
        <f t="shared" si="57"/>
        <v>6225.6083931445819</v>
      </c>
      <c r="AN177" s="86">
        <f t="shared" si="58"/>
        <v>9.1799335024609832</v>
      </c>
      <c r="AO177" s="31">
        <f t="shared" si="59"/>
        <v>5718.2411574895123</v>
      </c>
      <c r="AP177" s="89">
        <f t="shared" si="60"/>
        <v>8.4317981893292142</v>
      </c>
      <c r="AQ177" s="20">
        <f t="shared" si="61"/>
        <v>5252.2227339601359</v>
      </c>
      <c r="AR177" s="86">
        <f t="shared" si="62"/>
        <v>7.7446335190245144</v>
      </c>
    </row>
    <row r="178" spans="1:44" x14ac:dyDescent="0.25">
      <c r="A178" s="3" t="s">
        <v>235</v>
      </c>
      <c r="B178" s="4">
        <v>31519</v>
      </c>
      <c r="C178" s="7">
        <v>4301331149</v>
      </c>
      <c r="D178" s="8">
        <v>366</v>
      </c>
      <c r="E178" s="8">
        <v>8651</v>
      </c>
      <c r="F178" s="8" t="s">
        <v>1695</v>
      </c>
      <c r="G178" s="8" t="s">
        <v>1696</v>
      </c>
      <c r="H178" s="8">
        <v>40.377490000000002</v>
      </c>
      <c r="I178" s="9">
        <v>-110.042469999999</v>
      </c>
      <c r="J178" s="7">
        <v>8651</v>
      </c>
      <c r="K178" s="8">
        <v>365</v>
      </c>
      <c r="L178" s="8">
        <v>730</v>
      </c>
      <c r="M178" s="8">
        <v>1095</v>
      </c>
      <c r="N178" s="8">
        <v>1460</v>
      </c>
      <c r="O178" s="8">
        <v>1825</v>
      </c>
      <c r="P178" s="8">
        <v>2190</v>
      </c>
      <c r="Q178" s="6">
        <v>2.3290384453705478E-4</v>
      </c>
      <c r="R178" s="33">
        <f t="shared" si="45"/>
        <v>7945.971080981376</v>
      </c>
      <c r="S178" s="31">
        <f t="shared" si="46"/>
        <v>7298.3997711007205</v>
      </c>
      <c r="T178" s="31">
        <f t="shared" si="47"/>
        <v>6703.6034583987303</v>
      </c>
      <c r="U178" s="31">
        <f t="shared" si="48"/>
        <v>6157.2811488617554</v>
      </c>
      <c r="V178" s="31">
        <f t="shared" si="49"/>
        <v>5655.4823657758971</v>
      </c>
      <c r="W178" s="20">
        <f t="shared" si="50"/>
        <v>5194.5785836845935</v>
      </c>
      <c r="Y178" s="153">
        <f t="shared" si="42"/>
        <v>12.756280144</v>
      </c>
      <c r="Z178" s="155">
        <f t="shared" si="51"/>
        <v>1597.8452078923001</v>
      </c>
      <c r="AA178" s="156">
        <f t="shared" si="52"/>
        <v>5105.7582505064302</v>
      </c>
      <c r="AD178" s="14" t="s">
        <v>235</v>
      </c>
      <c r="AE178" s="57">
        <v>31519</v>
      </c>
      <c r="AF178" s="33">
        <f t="shared" si="53"/>
        <v>7945.971080981376</v>
      </c>
      <c r="AG178" s="84">
        <f t="shared" si="43"/>
        <v>11.716683981634601</v>
      </c>
      <c r="AH178" s="31">
        <f t="shared" si="54"/>
        <v>7298.3997711007205</v>
      </c>
      <c r="AI178" s="86">
        <f t="shared" si="44"/>
        <v>10.76181159207794</v>
      </c>
      <c r="AJ178" s="155">
        <f t="shared" si="55"/>
        <v>6703.6034583987303</v>
      </c>
      <c r="AK178" s="56"/>
      <c r="AL178" s="86">
        <f t="shared" si="56"/>
        <v>9.8847582579610975</v>
      </c>
      <c r="AM178" s="31">
        <f t="shared" si="57"/>
        <v>6157.2811488617554</v>
      </c>
      <c r="AN178" s="86">
        <f t="shared" si="58"/>
        <v>9.0791819743672075</v>
      </c>
      <c r="AO178" s="31">
        <f t="shared" si="59"/>
        <v>5655.4823657758971</v>
      </c>
      <c r="AP178" s="89">
        <f t="shared" si="60"/>
        <v>8.3392575895606544</v>
      </c>
      <c r="AQ178" s="20">
        <f t="shared" si="61"/>
        <v>5194.5785836845935</v>
      </c>
      <c r="AR178" s="86">
        <f t="shared" si="62"/>
        <v>7.6596346831006148</v>
      </c>
    </row>
    <row r="179" spans="1:44" x14ac:dyDescent="0.25">
      <c r="A179" s="3" t="s">
        <v>226</v>
      </c>
      <c r="B179" s="12">
        <v>31530</v>
      </c>
      <c r="C179" s="7">
        <v>4301331121</v>
      </c>
      <c r="D179" s="8">
        <v>366</v>
      </c>
      <c r="E179" s="8">
        <v>6509</v>
      </c>
      <c r="F179" s="8" t="s">
        <v>1695</v>
      </c>
      <c r="G179" s="8" t="s">
        <v>1696</v>
      </c>
      <c r="H179" s="8">
        <v>40.325859999999899</v>
      </c>
      <c r="I179" s="9">
        <v>-110.165229999999</v>
      </c>
      <c r="J179" s="7">
        <v>6509</v>
      </c>
      <c r="K179" s="8">
        <v>365</v>
      </c>
      <c r="L179" s="8">
        <v>730</v>
      </c>
      <c r="M179" s="8">
        <v>1095</v>
      </c>
      <c r="N179" s="8">
        <v>1460</v>
      </c>
      <c r="O179" s="8">
        <v>1825</v>
      </c>
      <c r="P179" s="8">
        <v>2190</v>
      </c>
      <c r="Q179" s="6">
        <v>2.3290384453705478E-4</v>
      </c>
      <c r="R179" s="33">
        <f t="shared" si="45"/>
        <v>5978.5372518908534</v>
      </c>
      <c r="S179" s="31">
        <f t="shared" si="46"/>
        <v>5491.3055265396588</v>
      </c>
      <c r="T179" s="31">
        <f t="shared" si="47"/>
        <v>5043.7816334201061</v>
      </c>
      <c r="U179" s="31">
        <f t="shared" si="48"/>
        <v>4632.7295108011986</v>
      </c>
      <c r="V179" s="31">
        <f t="shared" si="49"/>
        <v>4255.1768256658552</v>
      </c>
      <c r="W179" s="20">
        <f t="shared" si="50"/>
        <v>3908.3934806615443</v>
      </c>
      <c r="Y179" s="153">
        <f t="shared" si="42"/>
        <v>9.5978068959999998</v>
      </c>
      <c r="Z179" s="155">
        <f t="shared" si="51"/>
        <v>1202.2164441302718</v>
      </c>
      <c r="AA179" s="156">
        <f t="shared" si="52"/>
        <v>3841.5651892898341</v>
      </c>
      <c r="AD179" s="14" t="s">
        <v>226</v>
      </c>
      <c r="AE179" s="57">
        <v>31530</v>
      </c>
      <c r="AF179" s="33">
        <f t="shared" si="53"/>
        <v>5978.5372518908534</v>
      </c>
      <c r="AG179" s="84">
        <f t="shared" si="43"/>
        <v>8.8156162335521469</v>
      </c>
      <c r="AH179" s="31">
        <f t="shared" si="54"/>
        <v>5491.3055265396588</v>
      </c>
      <c r="AI179" s="86">
        <f t="shared" si="44"/>
        <v>8.0971716163258947</v>
      </c>
      <c r="AJ179" s="155">
        <f t="shared" si="55"/>
        <v>5043.7816334201061</v>
      </c>
      <c r="AK179" s="56"/>
      <c r="AL179" s="86">
        <f t="shared" si="56"/>
        <v>7.437277944869817</v>
      </c>
      <c r="AM179" s="31">
        <f t="shared" si="57"/>
        <v>4632.7295108011986</v>
      </c>
      <c r="AN179" s="86">
        <f t="shared" si="58"/>
        <v>6.8311635037748424</v>
      </c>
      <c r="AO179" s="31">
        <f t="shared" si="59"/>
        <v>4255.1768256658552</v>
      </c>
      <c r="AP179" s="89">
        <f t="shared" si="60"/>
        <v>6.2744454572246324</v>
      </c>
      <c r="AQ179" s="20">
        <f t="shared" si="61"/>
        <v>3908.3934806615443</v>
      </c>
      <c r="AR179" s="86">
        <f t="shared" si="62"/>
        <v>5.7630981565485957</v>
      </c>
    </row>
    <row r="180" spans="1:44" x14ac:dyDescent="0.25">
      <c r="A180" s="3" t="s">
        <v>233</v>
      </c>
      <c r="B180" s="4">
        <v>31562</v>
      </c>
      <c r="C180" s="7">
        <v>4301331138</v>
      </c>
      <c r="D180" s="8">
        <v>366</v>
      </c>
      <c r="E180" s="8">
        <v>14249</v>
      </c>
      <c r="F180" s="8" t="s">
        <v>1695</v>
      </c>
      <c r="G180" s="8" t="s">
        <v>1696</v>
      </c>
      <c r="H180" s="8">
        <v>40.321150000000003</v>
      </c>
      <c r="I180" s="9">
        <v>-110.34166</v>
      </c>
      <c r="J180" s="7">
        <v>14249</v>
      </c>
      <c r="K180" s="8">
        <v>365</v>
      </c>
      <c r="L180" s="8">
        <v>730</v>
      </c>
      <c r="M180" s="8">
        <v>1095</v>
      </c>
      <c r="N180" s="8">
        <v>1460</v>
      </c>
      <c r="O180" s="8">
        <v>1825</v>
      </c>
      <c r="P180" s="8">
        <v>2190</v>
      </c>
      <c r="Q180" s="6">
        <v>2.3290384453705478E-4</v>
      </c>
      <c r="R180" s="33">
        <f t="shared" si="45"/>
        <v>13087.751928436437</v>
      </c>
      <c r="S180" s="31">
        <f t="shared" si="46"/>
        <v>12021.14187243257</v>
      </c>
      <c r="T180" s="31">
        <f t="shared" si="47"/>
        <v>11041.457135443707</v>
      </c>
      <c r="U180" s="31">
        <f t="shared" si="48"/>
        <v>10141.613581104051</v>
      </c>
      <c r="V180" s="31">
        <f t="shared" si="49"/>
        <v>9315.104407576091</v>
      </c>
      <c r="W180" s="20">
        <f t="shared" si="50"/>
        <v>8555.953096627185</v>
      </c>
      <c r="Y180" s="153">
        <f t="shared" si="42"/>
        <v>21.010777456</v>
      </c>
      <c r="Z180" s="155">
        <f t="shared" si="51"/>
        <v>2631.7993720098698</v>
      </c>
      <c r="AA180" s="156">
        <f t="shared" si="52"/>
        <v>8409.6577634338373</v>
      </c>
      <c r="AD180" s="14" t="s">
        <v>233</v>
      </c>
      <c r="AE180" s="57">
        <v>31562</v>
      </c>
      <c r="AF180" s="33">
        <f t="shared" si="53"/>
        <v>13087.751928436437</v>
      </c>
      <c r="AG180" s="84">
        <f t="shared" si="43"/>
        <v>19.298466079564378</v>
      </c>
      <c r="AH180" s="31">
        <f t="shared" si="54"/>
        <v>12021.14187243257</v>
      </c>
      <c r="AI180" s="86">
        <f t="shared" si="44"/>
        <v>17.725702621144212</v>
      </c>
      <c r="AJ180" s="155">
        <f t="shared" si="55"/>
        <v>11041.457135443707</v>
      </c>
      <c r="AK180" s="56"/>
      <c r="AL180" s="86">
        <f t="shared" si="56"/>
        <v>16.281114370325703</v>
      </c>
      <c r="AM180" s="31">
        <f t="shared" si="57"/>
        <v>10141.613581104051</v>
      </c>
      <c r="AN180" s="86">
        <f t="shared" si="58"/>
        <v>14.954255456335492</v>
      </c>
      <c r="AO180" s="31">
        <f t="shared" si="59"/>
        <v>9315.104407576091</v>
      </c>
      <c r="AP180" s="89">
        <f t="shared" si="60"/>
        <v>13.735531313564879</v>
      </c>
      <c r="AQ180" s="20">
        <f t="shared" si="61"/>
        <v>8555.953096627185</v>
      </c>
      <c r="AR180" s="86">
        <f t="shared" si="62"/>
        <v>12.616129302913036</v>
      </c>
    </row>
    <row r="181" spans="1:44" x14ac:dyDescent="0.25">
      <c r="A181" s="3" t="s">
        <v>234</v>
      </c>
      <c r="B181" s="4">
        <v>31579</v>
      </c>
      <c r="C181" s="7">
        <v>4301331147</v>
      </c>
      <c r="D181" s="8">
        <v>350</v>
      </c>
      <c r="E181" s="8">
        <v>2422</v>
      </c>
      <c r="F181" s="8" t="s">
        <v>1695</v>
      </c>
      <c r="G181" s="8" t="s">
        <v>1696</v>
      </c>
      <c r="H181" s="8">
        <v>40.341340000000002</v>
      </c>
      <c r="I181" s="9">
        <v>-109.98627</v>
      </c>
      <c r="J181" s="7">
        <v>2422</v>
      </c>
      <c r="K181" s="8">
        <v>365</v>
      </c>
      <c r="L181" s="8">
        <v>730</v>
      </c>
      <c r="M181" s="8">
        <v>1095</v>
      </c>
      <c r="N181" s="8">
        <v>1460</v>
      </c>
      <c r="O181" s="8">
        <v>1825</v>
      </c>
      <c r="P181" s="8">
        <v>2190</v>
      </c>
      <c r="Q181" s="6">
        <v>2.3290384453705478E-4</v>
      </c>
      <c r="R181" s="33">
        <f t="shared" si="45"/>
        <v>2224.6147217820935</v>
      </c>
      <c r="S181" s="31">
        <f t="shared" si="46"/>
        <v>2043.3157144383244</v>
      </c>
      <c r="T181" s="31">
        <f t="shared" si="47"/>
        <v>1876.7919981784446</v>
      </c>
      <c r="U181" s="31">
        <f t="shared" si="48"/>
        <v>1723.8394338854666</v>
      </c>
      <c r="V181" s="31">
        <f t="shared" si="49"/>
        <v>1583.3520159414199</v>
      </c>
      <c r="W181" s="20">
        <f t="shared" si="50"/>
        <v>1454.3138746600491</v>
      </c>
      <c r="Y181" s="153">
        <f t="shared" si="42"/>
        <v>3.5713455679999999</v>
      </c>
      <c r="Z181" s="155">
        <f t="shared" si="51"/>
        <v>447.34494203157448</v>
      </c>
      <c r="AA181" s="156">
        <f t="shared" si="52"/>
        <v>1429.4470561468702</v>
      </c>
      <c r="AD181" s="14" t="s">
        <v>234</v>
      </c>
      <c r="AE181" s="57">
        <v>31579</v>
      </c>
      <c r="AF181" s="33">
        <f t="shared" si="53"/>
        <v>2224.6147217820935</v>
      </c>
      <c r="AG181" s="84">
        <f t="shared" si="43"/>
        <v>3.280292290315455</v>
      </c>
      <c r="AH181" s="31">
        <f t="shared" si="54"/>
        <v>2043.3157144383244</v>
      </c>
      <c r="AI181" s="86">
        <f t="shared" si="44"/>
        <v>3.0129589268307444</v>
      </c>
      <c r="AJ181" s="155">
        <f t="shared" si="55"/>
        <v>1876.7919981784446</v>
      </c>
      <c r="AK181" s="56"/>
      <c r="AL181" s="86">
        <f t="shared" si="56"/>
        <v>2.7674123801620363</v>
      </c>
      <c r="AM181" s="31">
        <f t="shared" si="57"/>
        <v>1723.8394338854666</v>
      </c>
      <c r="AN181" s="86">
        <f t="shared" si="58"/>
        <v>2.5418770941992115</v>
      </c>
      <c r="AO181" s="31">
        <f t="shared" si="59"/>
        <v>1583.3520159414199</v>
      </c>
      <c r="AP181" s="89">
        <f t="shared" si="60"/>
        <v>2.3347222149943252</v>
      </c>
      <c r="AQ181" s="20">
        <f t="shared" si="61"/>
        <v>1454.3138746600491</v>
      </c>
      <c r="AR181" s="86">
        <f t="shared" si="62"/>
        <v>2.1444497979967272</v>
      </c>
    </row>
    <row r="182" spans="1:44" x14ac:dyDescent="0.25">
      <c r="A182" s="3" t="s">
        <v>177</v>
      </c>
      <c r="B182" s="4">
        <v>31637</v>
      </c>
      <c r="C182" s="7">
        <v>4301330815</v>
      </c>
      <c r="D182" s="8">
        <v>366</v>
      </c>
      <c r="E182" s="8">
        <v>8983</v>
      </c>
      <c r="F182" s="8" t="s">
        <v>1695</v>
      </c>
      <c r="G182" s="8" t="s">
        <v>1696</v>
      </c>
      <c r="H182" s="8">
        <v>40.30744</v>
      </c>
      <c r="I182" s="9">
        <v>-110.30709</v>
      </c>
      <c r="J182" s="7">
        <v>8983</v>
      </c>
      <c r="K182" s="8">
        <v>365</v>
      </c>
      <c r="L182" s="8">
        <v>730</v>
      </c>
      <c r="M182" s="8">
        <v>1095</v>
      </c>
      <c r="N182" s="8">
        <v>1460</v>
      </c>
      <c r="O182" s="8">
        <v>1825</v>
      </c>
      <c r="P182" s="8">
        <v>2190</v>
      </c>
      <c r="Q182" s="6">
        <v>2.3290384453705478E-4</v>
      </c>
      <c r="R182" s="33">
        <f t="shared" si="45"/>
        <v>8250.914139458524</v>
      </c>
      <c r="S182" s="31">
        <f t="shared" si="46"/>
        <v>7578.4909425266178</v>
      </c>
      <c r="T182" s="31">
        <f t="shared" si="47"/>
        <v>6960.8680923356596</v>
      </c>
      <c r="U182" s="31">
        <f t="shared" si="48"/>
        <v>6393.5795353398626</v>
      </c>
      <c r="V182" s="31">
        <f t="shared" si="49"/>
        <v>5872.5231871188171</v>
      </c>
      <c r="W182" s="20">
        <f t="shared" si="50"/>
        <v>5393.9312700541786</v>
      </c>
      <c r="Y182" s="153">
        <f t="shared" si="42"/>
        <v>13.245828752</v>
      </c>
      <c r="Z182" s="155">
        <f t="shared" si="51"/>
        <v>1659.1658192690477</v>
      </c>
      <c r="AA182" s="156">
        <f t="shared" si="52"/>
        <v>5301.7022730666122</v>
      </c>
      <c r="AD182" s="14" t="s">
        <v>177</v>
      </c>
      <c r="AE182" s="57">
        <v>31637</v>
      </c>
      <c r="AF182" s="33">
        <f t="shared" si="53"/>
        <v>8250.914139458524</v>
      </c>
      <c r="AG182" s="84">
        <f t="shared" si="43"/>
        <v>12.166335938853729</v>
      </c>
      <c r="AH182" s="31">
        <f t="shared" si="54"/>
        <v>7578.4909425266178</v>
      </c>
      <c r="AI182" s="86">
        <f t="shared" si="44"/>
        <v>11.174818348356968</v>
      </c>
      <c r="AJ182" s="155">
        <f t="shared" si="55"/>
        <v>6960.8680923356596</v>
      </c>
      <c r="AK182" s="56"/>
      <c r="AL182" s="86">
        <f t="shared" si="56"/>
        <v>10.264106280344992</v>
      </c>
      <c r="AM182" s="31">
        <f t="shared" si="57"/>
        <v>6393.5795353398626</v>
      </c>
      <c r="AN182" s="86">
        <f t="shared" si="58"/>
        <v>9.4276143423581811</v>
      </c>
      <c r="AO182" s="31">
        <f t="shared" si="59"/>
        <v>5872.5231871188171</v>
      </c>
      <c r="AP182" s="89">
        <f t="shared" si="60"/>
        <v>8.6592938304269289</v>
      </c>
      <c r="AQ182" s="20">
        <f t="shared" si="61"/>
        <v>5393.9312700541786</v>
      </c>
      <c r="AR182" s="86">
        <f t="shared" si="62"/>
        <v>7.9535889906707684</v>
      </c>
    </row>
    <row r="183" spans="1:44" x14ac:dyDescent="0.25">
      <c r="A183" s="3" t="s">
        <v>236</v>
      </c>
      <c r="B183" s="4">
        <v>31639</v>
      </c>
      <c r="C183" s="7">
        <v>4301331151</v>
      </c>
      <c r="D183" s="8">
        <v>360</v>
      </c>
      <c r="E183" s="8">
        <v>9493</v>
      </c>
      <c r="F183" s="8" t="s">
        <v>1695</v>
      </c>
      <c r="G183" s="8" t="s">
        <v>1696</v>
      </c>
      <c r="H183" s="8">
        <v>40.319519999999898</v>
      </c>
      <c r="I183" s="9">
        <v>-110.00763000000001</v>
      </c>
      <c r="J183" s="7">
        <v>9493</v>
      </c>
      <c r="K183" s="8">
        <v>365</v>
      </c>
      <c r="L183" s="8">
        <v>730</v>
      </c>
      <c r="M183" s="8">
        <v>1095</v>
      </c>
      <c r="N183" s="8">
        <v>1460</v>
      </c>
      <c r="O183" s="8">
        <v>1825</v>
      </c>
      <c r="P183" s="8">
        <v>2190</v>
      </c>
      <c r="Q183" s="6">
        <v>2.3290384453705478E-4</v>
      </c>
      <c r="R183" s="33">
        <f t="shared" si="45"/>
        <v>8719.3507654324585</v>
      </c>
      <c r="S183" s="31">
        <f t="shared" si="46"/>
        <v>8008.7514769459185</v>
      </c>
      <c r="T183" s="31">
        <f t="shared" si="47"/>
        <v>7356.0637649496184</v>
      </c>
      <c r="U183" s="31">
        <f t="shared" si="48"/>
        <v>6756.5680205923763</v>
      </c>
      <c r="V183" s="31">
        <f t="shared" si="49"/>
        <v>6205.9292680973986</v>
      </c>
      <c r="W183" s="20">
        <f t="shared" si="50"/>
        <v>5700.1658183930003</v>
      </c>
      <c r="Y183" s="153">
        <f t="shared" si="42"/>
        <v>13.997846191999999</v>
      </c>
      <c r="Z183" s="155">
        <f t="shared" si="51"/>
        <v>1753.3631439742926</v>
      </c>
      <c r="AA183" s="156">
        <f t="shared" si="52"/>
        <v>5602.7006209753254</v>
      </c>
      <c r="AD183" s="14" t="s">
        <v>236</v>
      </c>
      <c r="AE183" s="57">
        <v>31639</v>
      </c>
      <c r="AF183" s="33">
        <f t="shared" si="53"/>
        <v>8719.3507654324585</v>
      </c>
      <c r="AG183" s="84">
        <f t="shared" si="43"/>
        <v>12.857066355063839</v>
      </c>
      <c r="AH183" s="31">
        <f t="shared" si="54"/>
        <v>8008.7514769459185</v>
      </c>
      <c r="AI183" s="86">
        <f t="shared" si="44"/>
        <v>11.809256437821743</v>
      </c>
      <c r="AJ183" s="155">
        <f t="shared" si="55"/>
        <v>7356.0637649496184</v>
      </c>
      <c r="AK183" s="56"/>
      <c r="AL183" s="86">
        <f t="shared" si="56"/>
        <v>10.84683968822387</v>
      </c>
      <c r="AM183" s="31">
        <f t="shared" si="57"/>
        <v>6756.5680205923763</v>
      </c>
      <c r="AN183" s="86">
        <f t="shared" si="58"/>
        <v>9.962856835356364</v>
      </c>
      <c r="AO183" s="31">
        <f t="shared" si="59"/>
        <v>6205.9292680973986</v>
      </c>
      <c r="AP183" s="89">
        <f t="shared" si="60"/>
        <v>9.1509157666974108</v>
      </c>
      <c r="AQ183" s="20">
        <f t="shared" si="61"/>
        <v>5700.1658183930003</v>
      </c>
      <c r="AR183" s="86">
        <f t="shared" si="62"/>
        <v>8.4051453065164878</v>
      </c>
    </row>
    <row r="184" spans="1:44" x14ac:dyDescent="0.25">
      <c r="A184" s="3" t="s">
        <v>1424</v>
      </c>
      <c r="B184" s="4">
        <v>31697</v>
      </c>
      <c r="C184" s="7">
        <v>4304731695</v>
      </c>
      <c r="D184" s="8">
        <v>169</v>
      </c>
      <c r="E184" s="8">
        <v>3113</v>
      </c>
      <c r="F184" s="8" t="s">
        <v>1695</v>
      </c>
      <c r="G184" s="8" t="s">
        <v>1697</v>
      </c>
      <c r="H184" s="8">
        <v>40.399740000000001</v>
      </c>
      <c r="I184" s="9">
        <v>-109.932329999999</v>
      </c>
      <c r="J184" s="7">
        <v>3113</v>
      </c>
      <c r="K184" s="8">
        <v>365</v>
      </c>
      <c r="L184" s="8">
        <v>730</v>
      </c>
      <c r="M184" s="8">
        <v>1095</v>
      </c>
      <c r="N184" s="8">
        <v>1460</v>
      </c>
      <c r="O184" s="8">
        <v>1825</v>
      </c>
      <c r="P184" s="8">
        <v>2190</v>
      </c>
      <c r="Q184" s="6">
        <v>2.3290384453705478E-4</v>
      </c>
      <c r="R184" s="33">
        <f t="shared" si="45"/>
        <v>2859.3004248173647</v>
      </c>
      <c r="S184" s="31">
        <f t="shared" si="46"/>
        <v>2626.2765561711412</v>
      </c>
      <c r="T184" s="31">
        <f t="shared" si="47"/>
        <v>2412.2433898965724</v>
      </c>
      <c r="U184" s="31">
        <f t="shared" si="48"/>
        <v>2215.6532442962252</v>
      </c>
      <c r="V184" s="31">
        <f t="shared" si="49"/>
        <v>2035.0845687967135</v>
      </c>
      <c r="W184" s="20">
        <f t="shared" si="50"/>
        <v>1869.2316646642169</v>
      </c>
      <c r="Y184" s="153">
        <f t="shared" si="42"/>
        <v>4.5902554719999999</v>
      </c>
      <c r="Z184" s="155">
        <f t="shared" si="51"/>
        <v>574.97308197534733</v>
      </c>
      <c r="AA184" s="156">
        <f t="shared" si="52"/>
        <v>1837.2703079212249</v>
      </c>
      <c r="AD184" s="14" t="s">
        <v>1424</v>
      </c>
      <c r="AE184" s="57">
        <v>31697</v>
      </c>
      <c r="AF184" s="33">
        <f t="shared" si="53"/>
        <v>2859.3004248173647</v>
      </c>
      <c r="AG184" s="84">
        <f t="shared" si="43"/>
        <v>4.2161642856118959</v>
      </c>
      <c r="AH184" s="31">
        <f t="shared" si="54"/>
        <v>2626.2765561711412</v>
      </c>
      <c r="AI184" s="86">
        <f t="shared" si="44"/>
        <v>3.8725603382428191</v>
      </c>
      <c r="AJ184" s="155">
        <f t="shared" si="55"/>
        <v>2412.2433898965724</v>
      </c>
      <c r="AK184" s="56"/>
      <c r="AL184" s="86">
        <f t="shared" si="56"/>
        <v>3.5569590171116512</v>
      </c>
      <c r="AM184" s="31">
        <f t="shared" si="57"/>
        <v>2215.6532442962252</v>
      </c>
      <c r="AN184" s="86">
        <f t="shared" si="58"/>
        <v>3.2670781974575331</v>
      </c>
      <c r="AO184" s="31">
        <f t="shared" si="59"/>
        <v>2035.0845687967135</v>
      </c>
      <c r="AP184" s="89">
        <f t="shared" si="60"/>
        <v>3.000821740411781</v>
      </c>
      <c r="AQ184" s="20">
        <f t="shared" si="61"/>
        <v>1869.2316646642169</v>
      </c>
      <c r="AR184" s="86">
        <f t="shared" si="62"/>
        <v>2.7562643357406329</v>
      </c>
    </row>
    <row r="185" spans="1:44" x14ac:dyDescent="0.25">
      <c r="A185" s="3" t="s">
        <v>237</v>
      </c>
      <c r="B185" s="4">
        <v>31731</v>
      </c>
      <c r="C185" s="7">
        <v>4301331171</v>
      </c>
      <c r="D185" s="8">
        <v>366</v>
      </c>
      <c r="E185" s="8">
        <v>5248</v>
      </c>
      <c r="F185" s="8" t="s">
        <v>1695</v>
      </c>
      <c r="G185" s="8" t="s">
        <v>1696</v>
      </c>
      <c r="H185" s="8">
        <v>40.2015999999999</v>
      </c>
      <c r="I185" s="9">
        <v>-110.55655</v>
      </c>
      <c r="J185" s="7">
        <v>5248</v>
      </c>
      <c r="K185" s="8">
        <v>365</v>
      </c>
      <c r="L185" s="8">
        <v>730</v>
      </c>
      <c r="M185" s="8">
        <v>1095</v>
      </c>
      <c r="N185" s="8">
        <v>1460</v>
      </c>
      <c r="O185" s="8">
        <v>1825</v>
      </c>
      <c r="P185" s="8">
        <v>2190</v>
      </c>
      <c r="Q185" s="6">
        <v>2.3290384453705478E-4</v>
      </c>
      <c r="R185" s="33">
        <f t="shared" si="45"/>
        <v>4820.3047315905978</v>
      </c>
      <c r="S185" s="31">
        <f t="shared" si="46"/>
        <v>4427.4652639852711</v>
      </c>
      <c r="T185" s="31">
        <f t="shared" si="47"/>
        <v>4066.6409605452013</v>
      </c>
      <c r="U185" s="31">
        <f t="shared" si="48"/>
        <v>3735.2226874611597</v>
      </c>
      <c r="V185" s="31">
        <f t="shared" si="49"/>
        <v>3430.8139470109709</v>
      </c>
      <c r="W185" s="20">
        <f t="shared" si="50"/>
        <v>3151.2135483963411</v>
      </c>
      <c r="Y185" s="153">
        <f t="shared" si="42"/>
        <v>7.7384069119999994</v>
      </c>
      <c r="Z185" s="155">
        <f t="shared" si="51"/>
        <v>969.30894128063699</v>
      </c>
      <c r="AA185" s="156">
        <f t="shared" si="52"/>
        <v>3097.3320192645642</v>
      </c>
      <c r="AD185" s="14" t="s">
        <v>237</v>
      </c>
      <c r="AE185" s="57">
        <v>31731</v>
      </c>
      <c r="AF185" s="33">
        <f t="shared" si="53"/>
        <v>4820.3047315905978</v>
      </c>
      <c r="AG185" s="84">
        <f t="shared" si="43"/>
        <v>7.1077514201385261</v>
      </c>
      <c r="AH185" s="31">
        <f t="shared" si="54"/>
        <v>4427.4652639852711</v>
      </c>
      <c r="AI185" s="86">
        <f t="shared" si="44"/>
        <v>6.5284923402178974</v>
      </c>
      <c r="AJ185" s="155">
        <f t="shared" si="55"/>
        <v>4066.6409605452013</v>
      </c>
      <c r="AK185" s="56"/>
      <c r="AL185" s="86">
        <f t="shared" si="56"/>
        <v>5.9964410285261627</v>
      </c>
      <c r="AM185" s="31">
        <f t="shared" si="57"/>
        <v>3735.2226874611597</v>
      </c>
      <c r="AN185" s="86">
        <f t="shared" si="58"/>
        <v>5.5077502024597278</v>
      </c>
      <c r="AO185" s="31">
        <f t="shared" si="59"/>
        <v>3430.8139470109709</v>
      </c>
      <c r="AP185" s="89">
        <f t="shared" si="60"/>
        <v>5.0588861206813451</v>
      </c>
      <c r="AQ185" s="20">
        <f t="shared" si="61"/>
        <v>3151.2135483963411</v>
      </c>
      <c r="AR185" s="86">
        <f t="shared" si="62"/>
        <v>4.646603030506534</v>
      </c>
    </row>
    <row r="186" spans="1:44" x14ac:dyDescent="0.25">
      <c r="A186" s="3" t="s">
        <v>238</v>
      </c>
      <c r="B186" s="4">
        <v>31762</v>
      </c>
      <c r="C186" s="7">
        <v>4301331172</v>
      </c>
      <c r="D186" s="8">
        <v>60</v>
      </c>
      <c r="E186" s="8">
        <v>8</v>
      </c>
      <c r="F186" s="8" t="s">
        <v>1695</v>
      </c>
      <c r="G186" s="8" t="s">
        <v>1696</v>
      </c>
      <c r="H186" s="8">
        <v>40.199739999999899</v>
      </c>
      <c r="I186" s="9">
        <v>-110.581729999999</v>
      </c>
      <c r="J186" s="7">
        <v>8</v>
      </c>
      <c r="K186" s="8">
        <v>365</v>
      </c>
      <c r="L186" s="8">
        <v>730</v>
      </c>
      <c r="M186" s="8">
        <v>1095</v>
      </c>
      <c r="N186" s="8">
        <v>1460</v>
      </c>
      <c r="O186" s="8">
        <v>1825</v>
      </c>
      <c r="P186" s="8">
        <v>2190</v>
      </c>
      <c r="Q186" s="6">
        <v>2.3290384453705478E-4</v>
      </c>
      <c r="R186" s="33">
        <f t="shared" si="45"/>
        <v>7.3480255054734718</v>
      </c>
      <c r="S186" s="31">
        <f t="shared" si="46"/>
        <v>6.7491848536360841</v>
      </c>
      <c r="T186" s="31">
        <f t="shared" si="47"/>
        <v>6.1991478057091483</v>
      </c>
      <c r="U186" s="31">
        <f t="shared" si="48"/>
        <v>5.6939370235688411</v>
      </c>
      <c r="V186" s="31">
        <f t="shared" si="49"/>
        <v>5.2298993094679433</v>
      </c>
      <c r="W186" s="20">
        <f t="shared" si="50"/>
        <v>4.8036791896285687</v>
      </c>
      <c r="Y186" s="153">
        <f t="shared" si="42"/>
        <v>1.1796352E-2</v>
      </c>
      <c r="Z186" s="155">
        <f t="shared" si="51"/>
        <v>1.4776050934156051</v>
      </c>
      <c r="AA186" s="156">
        <f t="shared" si="52"/>
        <v>4.7215427122935427</v>
      </c>
      <c r="AD186" s="14" t="s">
        <v>238</v>
      </c>
      <c r="AE186" s="57">
        <v>31762</v>
      </c>
      <c r="AF186" s="33">
        <f t="shared" si="53"/>
        <v>7.3480255054734718</v>
      </c>
      <c r="AG186" s="84">
        <f t="shared" si="43"/>
        <v>1.0834986920942875E-2</v>
      </c>
      <c r="AH186" s="31">
        <f t="shared" si="54"/>
        <v>6.7491848536360841</v>
      </c>
      <c r="AI186" s="86">
        <f t="shared" si="44"/>
        <v>9.9519700308199656E-3</v>
      </c>
      <c r="AJ186" s="155">
        <f t="shared" si="55"/>
        <v>6.1991478057091483</v>
      </c>
      <c r="AK186" s="56"/>
      <c r="AL186" s="86">
        <f t="shared" si="56"/>
        <v>9.1409162020215894E-3</v>
      </c>
      <c r="AM186" s="31">
        <f t="shared" si="57"/>
        <v>5.6939370235688411</v>
      </c>
      <c r="AN186" s="86">
        <f t="shared" si="58"/>
        <v>8.3959606744812929E-3</v>
      </c>
      <c r="AO186" s="31">
        <f t="shared" si="59"/>
        <v>5.2298993094679433</v>
      </c>
      <c r="AP186" s="89">
        <f t="shared" si="60"/>
        <v>7.7117166473800987E-3</v>
      </c>
      <c r="AQ186" s="20">
        <f t="shared" si="61"/>
        <v>4.8036791896285687</v>
      </c>
      <c r="AR186" s="86">
        <f t="shared" si="62"/>
        <v>7.0832363269916678E-3</v>
      </c>
    </row>
    <row r="187" spans="1:44" x14ac:dyDescent="0.25">
      <c r="A187" s="3" t="s">
        <v>239</v>
      </c>
      <c r="B187" s="4">
        <v>31800</v>
      </c>
      <c r="C187" s="7">
        <v>4301331173</v>
      </c>
      <c r="D187" s="8">
        <v>336</v>
      </c>
      <c r="E187" s="8">
        <v>705</v>
      </c>
      <c r="F187" s="8" t="s">
        <v>1695</v>
      </c>
      <c r="G187" s="8" t="s">
        <v>1696</v>
      </c>
      <c r="H187" s="8">
        <v>40.18488</v>
      </c>
      <c r="I187" s="9">
        <v>-110.56115</v>
      </c>
      <c r="J187" s="7">
        <v>705</v>
      </c>
      <c r="K187" s="8">
        <v>365</v>
      </c>
      <c r="L187" s="8">
        <v>730</v>
      </c>
      <c r="M187" s="8">
        <v>1095</v>
      </c>
      <c r="N187" s="8">
        <v>1460</v>
      </c>
      <c r="O187" s="8">
        <v>1825</v>
      </c>
      <c r="P187" s="8">
        <v>2190</v>
      </c>
      <c r="Q187" s="6">
        <v>2.3290384453705478E-4</v>
      </c>
      <c r="R187" s="33">
        <f t="shared" si="45"/>
        <v>647.5447476698497</v>
      </c>
      <c r="S187" s="31">
        <f t="shared" si="46"/>
        <v>594.77191522667988</v>
      </c>
      <c r="T187" s="31">
        <f t="shared" si="47"/>
        <v>546.29990037811865</v>
      </c>
      <c r="U187" s="31">
        <f t="shared" si="48"/>
        <v>501.77820020200414</v>
      </c>
      <c r="V187" s="31">
        <f t="shared" si="49"/>
        <v>460.88487664686249</v>
      </c>
      <c r="W187" s="20">
        <f t="shared" si="50"/>
        <v>423.32422858601763</v>
      </c>
      <c r="Y187" s="153">
        <f t="shared" si="42"/>
        <v>1.0395535199999999</v>
      </c>
      <c r="Z187" s="155">
        <f t="shared" si="51"/>
        <v>130.21394885725019</v>
      </c>
      <c r="AA187" s="156">
        <f t="shared" si="52"/>
        <v>416.08595152086843</v>
      </c>
      <c r="AD187" s="14" t="s">
        <v>239</v>
      </c>
      <c r="AE187" s="57">
        <v>31800</v>
      </c>
      <c r="AF187" s="33">
        <f t="shared" si="53"/>
        <v>647.5447476698497</v>
      </c>
      <c r="AG187" s="84">
        <f t="shared" si="43"/>
        <v>0.95483322240809076</v>
      </c>
      <c r="AH187" s="31">
        <f t="shared" si="54"/>
        <v>594.77191522667988</v>
      </c>
      <c r="AI187" s="86">
        <f t="shared" si="44"/>
        <v>0.87701735896600941</v>
      </c>
      <c r="AJ187" s="155">
        <f t="shared" si="55"/>
        <v>546.29990037811865</v>
      </c>
      <c r="AK187" s="56"/>
      <c r="AL187" s="86">
        <f t="shared" si="56"/>
        <v>0.80554324030315261</v>
      </c>
      <c r="AM187" s="31">
        <f t="shared" si="57"/>
        <v>501.77820020200414</v>
      </c>
      <c r="AN187" s="86">
        <f t="shared" si="58"/>
        <v>0.73989403443866397</v>
      </c>
      <c r="AO187" s="31">
        <f t="shared" si="59"/>
        <v>460.88487664686249</v>
      </c>
      <c r="AP187" s="89">
        <f t="shared" si="60"/>
        <v>0.67959502955037121</v>
      </c>
      <c r="AQ187" s="20">
        <f t="shared" si="61"/>
        <v>423.32422858601763</v>
      </c>
      <c r="AR187" s="86">
        <f t="shared" si="62"/>
        <v>0.6242102013161408</v>
      </c>
    </row>
    <row r="188" spans="1:44" x14ac:dyDescent="0.25">
      <c r="A188" s="3" t="s">
        <v>240</v>
      </c>
      <c r="B188" s="4">
        <v>31876</v>
      </c>
      <c r="C188" s="7">
        <v>4301331184</v>
      </c>
      <c r="D188" s="8">
        <v>338</v>
      </c>
      <c r="E188" s="8">
        <v>4221</v>
      </c>
      <c r="F188" s="8" t="s">
        <v>1695</v>
      </c>
      <c r="G188" s="8" t="s">
        <v>1696</v>
      </c>
      <c r="H188" s="8">
        <v>40.362549999999899</v>
      </c>
      <c r="I188" s="9">
        <v>-110.09733</v>
      </c>
      <c r="J188" s="7">
        <v>4221</v>
      </c>
      <c r="K188" s="8">
        <v>365</v>
      </c>
      <c r="L188" s="8">
        <v>730</v>
      </c>
      <c r="M188" s="8">
        <v>1095</v>
      </c>
      <c r="N188" s="8">
        <v>1460</v>
      </c>
      <c r="O188" s="8">
        <v>1825</v>
      </c>
      <c r="P188" s="8">
        <v>2190</v>
      </c>
      <c r="Q188" s="6">
        <v>2.3290384453705478E-4</v>
      </c>
      <c r="R188" s="33">
        <f t="shared" si="45"/>
        <v>3877.0019573254403</v>
      </c>
      <c r="S188" s="31">
        <f t="shared" si="46"/>
        <v>3561.0386583997388</v>
      </c>
      <c r="T188" s="31">
        <f t="shared" si="47"/>
        <v>3270.8253609872895</v>
      </c>
      <c r="U188" s="31">
        <f t="shared" si="48"/>
        <v>3004.2635220605098</v>
      </c>
      <c r="V188" s="31">
        <f t="shared" si="49"/>
        <v>2759.4256231580234</v>
      </c>
      <c r="W188" s="20">
        <f t="shared" si="50"/>
        <v>2534.5412324277736</v>
      </c>
      <c r="Y188" s="153">
        <f t="shared" si="42"/>
        <v>6.224050224</v>
      </c>
      <c r="Z188" s="155">
        <f t="shared" si="51"/>
        <v>779.62138741340868</v>
      </c>
      <c r="AA188" s="156">
        <f t="shared" si="52"/>
        <v>2491.2039735738808</v>
      </c>
      <c r="AD188" s="14" t="s">
        <v>240</v>
      </c>
      <c r="AE188" s="57">
        <v>31876</v>
      </c>
      <c r="AF188" s="33">
        <f t="shared" si="53"/>
        <v>3877.0019573254403</v>
      </c>
      <c r="AG188" s="84">
        <f t="shared" si="43"/>
        <v>5.7168099741624836</v>
      </c>
      <c r="AH188" s="31">
        <f t="shared" si="54"/>
        <v>3561.0386583997388</v>
      </c>
      <c r="AI188" s="86">
        <f t="shared" si="44"/>
        <v>5.2509081875113841</v>
      </c>
      <c r="AJ188" s="155">
        <f t="shared" si="55"/>
        <v>3270.8253609872895</v>
      </c>
      <c r="AK188" s="56"/>
      <c r="AL188" s="86">
        <f t="shared" si="56"/>
        <v>4.8229759110916417</v>
      </c>
      <c r="AM188" s="31">
        <f t="shared" si="57"/>
        <v>3004.2635220605098</v>
      </c>
      <c r="AN188" s="86">
        <f t="shared" si="58"/>
        <v>4.4299187508731919</v>
      </c>
      <c r="AO188" s="31">
        <f t="shared" si="59"/>
        <v>2759.4256231580234</v>
      </c>
      <c r="AP188" s="89">
        <f t="shared" si="60"/>
        <v>4.0688944960739244</v>
      </c>
      <c r="AQ188" s="20">
        <f t="shared" si="61"/>
        <v>2534.5412324277736</v>
      </c>
      <c r="AR188" s="86">
        <f t="shared" si="62"/>
        <v>3.7372925670289789</v>
      </c>
    </row>
    <row r="189" spans="1:44" x14ac:dyDescent="0.25">
      <c r="A189" s="3" t="s">
        <v>86</v>
      </c>
      <c r="B189" s="4">
        <v>31948</v>
      </c>
      <c r="C189" s="7">
        <v>4301330011</v>
      </c>
      <c r="D189" s="8">
        <v>366</v>
      </c>
      <c r="E189" s="8">
        <v>8307</v>
      </c>
      <c r="F189" s="8" t="s">
        <v>1695</v>
      </c>
      <c r="G189" s="8" t="s">
        <v>1696</v>
      </c>
      <c r="H189" s="8">
        <v>40.42109</v>
      </c>
      <c r="I189" s="9">
        <v>-110.10944000000001</v>
      </c>
      <c r="J189" s="7">
        <v>8307</v>
      </c>
      <c r="K189" s="8">
        <v>365</v>
      </c>
      <c r="L189" s="8">
        <v>730</v>
      </c>
      <c r="M189" s="8">
        <v>1095</v>
      </c>
      <c r="N189" s="8">
        <v>1460</v>
      </c>
      <c r="O189" s="8">
        <v>1825</v>
      </c>
      <c r="P189" s="8">
        <v>2190</v>
      </c>
      <c r="Q189" s="6">
        <v>2.3290384453705478E-4</v>
      </c>
      <c r="R189" s="33">
        <f t="shared" si="45"/>
        <v>7630.0059842460159</v>
      </c>
      <c r="S189" s="31">
        <f t="shared" si="46"/>
        <v>7008.1848223943689</v>
      </c>
      <c r="T189" s="31">
        <f t="shared" si="47"/>
        <v>6437.0401027532371</v>
      </c>
      <c r="U189" s="31">
        <f t="shared" si="48"/>
        <v>5912.4418568482952</v>
      </c>
      <c r="V189" s="31">
        <f t="shared" si="49"/>
        <v>5430.5966954687756</v>
      </c>
      <c r="W189" s="20">
        <f t="shared" si="50"/>
        <v>4988.0203785305648</v>
      </c>
      <c r="Y189" s="153">
        <f t="shared" si="42"/>
        <v>12.249037008</v>
      </c>
      <c r="Z189" s="155">
        <f t="shared" si="51"/>
        <v>1534.3081888754291</v>
      </c>
      <c r="AA189" s="156">
        <f t="shared" si="52"/>
        <v>4902.7319138778075</v>
      </c>
      <c r="AD189" s="14" t="s">
        <v>86</v>
      </c>
      <c r="AE189" s="57">
        <v>31948</v>
      </c>
      <c r="AF189" s="33">
        <f t="shared" si="53"/>
        <v>7630.0059842460159</v>
      </c>
      <c r="AG189" s="84">
        <f t="shared" si="43"/>
        <v>11.250779544034057</v>
      </c>
      <c r="AH189" s="31">
        <f t="shared" si="54"/>
        <v>7008.1848223943689</v>
      </c>
      <c r="AI189" s="86">
        <f t="shared" si="44"/>
        <v>10.333876880752682</v>
      </c>
      <c r="AJ189" s="155">
        <f t="shared" si="55"/>
        <v>6437.0401027532371</v>
      </c>
      <c r="AK189" s="56"/>
      <c r="AL189" s="86">
        <f t="shared" si="56"/>
        <v>9.491698861274168</v>
      </c>
      <c r="AM189" s="31">
        <f t="shared" si="57"/>
        <v>5912.4418568482952</v>
      </c>
      <c r="AN189" s="86">
        <f t="shared" si="58"/>
        <v>8.7181556653645114</v>
      </c>
      <c r="AO189" s="31">
        <f t="shared" si="59"/>
        <v>5430.5966954687756</v>
      </c>
      <c r="AP189" s="89">
        <f t="shared" si="60"/>
        <v>8.0076537737233107</v>
      </c>
      <c r="AQ189" s="20">
        <f t="shared" si="61"/>
        <v>4988.0203785305648</v>
      </c>
      <c r="AR189" s="86">
        <f t="shared" si="62"/>
        <v>7.3550555210399731</v>
      </c>
    </row>
    <row r="190" spans="1:44" x14ac:dyDescent="0.25">
      <c r="A190" s="3" t="s">
        <v>1426</v>
      </c>
      <c r="B190" s="4">
        <v>31974</v>
      </c>
      <c r="C190" s="7">
        <v>4304731713</v>
      </c>
      <c r="D190" s="8">
        <v>364</v>
      </c>
      <c r="E190" s="8">
        <v>29940</v>
      </c>
      <c r="F190" s="8" t="s">
        <v>1695</v>
      </c>
      <c r="G190" s="8" t="s">
        <v>1697</v>
      </c>
      <c r="H190" s="8">
        <v>40.390300000000003</v>
      </c>
      <c r="I190" s="9">
        <v>-109.96587</v>
      </c>
      <c r="J190" s="7">
        <v>29940</v>
      </c>
      <c r="K190" s="8">
        <v>365</v>
      </c>
      <c r="L190" s="8">
        <v>730</v>
      </c>
      <c r="M190" s="8">
        <v>1095</v>
      </c>
      <c r="N190" s="8">
        <v>1460</v>
      </c>
      <c r="O190" s="8">
        <v>1825</v>
      </c>
      <c r="P190" s="8">
        <v>2190</v>
      </c>
      <c r="Q190" s="6">
        <v>2.3290384453705478E-4</v>
      </c>
      <c r="R190" s="33">
        <f t="shared" si="45"/>
        <v>27499.985454234469</v>
      </c>
      <c r="S190" s="31">
        <f t="shared" si="46"/>
        <v>25258.824314733043</v>
      </c>
      <c r="T190" s="31">
        <f t="shared" si="47"/>
        <v>23200.310662866486</v>
      </c>
      <c r="U190" s="31">
        <f t="shared" si="48"/>
        <v>21309.559310706387</v>
      </c>
      <c r="V190" s="31">
        <f t="shared" si="49"/>
        <v>19572.898165683779</v>
      </c>
      <c r="W190" s="20">
        <f t="shared" si="50"/>
        <v>17977.769367184919</v>
      </c>
      <c r="Y190" s="153">
        <f t="shared" si="42"/>
        <v>44.14784736</v>
      </c>
      <c r="Z190" s="155">
        <f t="shared" si="51"/>
        <v>5529.9370621079024</v>
      </c>
      <c r="AA190" s="156">
        <f t="shared" si="52"/>
        <v>17670.373600758583</v>
      </c>
      <c r="AD190" s="14" t="s">
        <v>1426</v>
      </c>
      <c r="AE190" s="57">
        <v>31974</v>
      </c>
      <c r="AF190" s="33">
        <f t="shared" si="53"/>
        <v>27499.985454234469</v>
      </c>
      <c r="AG190" s="84">
        <f t="shared" si="43"/>
        <v>40.549938551628706</v>
      </c>
      <c r="AH190" s="31">
        <f t="shared" si="54"/>
        <v>25258.824314733043</v>
      </c>
      <c r="AI190" s="86">
        <f t="shared" si="44"/>
        <v>37.245247840343715</v>
      </c>
      <c r="AJ190" s="155">
        <f t="shared" si="55"/>
        <v>23200.310662866486</v>
      </c>
      <c r="AK190" s="56"/>
      <c r="AL190" s="86">
        <f t="shared" si="56"/>
        <v>34.209878886065802</v>
      </c>
      <c r="AM190" s="31">
        <f t="shared" si="57"/>
        <v>21309.559310706387</v>
      </c>
      <c r="AN190" s="86">
        <f t="shared" si="58"/>
        <v>31.421882824246236</v>
      </c>
      <c r="AO190" s="31">
        <f t="shared" si="59"/>
        <v>19572.898165683779</v>
      </c>
      <c r="AP190" s="89">
        <f t="shared" si="60"/>
        <v>28.861099552820022</v>
      </c>
      <c r="AQ190" s="20">
        <f t="shared" si="61"/>
        <v>17977.769367184919</v>
      </c>
      <c r="AR190" s="86">
        <f t="shared" si="62"/>
        <v>26.509011953766318</v>
      </c>
    </row>
    <row r="191" spans="1:44" x14ac:dyDescent="0.25">
      <c r="A191" s="3" t="s">
        <v>241</v>
      </c>
      <c r="B191" s="4">
        <v>32086</v>
      </c>
      <c r="C191" s="7">
        <v>4301331190</v>
      </c>
      <c r="D191" s="8">
        <v>288</v>
      </c>
      <c r="E191" s="8">
        <v>6311</v>
      </c>
      <c r="F191" s="8" t="s">
        <v>1695</v>
      </c>
      <c r="G191" s="8" t="s">
        <v>1696</v>
      </c>
      <c r="H191" s="8">
        <v>40.397060000000003</v>
      </c>
      <c r="I191" s="9">
        <v>-110.13658</v>
      </c>
      <c r="J191" s="7">
        <v>6311</v>
      </c>
      <c r="K191" s="8">
        <v>365</v>
      </c>
      <c r="L191" s="8">
        <v>730</v>
      </c>
      <c r="M191" s="8">
        <v>1095</v>
      </c>
      <c r="N191" s="8">
        <v>1460</v>
      </c>
      <c r="O191" s="8">
        <v>1825</v>
      </c>
      <c r="P191" s="8">
        <v>2190</v>
      </c>
      <c r="Q191" s="6">
        <v>2.3290384453705478E-4</v>
      </c>
      <c r="R191" s="33">
        <f t="shared" si="45"/>
        <v>5796.6736206303849</v>
      </c>
      <c r="S191" s="31">
        <f t="shared" si="46"/>
        <v>5324.2632014121655</v>
      </c>
      <c r="T191" s="31">
        <f t="shared" si="47"/>
        <v>4890.352725228804</v>
      </c>
      <c r="U191" s="31">
        <f t="shared" si="48"/>
        <v>4491.8045694678694</v>
      </c>
      <c r="V191" s="31">
        <f t="shared" si="49"/>
        <v>4125.736817756524</v>
      </c>
      <c r="W191" s="20">
        <f t="shared" si="50"/>
        <v>3789.5024207182373</v>
      </c>
      <c r="Y191" s="153">
        <f t="shared" si="42"/>
        <v>9.3058471839999992</v>
      </c>
      <c r="Z191" s="155">
        <f t="shared" si="51"/>
        <v>1165.6457180682355</v>
      </c>
      <c r="AA191" s="156">
        <f t="shared" si="52"/>
        <v>3724.7070071605685</v>
      </c>
      <c r="AD191" s="14" t="s">
        <v>241</v>
      </c>
      <c r="AE191" s="57">
        <v>32086</v>
      </c>
      <c r="AF191" s="33">
        <f t="shared" si="53"/>
        <v>5796.6736206303849</v>
      </c>
      <c r="AG191" s="84">
        <f t="shared" si="43"/>
        <v>8.5474503072588099</v>
      </c>
      <c r="AH191" s="31">
        <f t="shared" si="54"/>
        <v>5324.2632014121655</v>
      </c>
      <c r="AI191" s="86">
        <f t="shared" si="44"/>
        <v>7.8508603580631</v>
      </c>
      <c r="AJ191" s="155">
        <f t="shared" si="55"/>
        <v>4890.352725228804</v>
      </c>
      <c r="AK191" s="56"/>
      <c r="AL191" s="86">
        <f t="shared" si="56"/>
        <v>7.2110402688697812</v>
      </c>
      <c r="AM191" s="31">
        <f t="shared" si="57"/>
        <v>4491.8045694678694</v>
      </c>
      <c r="AN191" s="86">
        <f t="shared" si="58"/>
        <v>6.6233634770814298</v>
      </c>
      <c r="AO191" s="31">
        <f t="shared" si="59"/>
        <v>4125.736817756524</v>
      </c>
      <c r="AP191" s="89">
        <f t="shared" si="60"/>
        <v>6.0835804702019756</v>
      </c>
      <c r="AQ191" s="20">
        <f t="shared" si="61"/>
        <v>3789.5024207182373</v>
      </c>
      <c r="AR191" s="86">
        <f t="shared" si="62"/>
        <v>5.5877880574555521</v>
      </c>
    </row>
    <row r="192" spans="1:44" x14ac:dyDescent="0.25">
      <c r="A192" s="3" t="s">
        <v>244</v>
      </c>
      <c r="B192" s="4">
        <v>32165</v>
      </c>
      <c r="C192" s="7">
        <v>4301331198</v>
      </c>
      <c r="D192" s="8">
        <v>361</v>
      </c>
      <c r="E192" s="8">
        <v>1862</v>
      </c>
      <c r="F192" s="8" t="s">
        <v>1695</v>
      </c>
      <c r="G192" s="8" t="s">
        <v>1696</v>
      </c>
      <c r="H192" s="8">
        <v>40.142910000000001</v>
      </c>
      <c r="I192" s="9">
        <v>-110.37442</v>
      </c>
      <c r="J192" s="7">
        <v>1862</v>
      </c>
      <c r="K192" s="8">
        <v>365</v>
      </c>
      <c r="L192" s="8">
        <v>730</v>
      </c>
      <c r="M192" s="8">
        <v>1095</v>
      </c>
      <c r="N192" s="8">
        <v>1460</v>
      </c>
      <c r="O192" s="8">
        <v>1825</v>
      </c>
      <c r="P192" s="8">
        <v>2190</v>
      </c>
      <c r="Q192" s="6">
        <v>2.3290384453705478E-4</v>
      </c>
      <c r="R192" s="33">
        <f t="shared" si="45"/>
        <v>1710.2529363989506</v>
      </c>
      <c r="S192" s="31">
        <f t="shared" si="46"/>
        <v>1570.8727746837985</v>
      </c>
      <c r="T192" s="31">
        <f t="shared" si="47"/>
        <v>1442.8516517788044</v>
      </c>
      <c r="U192" s="31">
        <f t="shared" si="48"/>
        <v>1325.2638422356479</v>
      </c>
      <c r="V192" s="31">
        <f t="shared" si="49"/>
        <v>1217.2590642786638</v>
      </c>
      <c r="W192" s="20">
        <f t="shared" si="50"/>
        <v>1118.0563313860494</v>
      </c>
      <c r="Y192" s="153">
        <f t="shared" si="42"/>
        <v>2.745600928</v>
      </c>
      <c r="Z192" s="155">
        <f t="shared" si="51"/>
        <v>343.91258549248209</v>
      </c>
      <c r="AA192" s="156">
        <f t="shared" si="52"/>
        <v>1098.9390662863223</v>
      </c>
      <c r="AD192" s="14" t="s">
        <v>244</v>
      </c>
      <c r="AE192" s="57">
        <v>32165</v>
      </c>
      <c r="AF192" s="33">
        <f t="shared" si="53"/>
        <v>1710.2529363989506</v>
      </c>
      <c r="AG192" s="84">
        <f t="shared" si="43"/>
        <v>2.521843205849454</v>
      </c>
      <c r="AH192" s="31">
        <f t="shared" si="54"/>
        <v>1570.8727746837985</v>
      </c>
      <c r="AI192" s="86">
        <f t="shared" si="44"/>
        <v>2.3163210246733468</v>
      </c>
      <c r="AJ192" s="155">
        <f t="shared" si="55"/>
        <v>1442.8516517788044</v>
      </c>
      <c r="AK192" s="56"/>
      <c r="AL192" s="86">
        <f t="shared" si="56"/>
        <v>2.1275482460205253</v>
      </c>
      <c r="AM192" s="31">
        <f t="shared" si="57"/>
        <v>1325.2638422356479</v>
      </c>
      <c r="AN192" s="86">
        <f t="shared" si="58"/>
        <v>1.954159846985521</v>
      </c>
      <c r="AO192" s="31">
        <f t="shared" si="59"/>
        <v>1217.2590642786638</v>
      </c>
      <c r="AP192" s="89">
        <f t="shared" si="60"/>
        <v>1.7949020496777179</v>
      </c>
      <c r="AQ192" s="20">
        <f t="shared" si="61"/>
        <v>1118.0563313860494</v>
      </c>
      <c r="AR192" s="86">
        <f t="shared" si="62"/>
        <v>1.6486232551073108</v>
      </c>
    </row>
    <row r="193" spans="1:44" x14ac:dyDescent="0.25">
      <c r="A193" s="3" t="s">
        <v>242</v>
      </c>
      <c r="B193" s="4">
        <v>32195</v>
      </c>
      <c r="C193" s="7">
        <v>4301331191</v>
      </c>
      <c r="D193" s="8">
        <v>305</v>
      </c>
      <c r="E193" s="8">
        <v>8621</v>
      </c>
      <c r="F193" s="8" t="s">
        <v>1695</v>
      </c>
      <c r="G193" s="8" t="s">
        <v>1696</v>
      </c>
      <c r="H193" s="8">
        <v>40.377290000000002</v>
      </c>
      <c r="I193" s="9">
        <v>-110.12739000000001</v>
      </c>
      <c r="J193" s="7">
        <v>8621</v>
      </c>
      <c r="K193" s="8">
        <v>365</v>
      </c>
      <c r="L193" s="8">
        <v>730</v>
      </c>
      <c r="M193" s="8">
        <v>1095</v>
      </c>
      <c r="N193" s="8">
        <v>1460</v>
      </c>
      <c r="O193" s="8">
        <v>1825</v>
      </c>
      <c r="P193" s="8">
        <v>2190</v>
      </c>
      <c r="Q193" s="6">
        <v>2.3290384453705478E-4</v>
      </c>
      <c r="R193" s="33">
        <f t="shared" si="45"/>
        <v>7918.4159853358497</v>
      </c>
      <c r="S193" s="31">
        <f t="shared" si="46"/>
        <v>7273.0903278995847</v>
      </c>
      <c r="T193" s="31">
        <f t="shared" si="47"/>
        <v>6680.3566541273212</v>
      </c>
      <c r="U193" s="31">
        <f t="shared" si="48"/>
        <v>6135.9288850233725</v>
      </c>
      <c r="V193" s="31">
        <f t="shared" si="49"/>
        <v>5635.8702433653925</v>
      </c>
      <c r="W193" s="20">
        <f t="shared" si="50"/>
        <v>5176.5647867234866</v>
      </c>
      <c r="Y193" s="153">
        <f t="shared" si="42"/>
        <v>12.712043824</v>
      </c>
      <c r="Z193" s="155">
        <f t="shared" si="51"/>
        <v>1592.3041887919917</v>
      </c>
      <c r="AA193" s="156">
        <f t="shared" si="52"/>
        <v>5088.0524653353295</v>
      </c>
      <c r="AD193" s="14" t="s">
        <v>242</v>
      </c>
      <c r="AE193" s="57">
        <v>32195</v>
      </c>
      <c r="AF193" s="33">
        <f t="shared" si="53"/>
        <v>7918.4159853358497</v>
      </c>
      <c r="AG193" s="84">
        <f t="shared" si="43"/>
        <v>11.676052780681065</v>
      </c>
      <c r="AH193" s="31">
        <f t="shared" si="54"/>
        <v>7273.0903278995847</v>
      </c>
      <c r="AI193" s="86">
        <f t="shared" si="44"/>
        <v>10.724491704462364</v>
      </c>
      <c r="AJ193" s="155">
        <f t="shared" si="55"/>
        <v>6680.3566541273212</v>
      </c>
      <c r="AK193" s="56"/>
      <c r="AL193" s="86">
        <f t="shared" si="56"/>
        <v>9.8504798222035159</v>
      </c>
      <c r="AM193" s="31">
        <f t="shared" si="57"/>
        <v>6135.9288850233725</v>
      </c>
      <c r="AN193" s="86">
        <f t="shared" si="58"/>
        <v>9.0476971218379028</v>
      </c>
      <c r="AO193" s="31">
        <f t="shared" si="59"/>
        <v>5635.8702433653925</v>
      </c>
      <c r="AP193" s="89">
        <f t="shared" si="60"/>
        <v>8.3103386521329785</v>
      </c>
      <c r="AQ193" s="20">
        <f t="shared" si="61"/>
        <v>5176.5647867234866</v>
      </c>
      <c r="AR193" s="86">
        <f t="shared" si="62"/>
        <v>7.6330725468743967</v>
      </c>
    </row>
    <row r="194" spans="1:44" x14ac:dyDescent="0.25">
      <c r="A194" s="3" t="s">
        <v>243</v>
      </c>
      <c r="B194" s="4">
        <v>32243</v>
      </c>
      <c r="C194" s="7">
        <v>4301331192</v>
      </c>
      <c r="D194" s="8">
        <v>322</v>
      </c>
      <c r="E194" s="8">
        <v>4943</v>
      </c>
      <c r="F194" s="8" t="s">
        <v>1695</v>
      </c>
      <c r="G194" s="8" t="s">
        <v>1696</v>
      </c>
      <c r="H194" s="8">
        <v>40.404820000000001</v>
      </c>
      <c r="I194" s="9">
        <v>-110.08341</v>
      </c>
      <c r="J194" s="7">
        <v>4943</v>
      </c>
      <c r="K194" s="8">
        <v>365</v>
      </c>
      <c r="L194" s="8">
        <v>730</v>
      </c>
      <c r="M194" s="8">
        <v>1095</v>
      </c>
      <c r="N194" s="8">
        <v>1460</v>
      </c>
      <c r="O194" s="8">
        <v>1825</v>
      </c>
      <c r="P194" s="8">
        <v>2190</v>
      </c>
      <c r="Q194" s="6">
        <v>2.3290384453705478E-4</v>
      </c>
      <c r="R194" s="33">
        <f t="shared" si="45"/>
        <v>4540.1612591944213</v>
      </c>
      <c r="S194" s="31">
        <f t="shared" si="46"/>
        <v>4170.1525914403956</v>
      </c>
      <c r="T194" s="31">
        <f t="shared" si="47"/>
        <v>3830.2984504525398</v>
      </c>
      <c r="U194" s="31">
        <f t="shared" si="48"/>
        <v>3518.1413384375978</v>
      </c>
      <c r="V194" s="31">
        <f t="shared" si="49"/>
        <v>3231.4240358375055</v>
      </c>
      <c r="W194" s="20">
        <f t="shared" si="50"/>
        <v>2968.073279291752</v>
      </c>
      <c r="Y194" s="153">
        <f t="shared" si="42"/>
        <v>7.2886709920000001</v>
      </c>
      <c r="Z194" s="155">
        <f t="shared" si="51"/>
        <v>912.975247094167</v>
      </c>
      <c r="AA194" s="156">
        <f t="shared" si="52"/>
        <v>2917.3232033583727</v>
      </c>
      <c r="AD194" s="14" t="s">
        <v>243</v>
      </c>
      <c r="AE194" s="57">
        <v>32243</v>
      </c>
      <c r="AF194" s="33">
        <f t="shared" si="53"/>
        <v>4540.1612591944213</v>
      </c>
      <c r="AG194" s="84">
        <f t="shared" si="43"/>
        <v>6.6946675437775784</v>
      </c>
      <c r="AH194" s="31">
        <f t="shared" si="54"/>
        <v>4170.1525914403956</v>
      </c>
      <c r="AI194" s="86">
        <f t="shared" si="44"/>
        <v>6.1490734827928861</v>
      </c>
      <c r="AJ194" s="155">
        <f t="shared" si="55"/>
        <v>3830.2984504525398</v>
      </c>
      <c r="AK194" s="56"/>
      <c r="AL194" s="86">
        <f t="shared" si="56"/>
        <v>5.6479435983240895</v>
      </c>
      <c r="AM194" s="31">
        <f t="shared" si="57"/>
        <v>3518.1413384375978</v>
      </c>
      <c r="AN194" s="86">
        <f t="shared" si="58"/>
        <v>5.1876542017451293</v>
      </c>
      <c r="AO194" s="31">
        <f t="shared" si="59"/>
        <v>3231.4240358375055</v>
      </c>
      <c r="AP194" s="89">
        <f t="shared" si="60"/>
        <v>4.7648769234999788</v>
      </c>
      <c r="AQ194" s="20">
        <f t="shared" si="61"/>
        <v>2968.073279291752</v>
      </c>
      <c r="AR194" s="86">
        <f t="shared" si="62"/>
        <v>4.3765546455399766</v>
      </c>
    </row>
    <row r="195" spans="1:44" x14ac:dyDescent="0.25">
      <c r="A195" s="3" t="s">
        <v>1425</v>
      </c>
      <c r="B195" s="4">
        <v>32316</v>
      </c>
      <c r="C195" s="7">
        <v>4304731711</v>
      </c>
      <c r="D195" s="8">
        <v>358</v>
      </c>
      <c r="E195" s="8">
        <v>52422</v>
      </c>
      <c r="F195" s="8" t="s">
        <v>1695</v>
      </c>
      <c r="G195" s="8" t="s">
        <v>1697</v>
      </c>
      <c r="H195" s="8">
        <v>40.400199999999899</v>
      </c>
      <c r="I195" s="9">
        <v>-109.94866</v>
      </c>
      <c r="J195" s="7">
        <v>52422</v>
      </c>
      <c r="K195" s="8">
        <v>365</v>
      </c>
      <c r="L195" s="8">
        <v>730</v>
      </c>
      <c r="M195" s="8">
        <v>1095</v>
      </c>
      <c r="N195" s="8">
        <v>1460</v>
      </c>
      <c r="O195" s="8">
        <v>1825</v>
      </c>
      <c r="P195" s="8">
        <v>2190</v>
      </c>
      <c r="Q195" s="6">
        <v>2.3290384453705478E-4</v>
      </c>
      <c r="R195" s="33">
        <f t="shared" si="45"/>
        <v>48149.774130991289</v>
      </c>
      <c r="S195" s="31">
        <f t="shared" si="46"/>
        <v>44225.721049663851</v>
      </c>
      <c r="T195" s="31">
        <f t="shared" si="47"/>
        <v>40621.465783860622</v>
      </c>
      <c r="U195" s="31">
        <f t="shared" si="48"/>
        <v>37310.945831190722</v>
      </c>
      <c r="V195" s="31">
        <f t="shared" si="49"/>
        <v>34270.222700116065</v>
      </c>
      <c r="W195" s="20">
        <f t="shared" si="50"/>
        <v>31477.308809838603</v>
      </c>
      <c r="Y195" s="153">
        <f t="shared" si="42"/>
        <v>77.298545567999994</v>
      </c>
      <c r="Z195" s="155">
        <f t="shared" si="51"/>
        <v>9682.3767758791073</v>
      </c>
      <c r="AA195" s="156">
        <f t="shared" si="52"/>
        <v>30939.089007981514</v>
      </c>
      <c r="AD195" s="14" t="s">
        <v>1425</v>
      </c>
      <c r="AE195" s="57">
        <v>32316</v>
      </c>
      <c r="AF195" s="33">
        <f t="shared" si="53"/>
        <v>48149.774130991289</v>
      </c>
      <c r="AG195" s="84">
        <f t="shared" si="43"/>
        <v>70.998960546208423</v>
      </c>
      <c r="AH195" s="31">
        <f t="shared" si="54"/>
        <v>44225.721049663851</v>
      </c>
      <c r="AI195" s="86">
        <f t="shared" si="44"/>
        <v>65.212771619455538</v>
      </c>
      <c r="AJ195" s="155">
        <f t="shared" si="55"/>
        <v>40621.465783860622</v>
      </c>
      <c r="AK195" s="56"/>
      <c r="AL195" s="86">
        <f t="shared" si="56"/>
        <v>59.898138642796972</v>
      </c>
      <c r="AM195" s="31">
        <f t="shared" si="57"/>
        <v>37310.945831190722</v>
      </c>
      <c r="AN195" s="86">
        <f t="shared" si="58"/>
        <v>55.016631309707293</v>
      </c>
      <c r="AO195" s="31">
        <f t="shared" si="59"/>
        <v>34270.222700116065</v>
      </c>
      <c r="AP195" s="89">
        <f t="shared" si="60"/>
        <v>50.532951261119941</v>
      </c>
      <c r="AQ195" s="20">
        <f t="shared" si="61"/>
        <v>31477.308809838603</v>
      </c>
      <c r="AR195" s="86">
        <f t="shared" si="62"/>
        <v>46.41467684169465</v>
      </c>
    </row>
    <row r="196" spans="1:44" x14ac:dyDescent="0.25">
      <c r="A196" s="3" t="s">
        <v>1428</v>
      </c>
      <c r="B196" s="4">
        <v>32330</v>
      </c>
      <c r="C196" s="7">
        <v>4304731828</v>
      </c>
      <c r="D196" s="8">
        <v>354</v>
      </c>
      <c r="E196" s="8">
        <v>6398</v>
      </c>
      <c r="F196" s="8" t="s">
        <v>1695</v>
      </c>
      <c r="G196" s="8" t="s">
        <v>1697</v>
      </c>
      <c r="H196" s="8">
        <v>40.382550000000002</v>
      </c>
      <c r="I196" s="9">
        <v>-109.94963</v>
      </c>
      <c r="J196" s="7">
        <v>6398</v>
      </c>
      <c r="K196" s="8">
        <v>365</v>
      </c>
      <c r="L196" s="8">
        <v>730</v>
      </c>
      <c r="M196" s="8">
        <v>1095</v>
      </c>
      <c r="N196" s="8">
        <v>1460</v>
      </c>
      <c r="O196" s="8">
        <v>1825</v>
      </c>
      <c r="P196" s="8">
        <v>2190</v>
      </c>
      <c r="Q196" s="6">
        <v>2.3290384453705478E-4</v>
      </c>
      <c r="R196" s="33">
        <f t="shared" si="45"/>
        <v>5876.583398002409</v>
      </c>
      <c r="S196" s="31">
        <f t="shared" si="46"/>
        <v>5397.6605866954578</v>
      </c>
      <c r="T196" s="31">
        <f t="shared" si="47"/>
        <v>4957.7684576158917</v>
      </c>
      <c r="U196" s="31">
        <f t="shared" si="48"/>
        <v>4553.726134599181</v>
      </c>
      <c r="V196" s="31">
        <f t="shared" si="49"/>
        <v>4182.6119727469877</v>
      </c>
      <c r="W196" s="20">
        <f t="shared" si="50"/>
        <v>3841.7424319054476</v>
      </c>
      <c r="Y196" s="153">
        <f t="shared" ref="Y196:Y259" si="63">J196*$X$11</f>
        <v>9.4341325119999997</v>
      </c>
      <c r="Z196" s="155">
        <f t="shared" si="51"/>
        <v>1181.7146734591304</v>
      </c>
      <c r="AA196" s="156">
        <f t="shared" si="52"/>
        <v>3776.0537841567611</v>
      </c>
      <c r="AD196" s="14" t="s">
        <v>1428</v>
      </c>
      <c r="AE196" s="57">
        <v>32330</v>
      </c>
      <c r="AF196" s="33">
        <f t="shared" si="53"/>
        <v>5876.583398002409</v>
      </c>
      <c r="AG196" s="84">
        <f t="shared" ref="AG196:AG259" si="64">AF196*$X$11</f>
        <v>8.6652807900240632</v>
      </c>
      <c r="AH196" s="31">
        <f t="shared" si="54"/>
        <v>5397.6605866954578</v>
      </c>
      <c r="AI196" s="86">
        <f t="shared" ref="AI196:AI259" si="65">AH196*$X$11</f>
        <v>7.9590880321482667</v>
      </c>
      <c r="AJ196" s="155">
        <f t="shared" si="55"/>
        <v>4957.7684576158917</v>
      </c>
      <c r="AK196" s="56"/>
      <c r="AL196" s="86">
        <f t="shared" si="56"/>
        <v>7.3104477325667672</v>
      </c>
      <c r="AM196" s="31">
        <f t="shared" si="57"/>
        <v>4553.726134599181</v>
      </c>
      <c r="AN196" s="86">
        <f t="shared" si="58"/>
        <v>6.7146695494164144</v>
      </c>
      <c r="AO196" s="31">
        <f t="shared" si="59"/>
        <v>4182.6119727469877</v>
      </c>
      <c r="AP196" s="89">
        <f t="shared" si="60"/>
        <v>6.1674453887422338</v>
      </c>
      <c r="AQ196" s="20">
        <f t="shared" si="61"/>
        <v>3841.7424319054476</v>
      </c>
      <c r="AR196" s="86">
        <f t="shared" si="62"/>
        <v>5.6648182525115862</v>
      </c>
    </row>
    <row r="197" spans="1:44" x14ac:dyDescent="0.25">
      <c r="A197" s="3" t="s">
        <v>1429</v>
      </c>
      <c r="B197" s="4">
        <v>32462</v>
      </c>
      <c r="C197" s="7">
        <v>4304731846</v>
      </c>
      <c r="D197" s="8">
        <v>366</v>
      </c>
      <c r="E197" s="8">
        <v>2650</v>
      </c>
      <c r="F197" s="8" t="s">
        <v>1695</v>
      </c>
      <c r="G197" s="8" t="s">
        <v>1697</v>
      </c>
      <c r="H197" s="8">
        <v>40.141399999999898</v>
      </c>
      <c r="I197" s="9">
        <v>-109.82258</v>
      </c>
      <c r="J197" s="7">
        <v>2650</v>
      </c>
      <c r="K197" s="8">
        <v>365</v>
      </c>
      <c r="L197" s="8">
        <v>730</v>
      </c>
      <c r="M197" s="8">
        <v>1095</v>
      </c>
      <c r="N197" s="8">
        <v>1460</v>
      </c>
      <c r="O197" s="8">
        <v>1825</v>
      </c>
      <c r="P197" s="8">
        <v>2190</v>
      </c>
      <c r="Q197" s="6">
        <v>2.3290384453705478E-4</v>
      </c>
      <c r="R197" s="33">
        <f t="shared" ref="R197:R260" si="66">(J197*(EXP(-Q197*K197)))</f>
        <v>2434.0334486880874</v>
      </c>
      <c r="S197" s="31">
        <f t="shared" ref="S197:S260" si="67">(J197*(EXP(-Q197*L197)))</f>
        <v>2235.6674827669531</v>
      </c>
      <c r="T197" s="31">
        <f t="shared" ref="T197:T260" si="68">(J197*(EXP(-Q197*M197)))</f>
        <v>2053.4677106411555</v>
      </c>
      <c r="U197" s="31">
        <f t="shared" ref="U197:U260" si="69">(J197*(EXP(-Q197*N197)))</f>
        <v>1886.1166390571786</v>
      </c>
      <c r="V197" s="31">
        <f t="shared" ref="V197:V260" si="70">(J197*(EXP(-Q197*O197)))</f>
        <v>1732.4041462612563</v>
      </c>
      <c r="W197" s="20">
        <f t="shared" ref="W197:W260" si="71">(J197*(EXP(-Q197*P197)))</f>
        <v>1591.2187315644633</v>
      </c>
      <c r="Y197" s="153">
        <f t="shared" si="63"/>
        <v>3.9075416000000001</v>
      </c>
      <c r="Z197" s="155">
        <f t="shared" ref="Z197:Z260" si="72">(87/365)*T197</f>
        <v>489.45668719391921</v>
      </c>
      <c r="AA197" s="156">
        <f t="shared" ref="AA197:AA260" si="73">(278/365)*T197</f>
        <v>1564.0110234472361</v>
      </c>
      <c r="AD197" s="14" t="s">
        <v>1429</v>
      </c>
      <c r="AE197" s="57">
        <v>32462</v>
      </c>
      <c r="AF197" s="33">
        <f t="shared" ref="AF197:AF260" si="74">R197</f>
        <v>2434.0334486880874</v>
      </c>
      <c r="AG197" s="84">
        <f t="shared" si="64"/>
        <v>3.5890894175623269</v>
      </c>
      <c r="AH197" s="31">
        <f t="shared" ref="AH197:AH260" si="75">S197</f>
        <v>2235.6674827669531</v>
      </c>
      <c r="AI197" s="86">
        <f t="shared" si="65"/>
        <v>3.296590072709114</v>
      </c>
      <c r="AJ197" s="155">
        <f t="shared" ref="AJ197:AJ260" si="76">T197</f>
        <v>2053.4677106411555</v>
      </c>
      <c r="AK197" s="56"/>
      <c r="AL197" s="86">
        <f t="shared" ref="AL197:AL260" si="77">AJ197*$X$11</f>
        <v>3.0279284919196519</v>
      </c>
      <c r="AM197" s="31">
        <f t="shared" ref="AM197:AM260" si="78">U197</f>
        <v>1886.1166390571786</v>
      </c>
      <c r="AN197" s="86">
        <f t="shared" ref="AN197:AN260" si="79">AM197*$X$11</f>
        <v>2.7811619734219284</v>
      </c>
      <c r="AO197" s="31">
        <f t="shared" ref="AO197:AO260" si="80">V197</f>
        <v>1732.4041462612563</v>
      </c>
      <c r="AP197" s="89">
        <f t="shared" ref="AP197:AP260" si="81">AO197*$X$11</f>
        <v>2.554506139444658</v>
      </c>
      <c r="AQ197" s="20">
        <f t="shared" ref="AQ197:AQ260" si="82">W197</f>
        <v>1591.2187315644633</v>
      </c>
      <c r="AR197" s="86">
        <f t="shared" ref="AR197:AR260" si="83">AQ197*$X$11</f>
        <v>2.3463220333159898</v>
      </c>
    </row>
    <row r="198" spans="1:44" x14ac:dyDescent="0.25">
      <c r="A198" s="3" t="s">
        <v>246</v>
      </c>
      <c r="B198" s="4">
        <v>32532</v>
      </c>
      <c r="C198" s="7">
        <v>4301331215</v>
      </c>
      <c r="D198" s="8">
        <v>329</v>
      </c>
      <c r="E198" s="8">
        <v>3947</v>
      </c>
      <c r="F198" s="8" t="s">
        <v>1695</v>
      </c>
      <c r="G198" s="8" t="s">
        <v>1696</v>
      </c>
      <c r="H198" s="8">
        <v>40.348129999999898</v>
      </c>
      <c r="I198" s="9">
        <v>-110.08385</v>
      </c>
      <c r="J198" s="7">
        <v>3947</v>
      </c>
      <c r="K198" s="8">
        <v>365</v>
      </c>
      <c r="L198" s="8">
        <v>730</v>
      </c>
      <c r="M198" s="8">
        <v>1095</v>
      </c>
      <c r="N198" s="8">
        <v>1460</v>
      </c>
      <c r="O198" s="8">
        <v>1825</v>
      </c>
      <c r="P198" s="8">
        <v>2190</v>
      </c>
      <c r="Q198" s="6">
        <v>2.3290384453705478E-4</v>
      </c>
      <c r="R198" s="33">
        <f t="shared" si="66"/>
        <v>3625.332083762974</v>
      </c>
      <c r="S198" s="31">
        <f t="shared" si="67"/>
        <v>3329.8790771627032</v>
      </c>
      <c r="T198" s="31">
        <f t="shared" si="68"/>
        <v>3058.5045486417512</v>
      </c>
      <c r="U198" s="31">
        <f t="shared" si="69"/>
        <v>2809.2461790032771</v>
      </c>
      <c r="V198" s="31">
        <f t="shared" si="70"/>
        <v>2580.3015718087468</v>
      </c>
      <c r="W198" s="20">
        <f t="shared" si="71"/>
        <v>2370.0152201829951</v>
      </c>
      <c r="Y198" s="153">
        <f t="shared" si="63"/>
        <v>5.8200251679999999</v>
      </c>
      <c r="Z198" s="155">
        <f t="shared" si="72"/>
        <v>729.01341296392422</v>
      </c>
      <c r="AA198" s="156">
        <f t="shared" si="73"/>
        <v>2329.4911356778271</v>
      </c>
      <c r="AD198" s="14" t="s">
        <v>246</v>
      </c>
      <c r="AE198" s="57">
        <v>32532</v>
      </c>
      <c r="AF198" s="33">
        <f t="shared" si="74"/>
        <v>3625.332083762974</v>
      </c>
      <c r="AG198" s="84">
        <f t="shared" si="64"/>
        <v>5.3457116721201903</v>
      </c>
      <c r="AH198" s="31">
        <f t="shared" si="75"/>
        <v>3329.8790771627032</v>
      </c>
      <c r="AI198" s="86">
        <f t="shared" si="65"/>
        <v>4.9100532139558011</v>
      </c>
      <c r="AJ198" s="155">
        <f t="shared" si="76"/>
        <v>3058.5045486417512</v>
      </c>
      <c r="AK198" s="56"/>
      <c r="AL198" s="86">
        <f t="shared" si="77"/>
        <v>4.5098995311724019</v>
      </c>
      <c r="AM198" s="31">
        <f t="shared" si="78"/>
        <v>2809.2461790032771</v>
      </c>
      <c r="AN198" s="86">
        <f t="shared" si="79"/>
        <v>4.1423570977722077</v>
      </c>
      <c r="AO198" s="31">
        <f t="shared" si="80"/>
        <v>2580.3015718087468</v>
      </c>
      <c r="AP198" s="89">
        <f t="shared" si="81"/>
        <v>3.8047682009011567</v>
      </c>
      <c r="AQ198" s="20">
        <f t="shared" si="82"/>
        <v>2370.0152201829951</v>
      </c>
      <c r="AR198" s="86">
        <f t="shared" si="83"/>
        <v>3.494691722829514</v>
      </c>
    </row>
    <row r="199" spans="1:44" x14ac:dyDescent="0.25">
      <c r="A199" s="3" t="s">
        <v>247</v>
      </c>
      <c r="B199" s="4">
        <v>32744</v>
      </c>
      <c r="C199" s="7">
        <v>4301331231</v>
      </c>
      <c r="D199" s="8">
        <v>307</v>
      </c>
      <c r="E199" s="8">
        <v>18649</v>
      </c>
      <c r="F199" s="8" t="s">
        <v>1695</v>
      </c>
      <c r="G199" s="8" t="s">
        <v>1696</v>
      </c>
      <c r="H199" s="8">
        <v>40.404690000000002</v>
      </c>
      <c r="I199" s="9">
        <v>-110.12669</v>
      </c>
      <c r="J199" s="7">
        <v>18649</v>
      </c>
      <c r="K199" s="8">
        <v>365</v>
      </c>
      <c r="L199" s="8">
        <v>730</v>
      </c>
      <c r="M199" s="8">
        <v>1095</v>
      </c>
      <c r="N199" s="8">
        <v>1460</v>
      </c>
      <c r="O199" s="8">
        <v>1825</v>
      </c>
      <c r="P199" s="8">
        <v>2190</v>
      </c>
      <c r="Q199" s="6">
        <v>2.3290384453705478E-4</v>
      </c>
      <c r="R199" s="33">
        <f t="shared" si="66"/>
        <v>17129.165956446846</v>
      </c>
      <c r="S199" s="31">
        <f t="shared" si="67"/>
        <v>15733.193541932416</v>
      </c>
      <c r="T199" s="31">
        <f t="shared" si="68"/>
        <v>14450.988428583738</v>
      </c>
      <c r="U199" s="31">
        <f t="shared" si="69"/>
        <v>13273.278944066915</v>
      </c>
      <c r="V199" s="31">
        <f t="shared" si="70"/>
        <v>12191.54902778346</v>
      </c>
      <c r="W199" s="20">
        <f t="shared" si="71"/>
        <v>11197.976650922898</v>
      </c>
      <c r="Y199" s="153">
        <f t="shared" si="63"/>
        <v>27.498771055999999</v>
      </c>
      <c r="Z199" s="155">
        <f t="shared" si="72"/>
        <v>3444.4821733884523</v>
      </c>
      <c r="AA199" s="156">
        <f t="shared" si="73"/>
        <v>11006.506255195285</v>
      </c>
      <c r="AD199" s="14" t="s">
        <v>247</v>
      </c>
      <c r="AE199" s="57">
        <v>32744</v>
      </c>
      <c r="AF199" s="33">
        <f t="shared" si="74"/>
        <v>17129.165956446846</v>
      </c>
      <c r="AG199" s="84">
        <f t="shared" si="64"/>
        <v>25.257708886082959</v>
      </c>
      <c r="AH199" s="31">
        <f t="shared" si="75"/>
        <v>15733.193541932416</v>
      </c>
      <c r="AI199" s="86">
        <f t="shared" si="65"/>
        <v>23.199286138095193</v>
      </c>
      <c r="AJ199" s="155">
        <f t="shared" si="76"/>
        <v>14450.988428583738</v>
      </c>
      <c r="AK199" s="56"/>
      <c r="AL199" s="86">
        <f t="shared" si="77"/>
        <v>21.308618281437578</v>
      </c>
      <c r="AM199" s="31">
        <f t="shared" si="78"/>
        <v>13273.278944066915</v>
      </c>
      <c r="AN199" s="86">
        <f t="shared" si="79"/>
        <v>19.572033827300203</v>
      </c>
      <c r="AO199" s="31">
        <f t="shared" si="80"/>
        <v>12191.54902778346</v>
      </c>
      <c r="AP199" s="89">
        <f t="shared" si="81"/>
        <v>17.976975469623934</v>
      </c>
      <c r="AQ199" s="20">
        <f t="shared" si="82"/>
        <v>11197.976650922898</v>
      </c>
      <c r="AR199" s="86">
        <f t="shared" si="83"/>
        <v>16.511909282758452</v>
      </c>
    </row>
    <row r="200" spans="1:44" x14ac:dyDescent="0.25">
      <c r="A200" s="3" t="s">
        <v>181</v>
      </c>
      <c r="B200" s="4">
        <v>32770</v>
      </c>
      <c r="C200" s="7">
        <v>4301330838</v>
      </c>
      <c r="D200" s="8">
        <v>345</v>
      </c>
      <c r="E200" s="8">
        <v>773</v>
      </c>
      <c r="F200" s="8" t="s">
        <v>1695</v>
      </c>
      <c r="G200" s="8" t="s">
        <v>1696</v>
      </c>
      <c r="H200" s="8">
        <v>40.138750000000002</v>
      </c>
      <c r="I200" s="9">
        <v>-110.38694</v>
      </c>
      <c r="J200" s="7">
        <v>773</v>
      </c>
      <c r="K200" s="8">
        <v>365</v>
      </c>
      <c r="L200" s="8">
        <v>730</v>
      </c>
      <c r="M200" s="8">
        <v>1095</v>
      </c>
      <c r="N200" s="8">
        <v>1460</v>
      </c>
      <c r="O200" s="8">
        <v>1825</v>
      </c>
      <c r="P200" s="8">
        <v>2190</v>
      </c>
      <c r="Q200" s="6">
        <v>2.3290384453705478E-4</v>
      </c>
      <c r="R200" s="33">
        <f t="shared" si="66"/>
        <v>710.00296446637424</v>
      </c>
      <c r="S200" s="31">
        <f t="shared" si="67"/>
        <v>652.13998648258666</v>
      </c>
      <c r="T200" s="31">
        <f t="shared" si="68"/>
        <v>598.99265672664649</v>
      </c>
      <c r="U200" s="31">
        <f t="shared" si="69"/>
        <v>550.17666490233933</v>
      </c>
      <c r="V200" s="31">
        <f t="shared" si="70"/>
        <v>505.33902077734001</v>
      </c>
      <c r="W200" s="20">
        <f t="shared" si="71"/>
        <v>464.15550169786047</v>
      </c>
      <c r="Y200" s="153">
        <f t="shared" si="63"/>
        <v>1.1398225120000001</v>
      </c>
      <c r="Z200" s="155">
        <f t="shared" si="72"/>
        <v>142.77359215128286</v>
      </c>
      <c r="AA200" s="156">
        <f t="shared" si="73"/>
        <v>456.21906457536363</v>
      </c>
      <c r="AD200" s="14" t="s">
        <v>181</v>
      </c>
      <c r="AE200" s="57">
        <v>32770</v>
      </c>
      <c r="AF200" s="33">
        <f t="shared" si="74"/>
        <v>710.00296446637424</v>
      </c>
      <c r="AG200" s="84">
        <f t="shared" si="64"/>
        <v>1.0469306112361052</v>
      </c>
      <c r="AH200" s="31">
        <f t="shared" si="75"/>
        <v>652.13998648258666</v>
      </c>
      <c r="AI200" s="86">
        <f t="shared" si="65"/>
        <v>0.96160910422797918</v>
      </c>
      <c r="AJ200" s="155">
        <f t="shared" si="76"/>
        <v>598.99265672664649</v>
      </c>
      <c r="AK200" s="56"/>
      <c r="AL200" s="86">
        <f t="shared" si="77"/>
        <v>0.88324102802033622</v>
      </c>
      <c r="AM200" s="31">
        <f t="shared" si="78"/>
        <v>550.17666490233933</v>
      </c>
      <c r="AN200" s="86">
        <f t="shared" si="79"/>
        <v>0.81125970017175497</v>
      </c>
      <c r="AO200" s="31">
        <f t="shared" si="80"/>
        <v>505.33902077734001</v>
      </c>
      <c r="AP200" s="89">
        <f t="shared" si="81"/>
        <v>0.74514462105310197</v>
      </c>
      <c r="AQ200" s="20">
        <f t="shared" si="82"/>
        <v>464.15550169786047</v>
      </c>
      <c r="AR200" s="86">
        <f t="shared" si="83"/>
        <v>0.68441771009556995</v>
      </c>
    </row>
    <row r="201" spans="1:44" x14ac:dyDescent="0.25">
      <c r="A201" s="3" t="s">
        <v>249</v>
      </c>
      <c r="B201" s="4">
        <v>32861</v>
      </c>
      <c r="C201" s="7">
        <v>4301331235</v>
      </c>
      <c r="D201" s="8">
        <v>345</v>
      </c>
      <c r="E201" s="8">
        <v>6764</v>
      </c>
      <c r="F201" s="8" t="s">
        <v>1695</v>
      </c>
      <c r="G201" s="8" t="s">
        <v>1696</v>
      </c>
      <c r="H201" s="8">
        <v>40.385420000000003</v>
      </c>
      <c r="I201" s="9">
        <v>-110.12087</v>
      </c>
      <c r="J201" s="7">
        <v>6764</v>
      </c>
      <c r="K201" s="8">
        <v>365</v>
      </c>
      <c r="L201" s="8">
        <v>730</v>
      </c>
      <c r="M201" s="8">
        <v>1095</v>
      </c>
      <c r="N201" s="8">
        <v>1460</v>
      </c>
      <c r="O201" s="8">
        <v>1825</v>
      </c>
      <c r="P201" s="8">
        <v>2190</v>
      </c>
      <c r="Q201" s="6">
        <v>2.3290384453705478E-4</v>
      </c>
      <c r="R201" s="33">
        <f t="shared" si="66"/>
        <v>6212.7555648778207</v>
      </c>
      <c r="S201" s="31">
        <f t="shared" si="67"/>
        <v>5706.4357937493087</v>
      </c>
      <c r="T201" s="31">
        <f t="shared" si="68"/>
        <v>5241.3794697270851</v>
      </c>
      <c r="U201" s="31">
        <f t="shared" si="69"/>
        <v>4814.2237534274554</v>
      </c>
      <c r="V201" s="31">
        <f t="shared" si="70"/>
        <v>4421.8798661551464</v>
      </c>
      <c r="W201" s="20">
        <f t="shared" si="71"/>
        <v>4061.5107548309547</v>
      </c>
      <c r="Y201" s="153">
        <f t="shared" si="63"/>
        <v>9.9738156159999996</v>
      </c>
      <c r="Z201" s="155">
        <f t="shared" si="72"/>
        <v>1249.3151064828942</v>
      </c>
      <c r="AA201" s="156">
        <f t="shared" si="73"/>
        <v>3992.0643632441906</v>
      </c>
      <c r="AD201" s="14" t="s">
        <v>249</v>
      </c>
      <c r="AE201" s="57">
        <v>32861</v>
      </c>
      <c r="AF201" s="33">
        <f t="shared" si="74"/>
        <v>6212.7555648778207</v>
      </c>
      <c r="AG201" s="84">
        <f t="shared" si="64"/>
        <v>9.1609814416572011</v>
      </c>
      <c r="AH201" s="31">
        <f t="shared" si="75"/>
        <v>5706.4357937493087</v>
      </c>
      <c r="AI201" s="86">
        <f t="shared" si="65"/>
        <v>8.414390661058281</v>
      </c>
      <c r="AJ201" s="155">
        <f t="shared" si="76"/>
        <v>5241.3794697270851</v>
      </c>
      <c r="AK201" s="56"/>
      <c r="AL201" s="86">
        <f t="shared" si="77"/>
        <v>7.7286446488092544</v>
      </c>
      <c r="AM201" s="31">
        <f t="shared" si="78"/>
        <v>4814.2237534274554</v>
      </c>
      <c r="AN201" s="86">
        <f t="shared" si="79"/>
        <v>7.0987847502739339</v>
      </c>
      <c r="AO201" s="31">
        <f t="shared" si="80"/>
        <v>4421.8798661551464</v>
      </c>
      <c r="AP201" s="89">
        <f t="shared" si="81"/>
        <v>6.5202564253598743</v>
      </c>
      <c r="AQ201" s="20">
        <f t="shared" si="82"/>
        <v>4061.5107548309547</v>
      </c>
      <c r="AR201" s="86">
        <f t="shared" si="83"/>
        <v>5.9888763144714554</v>
      </c>
    </row>
    <row r="202" spans="1:44" x14ac:dyDescent="0.25">
      <c r="A202" s="3" t="s">
        <v>248</v>
      </c>
      <c r="B202" s="4">
        <v>32865</v>
      </c>
      <c r="C202" s="7">
        <v>4301331232</v>
      </c>
      <c r="D202" s="8">
        <v>366</v>
      </c>
      <c r="E202" s="8">
        <v>2942</v>
      </c>
      <c r="F202" s="8" t="s">
        <v>1695</v>
      </c>
      <c r="G202" s="8" t="s">
        <v>1696</v>
      </c>
      <c r="H202" s="8">
        <v>40.372680000000003</v>
      </c>
      <c r="I202" s="9">
        <v>-110.05492</v>
      </c>
      <c r="J202" s="7">
        <v>2942</v>
      </c>
      <c r="K202" s="8">
        <v>365</v>
      </c>
      <c r="L202" s="8">
        <v>730</v>
      </c>
      <c r="M202" s="8">
        <v>1095</v>
      </c>
      <c r="N202" s="8">
        <v>1460</v>
      </c>
      <c r="O202" s="8">
        <v>1825</v>
      </c>
      <c r="P202" s="8">
        <v>2190</v>
      </c>
      <c r="Q202" s="6">
        <v>2.3290384453705478E-4</v>
      </c>
      <c r="R202" s="33">
        <f t="shared" si="66"/>
        <v>2702.236379637869</v>
      </c>
      <c r="S202" s="31">
        <f t="shared" si="67"/>
        <v>2482.0127299246701</v>
      </c>
      <c r="T202" s="31">
        <f t="shared" si="68"/>
        <v>2279.7366055495395</v>
      </c>
      <c r="U202" s="31">
        <f t="shared" si="69"/>
        <v>2093.9453404174415</v>
      </c>
      <c r="V202" s="31">
        <f t="shared" si="70"/>
        <v>1923.2954710568363</v>
      </c>
      <c r="W202" s="20">
        <f t="shared" si="71"/>
        <v>1766.5530219859061</v>
      </c>
      <c r="Y202" s="153">
        <f t="shared" si="63"/>
        <v>4.3381084479999998</v>
      </c>
      <c r="Z202" s="155">
        <f t="shared" si="72"/>
        <v>543.38927310358883</v>
      </c>
      <c r="AA202" s="156">
        <f t="shared" si="73"/>
        <v>1736.3473324459505</v>
      </c>
      <c r="AD202" s="14" t="s">
        <v>248</v>
      </c>
      <c r="AE202" s="57">
        <v>32865</v>
      </c>
      <c r="AF202" s="33">
        <f t="shared" si="74"/>
        <v>2702.236379637869</v>
      </c>
      <c r="AG202" s="84">
        <f t="shared" si="64"/>
        <v>3.9845664401767418</v>
      </c>
      <c r="AH202" s="31">
        <f t="shared" si="75"/>
        <v>2482.0127299246701</v>
      </c>
      <c r="AI202" s="86">
        <f t="shared" si="65"/>
        <v>3.6598369788340426</v>
      </c>
      <c r="AJ202" s="155">
        <f t="shared" si="76"/>
        <v>2279.7366055495395</v>
      </c>
      <c r="AK202" s="56"/>
      <c r="AL202" s="86">
        <f t="shared" si="77"/>
        <v>3.36157193329344</v>
      </c>
      <c r="AM202" s="31">
        <f t="shared" si="78"/>
        <v>2093.9453404174415</v>
      </c>
      <c r="AN202" s="86">
        <f t="shared" si="79"/>
        <v>3.0876145380404956</v>
      </c>
      <c r="AO202" s="31">
        <f t="shared" si="80"/>
        <v>1923.2954710568363</v>
      </c>
      <c r="AP202" s="89">
        <f t="shared" si="81"/>
        <v>2.8359837970740314</v>
      </c>
      <c r="AQ202" s="20">
        <f t="shared" si="82"/>
        <v>1766.5530219859061</v>
      </c>
      <c r="AR202" s="86">
        <f t="shared" si="83"/>
        <v>2.604860159251186</v>
      </c>
    </row>
    <row r="203" spans="1:44" x14ac:dyDescent="0.25">
      <c r="A203" s="3" t="s">
        <v>250</v>
      </c>
      <c r="B203" s="4">
        <v>32866</v>
      </c>
      <c r="C203" s="7">
        <v>4301331238</v>
      </c>
      <c r="D203" s="8">
        <v>366</v>
      </c>
      <c r="E203" s="8">
        <v>9912</v>
      </c>
      <c r="F203" s="8" t="s">
        <v>1695</v>
      </c>
      <c r="G203" s="8" t="s">
        <v>1696</v>
      </c>
      <c r="H203" s="8">
        <v>40.318939999999898</v>
      </c>
      <c r="I203" s="9">
        <v>-110.054469999999</v>
      </c>
      <c r="J203" s="7">
        <v>9912</v>
      </c>
      <c r="K203" s="8">
        <v>365</v>
      </c>
      <c r="L203" s="8">
        <v>730</v>
      </c>
      <c r="M203" s="8">
        <v>1095</v>
      </c>
      <c r="N203" s="8">
        <v>1460</v>
      </c>
      <c r="O203" s="8">
        <v>1825</v>
      </c>
      <c r="P203" s="8">
        <v>2190</v>
      </c>
      <c r="Q203" s="6">
        <v>2.3290384453705478E-4</v>
      </c>
      <c r="R203" s="33">
        <f t="shared" si="66"/>
        <v>9104.2036012816316</v>
      </c>
      <c r="S203" s="31">
        <f t="shared" si="67"/>
        <v>8362.2400336551091</v>
      </c>
      <c r="T203" s="31">
        <f t="shared" si="68"/>
        <v>7680.7441312736346</v>
      </c>
      <c r="U203" s="31">
        <f t="shared" si="69"/>
        <v>7054.7879722017942</v>
      </c>
      <c r="V203" s="31">
        <f t="shared" si="70"/>
        <v>6479.8452444307823</v>
      </c>
      <c r="W203" s="20">
        <f t="shared" si="71"/>
        <v>5951.7585159497967</v>
      </c>
      <c r="Y203" s="153">
        <f t="shared" si="63"/>
        <v>14.615680127999999</v>
      </c>
      <c r="Z203" s="155">
        <f t="shared" si="72"/>
        <v>1830.7527107419348</v>
      </c>
      <c r="AA203" s="156">
        <f t="shared" si="73"/>
        <v>5849.9914205317</v>
      </c>
      <c r="AD203" s="14" t="s">
        <v>250</v>
      </c>
      <c r="AE203" s="57">
        <v>32866</v>
      </c>
      <c r="AF203" s="33">
        <f t="shared" si="74"/>
        <v>9104.2036012816316</v>
      </c>
      <c r="AG203" s="84">
        <f t="shared" si="64"/>
        <v>13.424548795048221</v>
      </c>
      <c r="AH203" s="31">
        <f t="shared" si="75"/>
        <v>8362.2400336551091</v>
      </c>
      <c r="AI203" s="86">
        <f t="shared" si="65"/>
        <v>12.330490868185938</v>
      </c>
      <c r="AJ203" s="155">
        <f t="shared" si="76"/>
        <v>7680.7441312736346</v>
      </c>
      <c r="AK203" s="56"/>
      <c r="AL203" s="86">
        <f t="shared" si="77"/>
        <v>11.32559517430475</v>
      </c>
      <c r="AM203" s="31">
        <f t="shared" si="78"/>
        <v>7054.7879722017942</v>
      </c>
      <c r="AN203" s="86">
        <f t="shared" si="79"/>
        <v>10.402595275682321</v>
      </c>
      <c r="AO203" s="31">
        <f t="shared" si="80"/>
        <v>6479.8452444307823</v>
      </c>
      <c r="AP203" s="89">
        <f t="shared" si="81"/>
        <v>9.5548169261039426</v>
      </c>
      <c r="AQ203" s="20">
        <f t="shared" si="82"/>
        <v>5951.7585159497967</v>
      </c>
      <c r="AR203" s="86">
        <f t="shared" si="83"/>
        <v>8.7761298091426774</v>
      </c>
    </row>
    <row r="204" spans="1:44" x14ac:dyDescent="0.25">
      <c r="A204" s="3" t="s">
        <v>251</v>
      </c>
      <c r="B204" s="4">
        <v>32880</v>
      </c>
      <c r="C204" s="7">
        <v>4301331249</v>
      </c>
      <c r="D204" s="8">
        <v>365</v>
      </c>
      <c r="E204" s="8">
        <v>3726</v>
      </c>
      <c r="F204" s="8" t="s">
        <v>1695</v>
      </c>
      <c r="G204" s="8" t="s">
        <v>1696</v>
      </c>
      <c r="H204" s="8">
        <v>40.333550000000002</v>
      </c>
      <c r="I204" s="9">
        <v>-110.38272000000001</v>
      </c>
      <c r="J204" s="7">
        <v>3726</v>
      </c>
      <c r="K204" s="8">
        <v>365</v>
      </c>
      <c r="L204" s="8">
        <v>730</v>
      </c>
      <c r="M204" s="8">
        <v>1095</v>
      </c>
      <c r="N204" s="8">
        <v>1460</v>
      </c>
      <c r="O204" s="8">
        <v>1825</v>
      </c>
      <c r="P204" s="8">
        <v>2190</v>
      </c>
      <c r="Q204" s="6">
        <v>2.3290384453705478E-4</v>
      </c>
      <c r="R204" s="33">
        <f t="shared" si="66"/>
        <v>3422.3428791742695</v>
      </c>
      <c r="S204" s="31">
        <f t="shared" si="67"/>
        <v>3143.4328455810059</v>
      </c>
      <c r="T204" s="31">
        <f t="shared" si="68"/>
        <v>2887.2530905090357</v>
      </c>
      <c r="U204" s="31">
        <f t="shared" si="69"/>
        <v>2651.9511687271879</v>
      </c>
      <c r="V204" s="31">
        <f t="shared" si="70"/>
        <v>2435.8256033846947</v>
      </c>
      <c r="W204" s="20">
        <f t="shared" si="71"/>
        <v>2237.3135825695058</v>
      </c>
      <c r="Y204" s="153">
        <f t="shared" si="63"/>
        <v>5.4941509439999994</v>
      </c>
      <c r="Z204" s="155">
        <f t="shared" si="72"/>
        <v>688.19457225831809</v>
      </c>
      <c r="AA204" s="156">
        <f t="shared" si="73"/>
        <v>2199.0585182507175</v>
      </c>
      <c r="AD204" s="14" t="s">
        <v>251</v>
      </c>
      <c r="AE204" s="57">
        <v>32880</v>
      </c>
      <c r="AF204" s="33">
        <f t="shared" si="74"/>
        <v>3422.3428791742695</v>
      </c>
      <c r="AG204" s="84">
        <f t="shared" si="64"/>
        <v>5.046395158429144</v>
      </c>
      <c r="AH204" s="31">
        <f t="shared" si="75"/>
        <v>3143.4328455810059</v>
      </c>
      <c r="AI204" s="86">
        <f t="shared" si="65"/>
        <v>4.6351300418543984</v>
      </c>
      <c r="AJ204" s="155">
        <f t="shared" si="76"/>
        <v>2887.2530905090357</v>
      </c>
      <c r="AK204" s="56"/>
      <c r="AL204" s="86">
        <f t="shared" si="77"/>
        <v>4.257381721091555</v>
      </c>
      <c r="AM204" s="31">
        <f t="shared" si="78"/>
        <v>2651.9511687271879</v>
      </c>
      <c r="AN204" s="86">
        <f t="shared" si="79"/>
        <v>3.9104186841396622</v>
      </c>
      <c r="AO204" s="31">
        <f t="shared" si="80"/>
        <v>2435.8256033846947</v>
      </c>
      <c r="AP204" s="89">
        <f t="shared" si="81"/>
        <v>3.5917320285172809</v>
      </c>
      <c r="AQ204" s="20">
        <f t="shared" si="82"/>
        <v>2237.3135825695058</v>
      </c>
      <c r="AR204" s="86">
        <f t="shared" si="83"/>
        <v>3.2990173192963694</v>
      </c>
    </row>
    <row r="205" spans="1:44" x14ac:dyDescent="0.25">
      <c r="A205" s="3" t="s">
        <v>252</v>
      </c>
      <c r="B205" s="4">
        <v>32999</v>
      </c>
      <c r="C205" s="7">
        <v>4301331257</v>
      </c>
      <c r="D205" s="8">
        <v>355</v>
      </c>
      <c r="E205" s="8">
        <v>2161</v>
      </c>
      <c r="F205" s="8" t="s">
        <v>1695</v>
      </c>
      <c r="G205" s="8" t="s">
        <v>1696</v>
      </c>
      <c r="H205" s="8">
        <v>40.3331599999999</v>
      </c>
      <c r="I205" s="9">
        <v>-110.40123</v>
      </c>
      <c r="J205" s="7">
        <v>2161</v>
      </c>
      <c r="K205" s="8">
        <v>365</v>
      </c>
      <c r="L205" s="8">
        <v>730</v>
      </c>
      <c r="M205" s="8">
        <v>1095</v>
      </c>
      <c r="N205" s="8">
        <v>1460</v>
      </c>
      <c r="O205" s="8">
        <v>1825</v>
      </c>
      <c r="P205" s="8">
        <v>2190</v>
      </c>
      <c r="Q205" s="6">
        <v>2.3290384453705478E-4</v>
      </c>
      <c r="R205" s="33">
        <f t="shared" si="66"/>
        <v>1984.8853896660216</v>
      </c>
      <c r="S205" s="31">
        <f t="shared" si="67"/>
        <v>1823.1235585884472</v>
      </c>
      <c r="T205" s="31">
        <f t="shared" si="68"/>
        <v>1674.5448010171838</v>
      </c>
      <c r="U205" s="31">
        <f t="shared" si="69"/>
        <v>1538.0747384915333</v>
      </c>
      <c r="V205" s="31">
        <f t="shared" si="70"/>
        <v>1412.7265509700283</v>
      </c>
      <c r="W205" s="20">
        <f t="shared" si="71"/>
        <v>1297.5938410984172</v>
      </c>
      <c r="Y205" s="153">
        <f t="shared" si="63"/>
        <v>3.1864895839999998</v>
      </c>
      <c r="Z205" s="155">
        <f t="shared" si="72"/>
        <v>399.13807585889037</v>
      </c>
      <c r="AA205" s="156">
        <f t="shared" si="73"/>
        <v>1275.4067251582933</v>
      </c>
      <c r="AD205" s="14" t="s">
        <v>252</v>
      </c>
      <c r="AE205" s="57">
        <v>32999</v>
      </c>
      <c r="AF205" s="33">
        <f t="shared" si="74"/>
        <v>1984.8853896660216</v>
      </c>
      <c r="AG205" s="84">
        <f t="shared" si="64"/>
        <v>2.926800842019694</v>
      </c>
      <c r="AH205" s="31">
        <f t="shared" si="75"/>
        <v>1823.1235585884472</v>
      </c>
      <c r="AI205" s="86">
        <f t="shared" si="65"/>
        <v>2.6882759045752431</v>
      </c>
      <c r="AJ205" s="155">
        <f t="shared" si="76"/>
        <v>1674.5448010171838</v>
      </c>
      <c r="AK205" s="56"/>
      <c r="AL205" s="86">
        <f t="shared" si="77"/>
        <v>2.469189989071082</v>
      </c>
      <c r="AM205" s="31">
        <f t="shared" si="78"/>
        <v>1538.0747384915333</v>
      </c>
      <c r="AN205" s="86">
        <f t="shared" si="79"/>
        <v>2.2679588771942591</v>
      </c>
      <c r="AO205" s="31">
        <f t="shared" si="80"/>
        <v>1412.7265509700283</v>
      </c>
      <c r="AP205" s="89">
        <f t="shared" si="81"/>
        <v>2.0831274593735492</v>
      </c>
      <c r="AQ205" s="20">
        <f t="shared" si="82"/>
        <v>1297.5938410984172</v>
      </c>
      <c r="AR205" s="86">
        <f t="shared" si="83"/>
        <v>1.9133592128286245</v>
      </c>
    </row>
    <row r="206" spans="1:44" x14ac:dyDescent="0.25">
      <c r="A206" s="3" t="s">
        <v>253</v>
      </c>
      <c r="B206" s="4">
        <v>33067</v>
      </c>
      <c r="C206" s="7">
        <v>4301331261</v>
      </c>
      <c r="D206" s="8">
        <v>338</v>
      </c>
      <c r="E206" s="8">
        <v>2097</v>
      </c>
      <c r="F206" s="8" t="s">
        <v>1695</v>
      </c>
      <c r="G206" s="8" t="s">
        <v>1696</v>
      </c>
      <c r="H206" s="8">
        <v>40.335920000000002</v>
      </c>
      <c r="I206" s="9">
        <v>-110.20958</v>
      </c>
      <c r="J206" s="7">
        <v>2097</v>
      </c>
      <c r="K206" s="8">
        <v>365</v>
      </c>
      <c r="L206" s="8">
        <v>730</v>
      </c>
      <c r="M206" s="8">
        <v>1095</v>
      </c>
      <c r="N206" s="8">
        <v>1460</v>
      </c>
      <c r="O206" s="8">
        <v>1825</v>
      </c>
      <c r="P206" s="8">
        <v>2190</v>
      </c>
      <c r="Q206" s="6">
        <v>2.3290384453705478E-4</v>
      </c>
      <c r="R206" s="33">
        <f t="shared" si="66"/>
        <v>1926.1011856222337</v>
      </c>
      <c r="S206" s="31">
        <f t="shared" si="67"/>
        <v>1769.1300797593585</v>
      </c>
      <c r="T206" s="31">
        <f t="shared" si="68"/>
        <v>1624.9516185715104</v>
      </c>
      <c r="U206" s="31">
        <f t="shared" si="69"/>
        <v>1492.5232423029825</v>
      </c>
      <c r="V206" s="31">
        <f t="shared" si="70"/>
        <v>1370.8873564942846</v>
      </c>
      <c r="W206" s="20">
        <f t="shared" si="71"/>
        <v>1259.1644075813886</v>
      </c>
      <c r="Y206" s="153">
        <f t="shared" si="63"/>
        <v>3.0921187679999997</v>
      </c>
      <c r="Z206" s="155">
        <f t="shared" si="72"/>
        <v>387.31723511156548</v>
      </c>
      <c r="AA206" s="156">
        <f t="shared" si="73"/>
        <v>1237.634383459945</v>
      </c>
      <c r="AD206" s="14" t="s">
        <v>253</v>
      </c>
      <c r="AE206" s="57">
        <v>33067</v>
      </c>
      <c r="AF206" s="33">
        <f t="shared" si="74"/>
        <v>1926.1011856222337</v>
      </c>
      <c r="AG206" s="84">
        <f t="shared" si="64"/>
        <v>2.8401209466521511</v>
      </c>
      <c r="AH206" s="31">
        <f t="shared" si="75"/>
        <v>1769.1300797593585</v>
      </c>
      <c r="AI206" s="86">
        <f t="shared" si="65"/>
        <v>2.6086601443286836</v>
      </c>
      <c r="AJ206" s="155">
        <f t="shared" si="76"/>
        <v>1624.9516185715104</v>
      </c>
      <c r="AK206" s="56"/>
      <c r="AL206" s="86">
        <f t="shared" si="77"/>
        <v>2.396062659454909</v>
      </c>
      <c r="AM206" s="31">
        <f t="shared" si="78"/>
        <v>1492.5232423029825</v>
      </c>
      <c r="AN206" s="86">
        <f t="shared" si="79"/>
        <v>2.2007911917984089</v>
      </c>
      <c r="AO206" s="31">
        <f t="shared" si="80"/>
        <v>1370.8873564942846</v>
      </c>
      <c r="AP206" s="89">
        <f t="shared" si="81"/>
        <v>2.0214337261945086</v>
      </c>
      <c r="AQ206" s="20">
        <f t="shared" si="82"/>
        <v>1259.1644075813886</v>
      </c>
      <c r="AR206" s="86">
        <f t="shared" si="83"/>
        <v>1.8566933222126909</v>
      </c>
    </row>
    <row r="207" spans="1:44" x14ac:dyDescent="0.25">
      <c r="A207" s="3" t="s">
        <v>257</v>
      </c>
      <c r="B207" s="4">
        <v>33112</v>
      </c>
      <c r="C207" s="7">
        <v>4301331271</v>
      </c>
      <c r="D207" s="8">
        <v>172</v>
      </c>
      <c r="E207" s="8">
        <v>698</v>
      </c>
      <c r="F207" s="8" t="s">
        <v>1695</v>
      </c>
      <c r="G207" s="8" t="s">
        <v>1696</v>
      </c>
      <c r="H207" s="8">
        <v>40.072679999999899</v>
      </c>
      <c r="I207" s="9">
        <v>-110.11252</v>
      </c>
      <c r="J207" s="7">
        <v>698</v>
      </c>
      <c r="K207" s="8">
        <v>365</v>
      </c>
      <c r="L207" s="8">
        <v>730</v>
      </c>
      <c r="M207" s="8">
        <v>1095</v>
      </c>
      <c r="N207" s="8">
        <v>1460</v>
      </c>
      <c r="O207" s="8">
        <v>1825</v>
      </c>
      <c r="P207" s="8">
        <v>2190</v>
      </c>
      <c r="Q207" s="6">
        <v>2.3290384453705478E-4</v>
      </c>
      <c r="R207" s="33">
        <f t="shared" si="66"/>
        <v>641.1152253525604</v>
      </c>
      <c r="S207" s="31">
        <f t="shared" si="67"/>
        <v>588.86637847974839</v>
      </c>
      <c r="T207" s="31">
        <f t="shared" si="68"/>
        <v>540.87564604812314</v>
      </c>
      <c r="U207" s="31">
        <f t="shared" si="69"/>
        <v>496.7960053063814</v>
      </c>
      <c r="V207" s="31">
        <f t="shared" si="70"/>
        <v>456.30871475107807</v>
      </c>
      <c r="W207" s="20">
        <f t="shared" si="71"/>
        <v>419.12100929509262</v>
      </c>
      <c r="Y207" s="153">
        <f t="shared" si="63"/>
        <v>1.0292317119999999</v>
      </c>
      <c r="Z207" s="155">
        <f t="shared" si="72"/>
        <v>128.92104440051153</v>
      </c>
      <c r="AA207" s="156">
        <f t="shared" si="73"/>
        <v>411.95460164761158</v>
      </c>
      <c r="AD207" s="14" t="s">
        <v>257</v>
      </c>
      <c r="AE207" s="57">
        <v>33112</v>
      </c>
      <c r="AF207" s="33">
        <f t="shared" si="74"/>
        <v>641.1152253525604</v>
      </c>
      <c r="AG207" s="84">
        <f t="shared" si="64"/>
        <v>0.9453526088522658</v>
      </c>
      <c r="AH207" s="31">
        <f t="shared" si="75"/>
        <v>588.86637847974839</v>
      </c>
      <c r="AI207" s="86">
        <f t="shared" si="65"/>
        <v>0.8683093851890421</v>
      </c>
      <c r="AJ207" s="155">
        <f t="shared" si="76"/>
        <v>540.87564604812314</v>
      </c>
      <c r="AK207" s="56"/>
      <c r="AL207" s="86">
        <f t="shared" si="77"/>
        <v>0.79754493862638365</v>
      </c>
      <c r="AM207" s="31">
        <f t="shared" si="78"/>
        <v>496.7960053063814</v>
      </c>
      <c r="AN207" s="86">
        <f t="shared" si="79"/>
        <v>0.73254756884849281</v>
      </c>
      <c r="AO207" s="31">
        <f t="shared" si="80"/>
        <v>456.30871475107807</v>
      </c>
      <c r="AP207" s="89">
        <f t="shared" si="81"/>
        <v>0.6728472774839136</v>
      </c>
      <c r="AQ207" s="20">
        <f t="shared" si="82"/>
        <v>419.12100929509262</v>
      </c>
      <c r="AR207" s="86">
        <f t="shared" si="83"/>
        <v>0.61801236953002303</v>
      </c>
    </row>
    <row r="208" spans="1:44" x14ac:dyDescent="0.25">
      <c r="A208" s="3" t="s">
        <v>255</v>
      </c>
      <c r="B208" s="4">
        <v>33127</v>
      </c>
      <c r="C208" s="7">
        <v>4301331265</v>
      </c>
      <c r="D208" s="8">
        <v>350</v>
      </c>
      <c r="E208" s="8">
        <v>4085</v>
      </c>
      <c r="F208" s="8" t="s">
        <v>1695</v>
      </c>
      <c r="G208" s="8" t="s">
        <v>1696</v>
      </c>
      <c r="H208" s="8">
        <v>40.376910000000002</v>
      </c>
      <c r="I208" s="9">
        <v>-110.21737</v>
      </c>
      <c r="J208" s="7">
        <v>4085</v>
      </c>
      <c r="K208" s="8">
        <v>365</v>
      </c>
      <c r="L208" s="8">
        <v>730</v>
      </c>
      <c r="M208" s="8">
        <v>1095</v>
      </c>
      <c r="N208" s="8">
        <v>1460</v>
      </c>
      <c r="O208" s="8">
        <v>1825</v>
      </c>
      <c r="P208" s="8">
        <v>2190</v>
      </c>
      <c r="Q208" s="6">
        <v>2.3290384453705478E-4</v>
      </c>
      <c r="R208" s="33">
        <f t="shared" si="66"/>
        <v>3752.0855237323917</v>
      </c>
      <c r="S208" s="31">
        <f t="shared" si="67"/>
        <v>3446.3025158879254</v>
      </c>
      <c r="T208" s="31">
        <f t="shared" si="68"/>
        <v>3165.4398482902338</v>
      </c>
      <c r="U208" s="31">
        <f t="shared" si="69"/>
        <v>2907.4665926598395</v>
      </c>
      <c r="V208" s="31">
        <f t="shared" si="70"/>
        <v>2670.5173348970684</v>
      </c>
      <c r="W208" s="20">
        <f t="shared" si="71"/>
        <v>2452.8786862040879</v>
      </c>
      <c r="Y208" s="153">
        <f t="shared" si="63"/>
        <v>6.0235122399999996</v>
      </c>
      <c r="Z208" s="155">
        <f t="shared" si="72"/>
        <v>754.5021008253434</v>
      </c>
      <c r="AA208" s="156">
        <f t="shared" si="73"/>
        <v>2410.9377474648904</v>
      </c>
      <c r="AD208" s="14" t="s">
        <v>255</v>
      </c>
      <c r="AE208" s="57">
        <v>33127</v>
      </c>
      <c r="AF208" s="33">
        <f t="shared" si="74"/>
        <v>3752.0855237323917</v>
      </c>
      <c r="AG208" s="84">
        <f t="shared" si="64"/>
        <v>5.5326151965064554</v>
      </c>
      <c r="AH208" s="31">
        <f t="shared" si="75"/>
        <v>3446.3025158879254</v>
      </c>
      <c r="AI208" s="86">
        <f t="shared" si="65"/>
        <v>5.081724696987445</v>
      </c>
      <c r="AJ208" s="155">
        <f t="shared" si="76"/>
        <v>3165.4398482902338</v>
      </c>
      <c r="AK208" s="56"/>
      <c r="AL208" s="86">
        <f t="shared" si="77"/>
        <v>4.6675803356572745</v>
      </c>
      <c r="AM208" s="31">
        <f t="shared" si="78"/>
        <v>2907.4665926598395</v>
      </c>
      <c r="AN208" s="86">
        <f t="shared" si="79"/>
        <v>4.2871874194070099</v>
      </c>
      <c r="AO208" s="31">
        <f t="shared" si="80"/>
        <v>2670.5173348970684</v>
      </c>
      <c r="AP208" s="89">
        <f t="shared" si="81"/>
        <v>3.9377953130684626</v>
      </c>
      <c r="AQ208" s="20">
        <f t="shared" si="82"/>
        <v>2452.8786862040879</v>
      </c>
      <c r="AR208" s="86">
        <f t="shared" si="83"/>
        <v>3.6168775494701206</v>
      </c>
    </row>
    <row r="209" spans="1:44" x14ac:dyDescent="0.25">
      <c r="A209" s="3" t="s">
        <v>256</v>
      </c>
      <c r="B209" s="4">
        <v>33204</v>
      </c>
      <c r="C209" s="7">
        <v>4301331267</v>
      </c>
      <c r="D209" s="8">
        <v>366</v>
      </c>
      <c r="E209" s="8">
        <v>5481</v>
      </c>
      <c r="F209" s="8" t="s">
        <v>1695</v>
      </c>
      <c r="G209" s="8" t="s">
        <v>1696</v>
      </c>
      <c r="H209" s="8">
        <v>40.307650000000002</v>
      </c>
      <c r="I209" s="9">
        <v>-110.40045000000001</v>
      </c>
      <c r="J209" s="7">
        <v>5481</v>
      </c>
      <c r="K209" s="8">
        <v>365</v>
      </c>
      <c r="L209" s="8">
        <v>730</v>
      </c>
      <c r="M209" s="8">
        <v>1095</v>
      </c>
      <c r="N209" s="8">
        <v>1460</v>
      </c>
      <c r="O209" s="8">
        <v>1825</v>
      </c>
      <c r="P209" s="8">
        <v>2190</v>
      </c>
      <c r="Q209" s="6">
        <v>2.3290384453705478E-4</v>
      </c>
      <c r="R209" s="33">
        <f t="shared" si="66"/>
        <v>5034.3159744375125</v>
      </c>
      <c r="S209" s="31">
        <f t="shared" si="67"/>
        <v>4624.0352728474218</v>
      </c>
      <c r="T209" s="31">
        <f t="shared" si="68"/>
        <v>4247.1911403864806</v>
      </c>
      <c r="U209" s="31">
        <f t="shared" si="69"/>
        <v>3901.0586032726023</v>
      </c>
      <c r="V209" s="31">
        <f t="shared" si="70"/>
        <v>3583.1347643992249</v>
      </c>
      <c r="W209" s="20">
        <f t="shared" si="71"/>
        <v>3291.120704794273</v>
      </c>
      <c r="Y209" s="153">
        <f t="shared" si="63"/>
        <v>8.0819756639999998</v>
      </c>
      <c r="Z209" s="155">
        <f t="shared" si="72"/>
        <v>1012.3441896263665</v>
      </c>
      <c r="AA209" s="156">
        <f t="shared" si="73"/>
        <v>3234.8469507601139</v>
      </c>
      <c r="AD209" s="14" t="s">
        <v>256</v>
      </c>
      <c r="AE209" s="57">
        <v>33204</v>
      </c>
      <c r="AF209" s="33">
        <f t="shared" si="74"/>
        <v>5034.3159744375125</v>
      </c>
      <c r="AG209" s="84">
        <f t="shared" si="64"/>
        <v>7.4233204142109868</v>
      </c>
      <c r="AH209" s="31">
        <f t="shared" si="75"/>
        <v>4624.0352728474218</v>
      </c>
      <c r="AI209" s="86">
        <f t="shared" si="65"/>
        <v>6.8183434673655281</v>
      </c>
      <c r="AJ209" s="155">
        <f t="shared" si="76"/>
        <v>4247.1911403864806</v>
      </c>
      <c r="AK209" s="56"/>
      <c r="AL209" s="86">
        <f t="shared" si="77"/>
        <v>6.2626702129100424</v>
      </c>
      <c r="AM209" s="31">
        <f t="shared" si="78"/>
        <v>3901.0586032726023</v>
      </c>
      <c r="AN209" s="86">
        <f t="shared" si="79"/>
        <v>5.7522825571039959</v>
      </c>
      <c r="AO209" s="31">
        <f t="shared" si="80"/>
        <v>3583.1347643992249</v>
      </c>
      <c r="AP209" s="89">
        <f t="shared" si="81"/>
        <v>5.2834898680362903</v>
      </c>
      <c r="AQ209" s="20">
        <f t="shared" si="82"/>
        <v>3291.120704794273</v>
      </c>
      <c r="AR209" s="86">
        <f t="shared" si="83"/>
        <v>4.8529022885301663</v>
      </c>
    </row>
    <row r="210" spans="1:44" x14ac:dyDescent="0.25">
      <c r="A210" s="3" t="s">
        <v>1430</v>
      </c>
      <c r="B210" s="4">
        <v>33207</v>
      </c>
      <c r="C210" s="7">
        <v>4304731895</v>
      </c>
      <c r="D210" s="8">
        <v>366</v>
      </c>
      <c r="E210" s="8">
        <v>5789</v>
      </c>
      <c r="F210" s="8" t="s">
        <v>1695</v>
      </c>
      <c r="G210" s="8" t="s">
        <v>1697</v>
      </c>
      <c r="H210" s="8">
        <v>40.36327</v>
      </c>
      <c r="I210" s="9">
        <v>-109.92419</v>
      </c>
      <c r="J210" s="7">
        <v>5789</v>
      </c>
      <c r="K210" s="8">
        <v>365</v>
      </c>
      <c r="L210" s="8">
        <v>730</v>
      </c>
      <c r="M210" s="8">
        <v>1095</v>
      </c>
      <c r="N210" s="8">
        <v>1460</v>
      </c>
      <c r="O210" s="8">
        <v>1825</v>
      </c>
      <c r="P210" s="8">
        <v>2190</v>
      </c>
      <c r="Q210" s="6">
        <v>2.3290384453705478E-4</v>
      </c>
      <c r="R210" s="33">
        <f t="shared" si="66"/>
        <v>5317.2149563982412</v>
      </c>
      <c r="S210" s="31">
        <f t="shared" si="67"/>
        <v>4883.8788897124114</v>
      </c>
      <c r="T210" s="31">
        <f t="shared" si="68"/>
        <v>4485.8583309062824</v>
      </c>
      <c r="U210" s="31">
        <f t="shared" si="69"/>
        <v>4120.2751786800027</v>
      </c>
      <c r="V210" s="31">
        <f t="shared" si="70"/>
        <v>3784.4858878137406</v>
      </c>
      <c r="W210" s="20">
        <f t="shared" si="71"/>
        <v>3476.062353594973</v>
      </c>
      <c r="Y210" s="153">
        <f t="shared" si="63"/>
        <v>8.5361352159999999</v>
      </c>
      <c r="Z210" s="155">
        <f t="shared" si="72"/>
        <v>1069.2319857228672</v>
      </c>
      <c r="AA210" s="156">
        <f t="shared" si="73"/>
        <v>3416.6263451834152</v>
      </c>
      <c r="AD210" s="14" t="s">
        <v>1430</v>
      </c>
      <c r="AE210" s="57">
        <v>33207</v>
      </c>
      <c r="AF210" s="33">
        <f t="shared" si="74"/>
        <v>5317.2149563982412</v>
      </c>
      <c r="AG210" s="84">
        <f t="shared" si="64"/>
        <v>7.840467410667288</v>
      </c>
      <c r="AH210" s="31">
        <f t="shared" si="75"/>
        <v>4883.8788897124114</v>
      </c>
      <c r="AI210" s="86">
        <f t="shared" si="65"/>
        <v>7.2014943135520975</v>
      </c>
      <c r="AJ210" s="155">
        <f t="shared" si="76"/>
        <v>4485.8583309062824</v>
      </c>
      <c r="AK210" s="56"/>
      <c r="AL210" s="86">
        <f t="shared" si="77"/>
        <v>6.6145954866878727</v>
      </c>
      <c r="AM210" s="31">
        <f t="shared" si="78"/>
        <v>4120.2751786800027</v>
      </c>
      <c r="AN210" s="86">
        <f t="shared" si="79"/>
        <v>6.075527043071526</v>
      </c>
      <c r="AO210" s="31">
        <f t="shared" si="80"/>
        <v>3784.4858878137406</v>
      </c>
      <c r="AP210" s="89">
        <f t="shared" si="81"/>
        <v>5.5803909589604244</v>
      </c>
      <c r="AQ210" s="20">
        <f t="shared" si="82"/>
        <v>3476.062353594973</v>
      </c>
      <c r="AR210" s="86">
        <f t="shared" si="83"/>
        <v>5.1256068871193454</v>
      </c>
    </row>
    <row r="211" spans="1:44" x14ac:dyDescent="0.25">
      <c r="A211" s="3" t="s">
        <v>258</v>
      </c>
      <c r="B211" s="4">
        <v>33303</v>
      </c>
      <c r="C211" s="7">
        <v>4301331286</v>
      </c>
      <c r="D211" s="8">
        <v>360</v>
      </c>
      <c r="E211" s="8">
        <v>6536</v>
      </c>
      <c r="F211" s="8" t="s">
        <v>1695</v>
      </c>
      <c r="G211" s="8" t="s">
        <v>1696</v>
      </c>
      <c r="H211" s="8">
        <v>40.332909999999899</v>
      </c>
      <c r="I211" s="9">
        <v>-110.016369999999</v>
      </c>
      <c r="J211" s="7">
        <v>6536</v>
      </c>
      <c r="K211" s="8">
        <v>365</v>
      </c>
      <c r="L211" s="8">
        <v>730</v>
      </c>
      <c r="M211" s="8">
        <v>1095</v>
      </c>
      <c r="N211" s="8">
        <v>1460</v>
      </c>
      <c r="O211" s="8">
        <v>1825</v>
      </c>
      <c r="P211" s="8">
        <v>2190</v>
      </c>
      <c r="Q211" s="6">
        <v>2.3290384453705478E-4</v>
      </c>
      <c r="R211" s="33">
        <f t="shared" si="66"/>
        <v>6003.3368379718268</v>
      </c>
      <c r="S211" s="31">
        <f t="shared" si="67"/>
        <v>5514.0840254206805</v>
      </c>
      <c r="T211" s="31">
        <f t="shared" si="68"/>
        <v>5064.703757264374</v>
      </c>
      <c r="U211" s="31">
        <f t="shared" si="69"/>
        <v>4651.9465482557434</v>
      </c>
      <c r="V211" s="31">
        <f t="shared" si="70"/>
        <v>4272.8277358353098</v>
      </c>
      <c r="W211" s="20">
        <f t="shared" si="71"/>
        <v>3924.6058979265408</v>
      </c>
      <c r="Y211" s="153">
        <f t="shared" si="63"/>
        <v>9.6376195839999994</v>
      </c>
      <c r="Z211" s="155">
        <f t="shared" si="72"/>
        <v>1207.2033613205494</v>
      </c>
      <c r="AA211" s="156">
        <f t="shared" si="73"/>
        <v>3857.5003959438245</v>
      </c>
      <c r="AD211" s="14" t="s">
        <v>258</v>
      </c>
      <c r="AE211" s="57">
        <v>33303</v>
      </c>
      <c r="AF211" s="33">
        <f t="shared" si="74"/>
        <v>6003.3368379718268</v>
      </c>
      <c r="AG211" s="84">
        <f t="shared" si="64"/>
        <v>8.8521843144103283</v>
      </c>
      <c r="AH211" s="31">
        <f t="shared" si="75"/>
        <v>5514.0840254206805</v>
      </c>
      <c r="AI211" s="86">
        <f t="shared" si="65"/>
        <v>8.1307595151799124</v>
      </c>
      <c r="AJ211" s="155">
        <f t="shared" si="76"/>
        <v>5064.703757264374</v>
      </c>
      <c r="AK211" s="56"/>
      <c r="AL211" s="86">
        <f t="shared" si="77"/>
        <v>7.4681285370516388</v>
      </c>
      <c r="AM211" s="31">
        <f t="shared" si="78"/>
        <v>4651.9465482557434</v>
      </c>
      <c r="AN211" s="86">
        <f t="shared" si="79"/>
        <v>6.8594998710512165</v>
      </c>
      <c r="AO211" s="31">
        <f t="shared" si="80"/>
        <v>4272.8277358353098</v>
      </c>
      <c r="AP211" s="89">
        <f t="shared" si="81"/>
        <v>6.3004725009095406</v>
      </c>
      <c r="AQ211" s="20">
        <f t="shared" si="82"/>
        <v>3924.6058979265408</v>
      </c>
      <c r="AR211" s="86">
        <f t="shared" si="83"/>
        <v>5.7870040791521928</v>
      </c>
    </row>
    <row r="212" spans="1:44" x14ac:dyDescent="0.25">
      <c r="A212" s="3" t="s">
        <v>1431</v>
      </c>
      <c r="B212" s="4">
        <v>33334</v>
      </c>
      <c r="C212" s="7">
        <v>4304731933</v>
      </c>
      <c r="D212" s="8">
        <v>366</v>
      </c>
      <c r="E212" s="8">
        <v>2738</v>
      </c>
      <c r="F212" s="8" t="s">
        <v>1695</v>
      </c>
      <c r="G212" s="8" t="s">
        <v>1697</v>
      </c>
      <c r="H212" s="8">
        <v>40.128819999999898</v>
      </c>
      <c r="I212" s="9">
        <v>-109.88002</v>
      </c>
      <c r="J212" s="7">
        <v>2738</v>
      </c>
      <c r="K212" s="8">
        <v>365</v>
      </c>
      <c r="L212" s="8">
        <v>730</v>
      </c>
      <c r="M212" s="8">
        <v>1095</v>
      </c>
      <c r="N212" s="8">
        <v>1460</v>
      </c>
      <c r="O212" s="8">
        <v>1825</v>
      </c>
      <c r="P212" s="8">
        <v>2190</v>
      </c>
      <c r="Q212" s="6">
        <v>2.3290384453705478E-4</v>
      </c>
      <c r="R212" s="33">
        <f t="shared" si="66"/>
        <v>2514.8617292482959</v>
      </c>
      <c r="S212" s="31">
        <f t="shared" si="67"/>
        <v>2309.9085161569496</v>
      </c>
      <c r="T212" s="31">
        <f t="shared" si="68"/>
        <v>2121.658336503956</v>
      </c>
      <c r="U212" s="31">
        <f t="shared" si="69"/>
        <v>1948.7499463164359</v>
      </c>
      <c r="V212" s="31">
        <f t="shared" si="70"/>
        <v>1789.9330386654035</v>
      </c>
      <c r="W212" s="20">
        <f t="shared" si="71"/>
        <v>1644.0592026503775</v>
      </c>
      <c r="Y212" s="153">
        <f t="shared" si="63"/>
        <v>4.0373014720000002</v>
      </c>
      <c r="Z212" s="155">
        <f t="shared" si="72"/>
        <v>505.71034322149086</v>
      </c>
      <c r="AA212" s="156">
        <f t="shared" si="73"/>
        <v>1615.9479932824649</v>
      </c>
      <c r="AD212" s="14" t="s">
        <v>1431</v>
      </c>
      <c r="AE212" s="57">
        <v>33334</v>
      </c>
      <c r="AF212" s="33">
        <f t="shared" si="74"/>
        <v>2514.8617292482959</v>
      </c>
      <c r="AG212" s="84">
        <f t="shared" si="64"/>
        <v>3.708274273692699</v>
      </c>
      <c r="AH212" s="31">
        <f t="shared" si="75"/>
        <v>2309.9085161569496</v>
      </c>
      <c r="AI212" s="86">
        <f t="shared" si="65"/>
        <v>3.406061743048133</v>
      </c>
      <c r="AJ212" s="155">
        <f t="shared" si="76"/>
        <v>2121.658336503956</v>
      </c>
      <c r="AK212" s="56"/>
      <c r="AL212" s="86">
        <f t="shared" si="77"/>
        <v>3.1284785701418891</v>
      </c>
      <c r="AM212" s="31">
        <f t="shared" si="78"/>
        <v>1948.7499463164359</v>
      </c>
      <c r="AN212" s="86">
        <f t="shared" si="79"/>
        <v>2.8735175408412226</v>
      </c>
      <c r="AO212" s="31">
        <f t="shared" si="80"/>
        <v>1789.9330386654035</v>
      </c>
      <c r="AP212" s="89">
        <f t="shared" si="81"/>
        <v>2.6393350225658385</v>
      </c>
      <c r="AQ212" s="20">
        <f t="shared" si="82"/>
        <v>1644.0592026503775</v>
      </c>
      <c r="AR212" s="86">
        <f t="shared" si="83"/>
        <v>2.4242376329128983</v>
      </c>
    </row>
    <row r="213" spans="1:44" x14ac:dyDescent="0.25">
      <c r="A213" s="3" t="s">
        <v>254</v>
      </c>
      <c r="B213" s="4">
        <v>33445</v>
      </c>
      <c r="C213" s="7">
        <v>4301331263</v>
      </c>
      <c r="D213" s="8">
        <v>302</v>
      </c>
      <c r="E213" s="8">
        <v>1860</v>
      </c>
      <c r="F213" s="8" t="s">
        <v>1695</v>
      </c>
      <c r="G213" s="8" t="s">
        <v>1696</v>
      </c>
      <c r="H213" s="8">
        <v>40.076329999999899</v>
      </c>
      <c r="I213" s="9">
        <v>-110.079539999999</v>
      </c>
      <c r="J213" s="7">
        <v>1860</v>
      </c>
      <c r="K213" s="8">
        <v>365</v>
      </c>
      <c r="L213" s="8">
        <v>730</v>
      </c>
      <c r="M213" s="8">
        <v>1095</v>
      </c>
      <c r="N213" s="8">
        <v>1460</v>
      </c>
      <c r="O213" s="8">
        <v>1825</v>
      </c>
      <c r="P213" s="8">
        <v>2190</v>
      </c>
      <c r="Q213" s="6">
        <v>2.3290384453705478E-4</v>
      </c>
      <c r="R213" s="33">
        <f t="shared" si="66"/>
        <v>1708.4159300225822</v>
      </c>
      <c r="S213" s="31">
        <f t="shared" si="67"/>
        <v>1569.1854784703896</v>
      </c>
      <c r="T213" s="31">
        <f t="shared" si="68"/>
        <v>1441.3018648273769</v>
      </c>
      <c r="U213" s="31">
        <f t="shared" si="69"/>
        <v>1323.8403579797555</v>
      </c>
      <c r="V213" s="31">
        <f t="shared" si="70"/>
        <v>1215.9515894512967</v>
      </c>
      <c r="W213" s="20">
        <f t="shared" si="71"/>
        <v>1116.8554115886423</v>
      </c>
      <c r="Y213" s="153">
        <f t="shared" si="63"/>
        <v>2.7426518399999997</v>
      </c>
      <c r="Z213" s="155">
        <f t="shared" si="72"/>
        <v>343.54318421912819</v>
      </c>
      <c r="AA213" s="156">
        <f t="shared" si="73"/>
        <v>1097.7586806082486</v>
      </c>
      <c r="AD213" s="14" t="s">
        <v>254</v>
      </c>
      <c r="AE213" s="57">
        <v>33445</v>
      </c>
      <c r="AF213" s="33">
        <f t="shared" si="74"/>
        <v>1708.4159300225822</v>
      </c>
      <c r="AG213" s="84">
        <f t="shared" si="64"/>
        <v>2.5191344591192184</v>
      </c>
      <c r="AH213" s="31">
        <f t="shared" si="75"/>
        <v>1569.1854784703896</v>
      </c>
      <c r="AI213" s="86">
        <f t="shared" si="65"/>
        <v>2.313833032165642</v>
      </c>
      <c r="AJ213" s="155">
        <f t="shared" si="76"/>
        <v>1441.3018648273769</v>
      </c>
      <c r="AK213" s="56"/>
      <c r="AL213" s="86">
        <f t="shared" si="77"/>
        <v>2.1252630169700195</v>
      </c>
      <c r="AM213" s="31">
        <f t="shared" si="78"/>
        <v>1323.8403579797555</v>
      </c>
      <c r="AN213" s="86">
        <f t="shared" si="79"/>
        <v>1.9520608568169004</v>
      </c>
      <c r="AO213" s="31">
        <f t="shared" si="80"/>
        <v>1215.9515894512967</v>
      </c>
      <c r="AP213" s="89">
        <f t="shared" si="81"/>
        <v>1.7929741205158729</v>
      </c>
      <c r="AQ213" s="20">
        <f t="shared" si="82"/>
        <v>1116.8554115886423</v>
      </c>
      <c r="AR213" s="86">
        <f t="shared" si="83"/>
        <v>1.6468524460255629</v>
      </c>
    </row>
    <row r="214" spans="1:44" x14ac:dyDescent="0.25">
      <c r="A214" s="3" t="s">
        <v>266</v>
      </c>
      <c r="B214" s="4">
        <v>33471</v>
      </c>
      <c r="C214" s="7">
        <v>4301331317</v>
      </c>
      <c r="D214" s="8">
        <v>358</v>
      </c>
      <c r="E214" s="8">
        <v>6352</v>
      </c>
      <c r="F214" s="8" t="s">
        <v>1695</v>
      </c>
      <c r="G214" s="8" t="s">
        <v>1696</v>
      </c>
      <c r="H214" s="8">
        <v>40.332999999999899</v>
      </c>
      <c r="I214" s="9">
        <v>-110.00545</v>
      </c>
      <c r="J214" s="7">
        <v>6352</v>
      </c>
      <c r="K214" s="8">
        <v>365</v>
      </c>
      <c r="L214" s="8">
        <v>730</v>
      </c>
      <c r="M214" s="8">
        <v>1095</v>
      </c>
      <c r="N214" s="8">
        <v>1460</v>
      </c>
      <c r="O214" s="8">
        <v>1825</v>
      </c>
      <c r="P214" s="8">
        <v>2190</v>
      </c>
      <c r="Q214" s="6">
        <v>2.3290384453705478E-4</v>
      </c>
      <c r="R214" s="33">
        <f t="shared" si="66"/>
        <v>5834.332251345937</v>
      </c>
      <c r="S214" s="31">
        <f t="shared" si="67"/>
        <v>5358.8527737870509</v>
      </c>
      <c r="T214" s="31">
        <f t="shared" si="68"/>
        <v>4922.123357733064</v>
      </c>
      <c r="U214" s="31">
        <f t="shared" si="69"/>
        <v>4520.9859967136599</v>
      </c>
      <c r="V214" s="31">
        <f t="shared" si="70"/>
        <v>4152.5400517175467</v>
      </c>
      <c r="W214" s="20">
        <f t="shared" si="71"/>
        <v>3814.1212765650835</v>
      </c>
      <c r="Y214" s="153">
        <f t="shared" si="63"/>
        <v>9.3663034879999998</v>
      </c>
      <c r="Z214" s="155">
        <f t="shared" si="72"/>
        <v>1173.2184441719905</v>
      </c>
      <c r="AA214" s="156">
        <f t="shared" si="73"/>
        <v>3748.9049135610735</v>
      </c>
      <c r="AD214" s="14" t="s">
        <v>266</v>
      </c>
      <c r="AE214" s="57">
        <v>33471</v>
      </c>
      <c r="AF214" s="33">
        <f t="shared" si="74"/>
        <v>5834.332251345937</v>
      </c>
      <c r="AG214" s="84">
        <f t="shared" si="64"/>
        <v>8.6029796152286426</v>
      </c>
      <c r="AH214" s="31">
        <f t="shared" si="75"/>
        <v>5358.8527737870509</v>
      </c>
      <c r="AI214" s="86">
        <f t="shared" si="65"/>
        <v>7.9018642044710532</v>
      </c>
      <c r="AJ214" s="155">
        <f t="shared" si="76"/>
        <v>4922.123357733064</v>
      </c>
      <c r="AK214" s="56"/>
      <c r="AL214" s="86">
        <f t="shared" si="77"/>
        <v>7.257887464405143</v>
      </c>
      <c r="AM214" s="31">
        <f t="shared" si="78"/>
        <v>4520.9859967136599</v>
      </c>
      <c r="AN214" s="86">
        <f t="shared" si="79"/>
        <v>6.6663927755381467</v>
      </c>
      <c r="AO214" s="31">
        <f t="shared" si="80"/>
        <v>4152.5400517175467</v>
      </c>
      <c r="AP214" s="89">
        <f t="shared" si="81"/>
        <v>6.1231030180197976</v>
      </c>
      <c r="AQ214" s="20">
        <f t="shared" si="82"/>
        <v>3814.1212765650835</v>
      </c>
      <c r="AR214" s="86">
        <f t="shared" si="83"/>
        <v>5.6240896436313843</v>
      </c>
    </row>
    <row r="215" spans="1:44" x14ac:dyDescent="0.25">
      <c r="A215" s="3" t="s">
        <v>264</v>
      </c>
      <c r="B215" s="4">
        <v>33473</v>
      </c>
      <c r="C215" s="7">
        <v>4301331303</v>
      </c>
      <c r="D215" s="8">
        <v>255</v>
      </c>
      <c r="E215" s="8">
        <v>2533</v>
      </c>
      <c r="F215" s="8" t="s">
        <v>1695</v>
      </c>
      <c r="G215" s="8" t="s">
        <v>1696</v>
      </c>
      <c r="H215" s="8">
        <v>40.363140000000001</v>
      </c>
      <c r="I215" s="9">
        <v>-110.358729999999</v>
      </c>
      <c r="J215" s="7">
        <v>2533</v>
      </c>
      <c r="K215" s="8">
        <v>365</v>
      </c>
      <c r="L215" s="8">
        <v>730</v>
      </c>
      <c r="M215" s="8">
        <v>1095</v>
      </c>
      <c r="N215" s="8">
        <v>1460</v>
      </c>
      <c r="O215" s="8">
        <v>1825</v>
      </c>
      <c r="P215" s="8">
        <v>2190</v>
      </c>
      <c r="Q215" s="6">
        <v>2.3290384453705478E-4</v>
      </c>
      <c r="R215" s="33">
        <f t="shared" si="66"/>
        <v>2326.5685756705379</v>
      </c>
      <c r="S215" s="31">
        <f t="shared" si="67"/>
        <v>2136.960654282525</v>
      </c>
      <c r="T215" s="31">
        <f t="shared" si="68"/>
        <v>1962.805173982659</v>
      </c>
      <c r="U215" s="31">
        <f t="shared" si="69"/>
        <v>1802.8428100874844</v>
      </c>
      <c r="V215" s="31">
        <f t="shared" si="70"/>
        <v>1655.9168688602877</v>
      </c>
      <c r="W215" s="20">
        <f t="shared" si="71"/>
        <v>1520.9649234161454</v>
      </c>
      <c r="Y215" s="153">
        <f t="shared" si="63"/>
        <v>3.735019952</v>
      </c>
      <c r="Z215" s="155">
        <f t="shared" si="72"/>
        <v>467.84671270271593</v>
      </c>
      <c r="AA215" s="156">
        <f t="shared" si="73"/>
        <v>1494.9584612799429</v>
      </c>
      <c r="AD215" s="14" t="s">
        <v>264</v>
      </c>
      <c r="AE215" s="57">
        <v>33473</v>
      </c>
      <c r="AF215" s="33">
        <f t="shared" si="74"/>
        <v>2326.5685756705379</v>
      </c>
      <c r="AG215" s="84">
        <f t="shared" si="64"/>
        <v>3.4306277338435374</v>
      </c>
      <c r="AH215" s="31">
        <f t="shared" si="75"/>
        <v>2136.960654282525</v>
      </c>
      <c r="AI215" s="86">
        <f t="shared" si="65"/>
        <v>3.1510425110083715</v>
      </c>
      <c r="AJ215" s="155">
        <f t="shared" si="76"/>
        <v>1962.805173982659</v>
      </c>
      <c r="AK215" s="56"/>
      <c r="AL215" s="86">
        <f t="shared" si="77"/>
        <v>2.8942425924650856</v>
      </c>
      <c r="AM215" s="31">
        <f t="shared" si="78"/>
        <v>1802.8428100874844</v>
      </c>
      <c r="AN215" s="86">
        <f t="shared" si="79"/>
        <v>2.6583710485576395</v>
      </c>
      <c r="AO215" s="31">
        <f t="shared" si="80"/>
        <v>1655.9168688602877</v>
      </c>
      <c r="AP215" s="89">
        <f t="shared" si="81"/>
        <v>2.4417222834767238</v>
      </c>
      <c r="AQ215" s="20">
        <f t="shared" si="82"/>
        <v>1520.9649234161454</v>
      </c>
      <c r="AR215" s="86">
        <f t="shared" si="83"/>
        <v>2.2427297020337367</v>
      </c>
    </row>
    <row r="216" spans="1:44" x14ac:dyDescent="0.25">
      <c r="A216" s="3" t="s">
        <v>268</v>
      </c>
      <c r="B216" s="4">
        <v>33521</v>
      </c>
      <c r="C216" s="7">
        <v>4301331321</v>
      </c>
      <c r="D216" s="8">
        <v>366</v>
      </c>
      <c r="E216" s="8">
        <v>7460</v>
      </c>
      <c r="F216" s="8" t="s">
        <v>1695</v>
      </c>
      <c r="G216" s="8" t="s">
        <v>1696</v>
      </c>
      <c r="H216" s="8">
        <v>40.230840000000001</v>
      </c>
      <c r="I216" s="9">
        <v>-110.46256</v>
      </c>
      <c r="J216" s="7">
        <v>7460</v>
      </c>
      <c r="K216" s="8">
        <v>365</v>
      </c>
      <c r="L216" s="8">
        <v>730</v>
      </c>
      <c r="M216" s="8">
        <v>1095</v>
      </c>
      <c r="N216" s="8">
        <v>1460</v>
      </c>
      <c r="O216" s="8">
        <v>1825</v>
      </c>
      <c r="P216" s="8">
        <v>2190</v>
      </c>
      <c r="Q216" s="6">
        <v>2.3290384453705478E-4</v>
      </c>
      <c r="R216" s="33">
        <f t="shared" si="66"/>
        <v>6852.0337838540127</v>
      </c>
      <c r="S216" s="31">
        <f t="shared" si="67"/>
        <v>6293.6148760156484</v>
      </c>
      <c r="T216" s="31">
        <f t="shared" si="68"/>
        <v>5780.7053288237803</v>
      </c>
      <c r="U216" s="31">
        <f t="shared" si="69"/>
        <v>5309.5962744779445</v>
      </c>
      <c r="V216" s="31">
        <f t="shared" si="70"/>
        <v>4876.8811060788576</v>
      </c>
      <c r="W216" s="20">
        <f t="shared" si="71"/>
        <v>4479.43084432864</v>
      </c>
      <c r="Y216" s="153">
        <f t="shared" si="63"/>
        <v>11.00009824</v>
      </c>
      <c r="Z216" s="155">
        <f t="shared" si="72"/>
        <v>1377.8667496100518</v>
      </c>
      <c r="AA216" s="156">
        <f t="shared" si="73"/>
        <v>4402.8385792137287</v>
      </c>
      <c r="AD216" s="14" t="s">
        <v>268</v>
      </c>
      <c r="AE216" s="57">
        <v>33521</v>
      </c>
      <c r="AF216" s="33">
        <f t="shared" si="74"/>
        <v>6852.0337838540127</v>
      </c>
      <c r="AG216" s="84">
        <f t="shared" si="64"/>
        <v>10.10362530377923</v>
      </c>
      <c r="AH216" s="31">
        <f t="shared" si="75"/>
        <v>6293.6148760156484</v>
      </c>
      <c r="AI216" s="86">
        <f t="shared" si="65"/>
        <v>9.2802120537396178</v>
      </c>
      <c r="AJ216" s="155">
        <f t="shared" si="76"/>
        <v>5780.7053288237803</v>
      </c>
      <c r="AK216" s="56"/>
      <c r="AL216" s="86">
        <f t="shared" si="77"/>
        <v>8.5239043583851313</v>
      </c>
      <c r="AM216" s="31">
        <f t="shared" si="78"/>
        <v>5309.5962744779445</v>
      </c>
      <c r="AN216" s="86">
        <f t="shared" si="79"/>
        <v>7.8292333289538059</v>
      </c>
      <c r="AO216" s="31">
        <f t="shared" si="80"/>
        <v>4876.8811060788576</v>
      </c>
      <c r="AP216" s="89">
        <f t="shared" si="81"/>
        <v>7.1911757736819428</v>
      </c>
      <c r="AQ216" s="20">
        <f t="shared" si="82"/>
        <v>4479.43084432864</v>
      </c>
      <c r="AR216" s="86">
        <f t="shared" si="83"/>
        <v>6.6051178749197295</v>
      </c>
    </row>
    <row r="217" spans="1:44" x14ac:dyDescent="0.25">
      <c r="A217" s="3" t="s">
        <v>1433</v>
      </c>
      <c r="B217" s="4">
        <v>33547</v>
      </c>
      <c r="C217" s="7">
        <v>4304731981</v>
      </c>
      <c r="D217" s="8">
        <v>346</v>
      </c>
      <c r="E217" s="8">
        <v>3100</v>
      </c>
      <c r="F217" s="8" t="s">
        <v>1695</v>
      </c>
      <c r="G217" s="8" t="s">
        <v>1697</v>
      </c>
      <c r="H217" s="8">
        <v>40.276409999999899</v>
      </c>
      <c r="I217" s="9">
        <v>-109.96907</v>
      </c>
      <c r="J217" s="7">
        <v>3100</v>
      </c>
      <c r="K217" s="8">
        <v>365</v>
      </c>
      <c r="L217" s="8">
        <v>730</v>
      </c>
      <c r="M217" s="8">
        <v>1095</v>
      </c>
      <c r="N217" s="8">
        <v>1460</v>
      </c>
      <c r="O217" s="8">
        <v>1825</v>
      </c>
      <c r="P217" s="8">
        <v>2190</v>
      </c>
      <c r="Q217" s="6">
        <v>2.3290384453705478E-4</v>
      </c>
      <c r="R217" s="33">
        <f t="shared" si="66"/>
        <v>2847.3598833709702</v>
      </c>
      <c r="S217" s="31">
        <f t="shared" si="67"/>
        <v>2615.3091307839827</v>
      </c>
      <c r="T217" s="31">
        <f t="shared" si="68"/>
        <v>2402.1697747122948</v>
      </c>
      <c r="U217" s="31">
        <f t="shared" si="69"/>
        <v>2206.400596632926</v>
      </c>
      <c r="V217" s="31">
        <f t="shared" si="70"/>
        <v>2026.5859824188281</v>
      </c>
      <c r="W217" s="20">
        <f t="shared" si="71"/>
        <v>1861.4256859810703</v>
      </c>
      <c r="Y217" s="153">
        <f t="shared" si="63"/>
        <v>4.5710863999999995</v>
      </c>
      <c r="Z217" s="155">
        <f t="shared" si="72"/>
        <v>572.57197369854703</v>
      </c>
      <c r="AA217" s="156">
        <f t="shared" si="73"/>
        <v>1829.5978010137478</v>
      </c>
      <c r="AD217" s="14" t="s">
        <v>1433</v>
      </c>
      <c r="AE217" s="57">
        <v>33547</v>
      </c>
      <c r="AF217" s="33">
        <f t="shared" si="74"/>
        <v>2847.3598833709702</v>
      </c>
      <c r="AG217" s="84">
        <f t="shared" si="64"/>
        <v>4.198557431865364</v>
      </c>
      <c r="AH217" s="31">
        <f t="shared" si="75"/>
        <v>2615.3091307839827</v>
      </c>
      <c r="AI217" s="86">
        <f t="shared" si="65"/>
        <v>3.8563883869427369</v>
      </c>
      <c r="AJ217" s="155">
        <f t="shared" si="76"/>
        <v>2402.1697747122948</v>
      </c>
      <c r="AK217" s="56"/>
      <c r="AL217" s="86">
        <f t="shared" si="77"/>
        <v>3.5421050282833662</v>
      </c>
      <c r="AM217" s="31">
        <f t="shared" si="78"/>
        <v>2206.400596632926</v>
      </c>
      <c r="AN217" s="86">
        <f t="shared" si="79"/>
        <v>3.2534347613615009</v>
      </c>
      <c r="AO217" s="31">
        <f t="shared" si="80"/>
        <v>2026.5859824188281</v>
      </c>
      <c r="AP217" s="89">
        <f t="shared" si="81"/>
        <v>2.9882902008597885</v>
      </c>
      <c r="AQ217" s="20">
        <f t="shared" si="82"/>
        <v>1861.4256859810703</v>
      </c>
      <c r="AR217" s="86">
        <f t="shared" si="83"/>
        <v>2.7447540767092713</v>
      </c>
    </row>
    <row r="218" spans="1:44" x14ac:dyDescent="0.25">
      <c r="A218" s="3" t="s">
        <v>270</v>
      </c>
      <c r="B218" s="4">
        <v>33557</v>
      </c>
      <c r="C218" s="7">
        <v>4301331326</v>
      </c>
      <c r="D218" s="8">
        <v>361</v>
      </c>
      <c r="E218" s="8">
        <v>5902</v>
      </c>
      <c r="F218" s="8" t="s">
        <v>1695</v>
      </c>
      <c r="G218" s="8" t="s">
        <v>1696</v>
      </c>
      <c r="H218" s="8">
        <v>40.361989999999899</v>
      </c>
      <c r="I218" s="9">
        <v>-110.04588</v>
      </c>
      <c r="J218" s="7">
        <v>5902</v>
      </c>
      <c r="K218" s="8">
        <v>365</v>
      </c>
      <c r="L218" s="8">
        <v>730</v>
      </c>
      <c r="M218" s="8">
        <v>1095</v>
      </c>
      <c r="N218" s="8">
        <v>1460</v>
      </c>
      <c r="O218" s="8">
        <v>1825</v>
      </c>
      <c r="P218" s="8">
        <v>2190</v>
      </c>
      <c r="Q218" s="6">
        <v>2.3290384453705478E-4</v>
      </c>
      <c r="R218" s="33">
        <f t="shared" si="66"/>
        <v>5421.0058166630542</v>
      </c>
      <c r="S218" s="31">
        <f t="shared" si="67"/>
        <v>4979.2111257700208</v>
      </c>
      <c r="T218" s="31">
        <f t="shared" si="68"/>
        <v>4573.4212936619242</v>
      </c>
      <c r="U218" s="31">
        <f t="shared" si="69"/>
        <v>4200.7020391379128</v>
      </c>
      <c r="V218" s="31">
        <f t="shared" si="70"/>
        <v>3858.3582155599752</v>
      </c>
      <c r="W218" s="20">
        <f t="shared" si="71"/>
        <v>3543.9143221484765</v>
      </c>
      <c r="Y218" s="153">
        <f t="shared" si="63"/>
        <v>8.7027586879999994</v>
      </c>
      <c r="Z218" s="155">
        <f t="shared" si="72"/>
        <v>1090.1031576673627</v>
      </c>
      <c r="AA218" s="156">
        <f t="shared" si="73"/>
        <v>3483.3181359945615</v>
      </c>
      <c r="AD218" s="14" t="s">
        <v>270</v>
      </c>
      <c r="AE218" s="57">
        <v>33557</v>
      </c>
      <c r="AF218" s="33">
        <f t="shared" si="74"/>
        <v>5421.0058166630542</v>
      </c>
      <c r="AG218" s="84">
        <f t="shared" si="64"/>
        <v>7.993511600925606</v>
      </c>
      <c r="AH218" s="31">
        <f t="shared" si="75"/>
        <v>4979.2111257700208</v>
      </c>
      <c r="AI218" s="86">
        <f t="shared" si="65"/>
        <v>7.3420658902374294</v>
      </c>
      <c r="AJ218" s="155">
        <f t="shared" si="76"/>
        <v>4573.4212936619242</v>
      </c>
      <c r="AK218" s="56"/>
      <c r="AL218" s="86">
        <f t="shared" si="77"/>
        <v>6.7437109280414278</v>
      </c>
      <c r="AM218" s="31">
        <f t="shared" si="78"/>
        <v>4200.7020391379128</v>
      </c>
      <c r="AN218" s="86">
        <f t="shared" si="79"/>
        <v>6.1941199875985742</v>
      </c>
      <c r="AO218" s="31">
        <f t="shared" si="80"/>
        <v>3858.3582155599752</v>
      </c>
      <c r="AP218" s="89">
        <f t="shared" si="81"/>
        <v>5.6893189566046676</v>
      </c>
      <c r="AQ218" s="20">
        <f t="shared" si="82"/>
        <v>3543.9143221484765</v>
      </c>
      <c r="AR218" s="86">
        <f t="shared" si="83"/>
        <v>5.2256576002381028</v>
      </c>
    </row>
    <row r="219" spans="1:44" x14ac:dyDescent="0.25">
      <c r="A219" s="3" t="s">
        <v>269</v>
      </c>
      <c r="B219" s="4">
        <v>33568</v>
      </c>
      <c r="C219" s="7">
        <v>4301331322</v>
      </c>
      <c r="D219" s="8">
        <v>351</v>
      </c>
      <c r="E219" s="8">
        <v>30268</v>
      </c>
      <c r="F219" s="8" t="s">
        <v>1695</v>
      </c>
      <c r="G219" s="8" t="s">
        <v>1696</v>
      </c>
      <c r="H219" s="8">
        <v>40.386830000000003</v>
      </c>
      <c r="I219" s="9">
        <v>-110.053259999999</v>
      </c>
      <c r="J219" s="7">
        <v>30268</v>
      </c>
      <c r="K219" s="8">
        <v>365</v>
      </c>
      <c r="L219" s="8">
        <v>730</v>
      </c>
      <c r="M219" s="8">
        <v>1095</v>
      </c>
      <c r="N219" s="8">
        <v>1460</v>
      </c>
      <c r="O219" s="8">
        <v>1825</v>
      </c>
      <c r="P219" s="8">
        <v>2190</v>
      </c>
      <c r="Q219" s="6">
        <v>2.3290384453705478E-4</v>
      </c>
      <c r="R219" s="33">
        <f t="shared" si="66"/>
        <v>27801.254499958879</v>
      </c>
      <c r="S219" s="31">
        <f t="shared" si="67"/>
        <v>25535.540893732123</v>
      </c>
      <c r="T219" s="31">
        <f t="shared" si="68"/>
        <v>23454.475722900563</v>
      </c>
      <c r="U219" s="31">
        <f t="shared" si="69"/>
        <v>21543.010728672711</v>
      </c>
      <c r="V219" s="31">
        <f t="shared" si="70"/>
        <v>19787.324037371964</v>
      </c>
      <c r="W219" s="20">
        <f t="shared" si="71"/>
        <v>18174.720213959688</v>
      </c>
      <c r="Y219" s="153">
        <f t="shared" si="63"/>
        <v>44.631497791999998</v>
      </c>
      <c r="Z219" s="155">
        <f t="shared" si="72"/>
        <v>5590.5188709379418</v>
      </c>
      <c r="AA219" s="156">
        <f t="shared" si="73"/>
        <v>17863.956851962619</v>
      </c>
      <c r="AD219" s="14" t="s">
        <v>269</v>
      </c>
      <c r="AE219" s="57">
        <v>33568</v>
      </c>
      <c r="AF219" s="33">
        <f t="shared" si="74"/>
        <v>27801.254499958879</v>
      </c>
      <c r="AG219" s="84">
        <f t="shared" si="64"/>
        <v>40.994173015387361</v>
      </c>
      <c r="AH219" s="31">
        <f t="shared" si="75"/>
        <v>25535.540893732123</v>
      </c>
      <c r="AI219" s="86">
        <f t="shared" si="65"/>
        <v>37.653278611607341</v>
      </c>
      <c r="AJ219" s="155">
        <f t="shared" si="76"/>
        <v>23454.475722900563</v>
      </c>
      <c r="AK219" s="56"/>
      <c r="AL219" s="86">
        <f t="shared" si="77"/>
        <v>34.584656450348689</v>
      </c>
      <c r="AM219" s="31">
        <f t="shared" si="78"/>
        <v>21543.010728672711</v>
      </c>
      <c r="AN219" s="86">
        <f t="shared" si="79"/>
        <v>31.766117211899971</v>
      </c>
      <c r="AO219" s="31">
        <f t="shared" si="80"/>
        <v>19787.324037371964</v>
      </c>
      <c r="AP219" s="89">
        <f t="shared" si="81"/>
        <v>29.177279935362602</v>
      </c>
      <c r="AQ219" s="20">
        <f t="shared" si="82"/>
        <v>18174.720213959688</v>
      </c>
      <c r="AR219" s="86">
        <f t="shared" si="83"/>
        <v>26.799424643172973</v>
      </c>
    </row>
    <row r="220" spans="1:44" x14ac:dyDescent="0.25">
      <c r="A220" s="3" t="s">
        <v>1432</v>
      </c>
      <c r="B220" s="4">
        <v>33569</v>
      </c>
      <c r="C220" s="7">
        <v>4304731940</v>
      </c>
      <c r="D220" s="8">
        <v>40</v>
      </c>
      <c r="E220" s="8">
        <v>221</v>
      </c>
      <c r="F220" s="8" t="s">
        <v>1695</v>
      </c>
      <c r="G220" s="8" t="s">
        <v>1697</v>
      </c>
      <c r="H220" s="8">
        <v>40.3340099999999</v>
      </c>
      <c r="I220" s="9">
        <v>-109.89456</v>
      </c>
      <c r="J220" s="7">
        <v>221</v>
      </c>
      <c r="K220" s="8">
        <v>365</v>
      </c>
      <c r="L220" s="8">
        <v>730</v>
      </c>
      <c r="M220" s="8">
        <v>1095</v>
      </c>
      <c r="N220" s="8">
        <v>1460</v>
      </c>
      <c r="O220" s="8">
        <v>1825</v>
      </c>
      <c r="P220" s="8">
        <v>2190</v>
      </c>
      <c r="Q220" s="6">
        <v>2.3290384453705478E-4</v>
      </c>
      <c r="R220" s="33">
        <f t="shared" si="66"/>
        <v>202.98920458870467</v>
      </c>
      <c r="S220" s="31">
        <f t="shared" si="67"/>
        <v>186.44623158169682</v>
      </c>
      <c r="T220" s="31">
        <f t="shared" si="68"/>
        <v>171.25145813271521</v>
      </c>
      <c r="U220" s="31">
        <f t="shared" si="69"/>
        <v>157.29501027608924</v>
      </c>
      <c r="V220" s="31">
        <f t="shared" si="70"/>
        <v>144.47596842405193</v>
      </c>
      <c r="W220" s="20">
        <f t="shared" si="71"/>
        <v>132.7016376134892</v>
      </c>
      <c r="Y220" s="153">
        <f t="shared" si="63"/>
        <v>0.32587422399999999</v>
      </c>
      <c r="Z220" s="155">
        <f t="shared" si="72"/>
        <v>40.818840705606092</v>
      </c>
      <c r="AA220" s="156">
        <f t="shared" si="73"/>
        <v>130.43261742710911</v>
      </c>
      <c r="AD220" s="14" t="s">
        <v>1432</v>
      </c>
      <c r="AE220" s="57">
        <v>33569</v>
      </c>
      <c r="AF220" s="33">
        <f t="shared" si="74"/>
        <v>202.98920458870467</v>
      </c>
      <c r="AG220" s="84">
        <f t="shared" si="64"/>
        <v>0.29931651369104695</v>
      </c>
      <c r="AH220" s="31">
        <f t="shared" si="75"/>
        <v>186.44623158169682</v>
      </c>
      <c r="AI220" s="86">
        <f t="shared" si="65"/>
        <v>0.27492317210140155</v>
      </c>
      <c r="AJ220" s="155">
        <f t="shared" si="76"/>
        <v>171.25145813271521</v>
      </c>
      <c r="AK220" s="56"/>
      <c r="AL220" s="86">
        <f t="shared" si="77"/>
        <v>0.25251781008084639</v>
      </c>
      <c r="AM220" s="31">
        <f t="shared" si="78"/>
        <v>157.29501027608924</v>
      </c>
      <c r="AN220" s="86">
        <f t="shared" si="79"/>
        <v>0.23193841363254572</v>
      </c>
      <c r="AO220" s="31">
        <f t="shared" si="80"/>
        <v>144.47596842405193</v>
      </c>
      <c r="AP220" s="89">
        <f t="shared" si="81"/>
        <v>0.21303617238387521</v>
      </c>
      <c r="AQ220" s="20">
        <f t="shared" si="82"/>
        <v>132.7016376134892</v>
      </c>
      <c r="AR220" s="86">
        <f t="shared" si="83"/>
        <v>0.1956744035331448</v>
      </c>
    </row>
    <row r="221" spans="1:44" x14ac:dyDescent="0.25">
      <c r="A221" s="3" t="s">
        <v>273</v>
      </c>
      <c r="B221" s="4">
        <v>33593</v>
      </c>
      <c r="C221" s="7">
        <v>4301331332</v>
      </c>
      <c r="D221" s="8">
        <v>364</v>
      </c>
      <c r="E221" s="8">
        <v>11310</v>
      </c>
      <c r="F221" s="8" t="s">
        <v>1695</v>
      </c>
      <c r="G221" s="8" t="s">
        <v>1696</v>
      </c>
      <c r="H221" s="8">
        <v>40.318629999999899</v>
      </c>
      <c r="I221" s="9">
        <v>-109.98902</v>
      </c>
      <c r="J221" s="7">
        <v>11310</v>
      </c>
      <c r="K221" s="8">
        <v>365</v>
      </c>
      <c r="L221" s="8">
        <v>730</v>
      </c>
      <c r="M221" s="8">
        <v>1095</v>
      </c>
      <c r="N221" s="8">
        <v>1460</v>
      </c>
      <c r="O221" s="8">
        <v>1825</v>
      </c>
      <c r="P221" s="8">
        <v>2190</v>
      </c>
      <c r="Q221" s="6">
        <v>2.3290384453705478E-4</v>
      </c>
      <c r="R221" s="33">
        <f t="shared" si="66"/>
        <v>10388.271058363121</v>
      </c>
      <c r="S221" s="31">
        <f t="shared" si="67"/>
        <v>9541.6600868280148</v>
      </c>
      <c r="T221" s="31">
        <f t="shared" si="68"/>
        <v>8764.0452103213083</v>
      </c>
      <c r="U221" s="31">
        <f t="shared" si="69"/>
        <v>8049.8034670704492</v>
      </c>
      <c r="V221" s="31">
        <f t="shared" si="70"/>
        <v>7393.7701487603053</v>
      </c>
      <c r="W221" s="20">
        <f t="shared" si="71"/>
        <v>6791.2014543373889</v>
      </c>
      <c r="Y221" s="153">
        <f t="shared" si="63"/>
        <v>16.677092639999998</v>
      </c>
      <c r="Z221" s="155">
        <f t="shared" si="72"/>
        <v>2088.9642008163119</v>
      </c>
      <c r="AA221" s="156">
        <f t="shared" si="73"/>
        <v>6675.0810095049965</v>
      </c>
      <c r="AD221" s="14" t="s">
        <v>273</v>
      </c>
      <c r="AE221" s="57">
        <v>33593</v>
      </c>
      <c r="AF221" s="33">
        <f t="shared" si="74"/>
        <v>10388.271058363121</v>
      </c>
      <c r="AG221" s="84">
        <f t="shared" si="64"/>
        <v>15.31796275948299</v>
      </c>
      <c r="AH221" s="31">
        <f t="shared" si="75"/>
        <v>9541.6600868280148</v>
      </c>
      <c r="AI221" s="86">
        <f t="shared" si="65"/>
        <v>14.069597631071728</v>
      </c>
      <c r="AJ221" s="155">
        <f t="shared" si="76"/>
        <v>8764.0452103213083</v>
      </c>
      <c r="AK221" s="56"/>
      <c r="AL221" s="86">
        <f t="shared" si="77"/>
        <v>12.922970280608023</v>
      </c>
      <c r="AM221" s="31">
        <f t="shared" si="78"/>
        <v>8049.8034670704492</v>
      </c>
      <c r="AN221" s="86">
        <f t="shared" si="79"/>
        <v>11.869789403547928</v>
      </c>
      <c r="AO221" s="31">
        <f t="shared" si="80"/>
        <v>7393.7701487603053</v>
      </c>
      <c r="AP221" s="89">
        <f t="shared" si="81"/>
        <v>10.902439410233615</v>
      </c>
      <c r="AQ221" s="20">
        <f t="shared" si="82"/>
        <v>6791.2014543373889</v>
      </c>
      <c r="AR221" s="86">
        <f t="shared" si="83"/>
        <v>10.013925357284471</v>
      </c>
    </row>
    <row r="222" spans="1:44" x14ac:dyDescent="0.25">
      <c r="A222" s="3" t="s">
        <v>267</v>
      </c>
      <c r="B222" s="4">
        <v>33604</v>
      </c>
      <c r="C222" s="7">
        <v>4301331318</v>
      </c>
      <c r="D222" s="8">
        <v>366</v>
      </c>
      <c r="E222" s="8">
        <v>3270</v>
      </c>
      <c r="F222" s="8" t="s">
        <v>1695</v>
      </c>
      <c r="G222" s="8" t="s">
        <v>1696</v>
      </c>
      <c r="H222" s="8">
        <v>40.395000000000003</v>
      </c>
      <c r="I222" s="9">
        <v>-110.25297</v>
      </c>
      <c r="J222" s="7">
        <v>3270</v>
      </c>
      <c r="K222" s="8">
        <v>365</v>
      </c>
      <c r="L222" s="8">
        <v>730</v>
      </c>
      <c r="M222" s="8">
        <v>1095</v>
      </c>
      <c r="N222" s="8">
        <v>1460</v>
      </c>
      <c r="O222" s="8">
        <v>1825</v>
      </c>
      <c r="P222" s="8">
        <v>2190</v>
      </c>
      <c r="Q222" s="6">
        <v>2.3290384453705478E-4</v>
      </c>
      <c r="R222" s="33">
        <f t="shared" si="66"/>
        <v>3003.5054253622816</v>
      </c>
      <c r="S222" s="31">
        <f t="shared" si="67"/>
        <v>2758.7293089237492</v>
      </c>
      <c r="T222" s="31">
        <f t="shared" si="68"/>
        <v>2533.9016655836144</v>
      </c>
      <c r="U222" s="31">
        <f t="shared" si="69"/>
        <v>2327.3967583837639</v>
      </c>
      <c r="V222" s="31">
        <f t="shared" si="70"/>
        <v>2137.721342745022</v>
      </c>
      <c r="W222" s="20">
        <f t="shared" si="71"/>
        <v>1963.5038687606775</v>
      </c>
      <c r="Y222" s="153">
        <f t="shared" si="63"/>
        <v>4.82175888</v>
      </c>
      <c r="Z222" s="155">
        <f t="shared" si="72"/>
        <v>603.97108193362862</v>
      </c>
      <c r="AA222" s="156">
        <f t="shared" si="73"/>
        <v>1929.9305836499857</v>
      </c>
      <c r="AD222" s="14" t="s">
        <v>267</v>
      </c>
      <c r="AE222" s="57">
        <v>33604</v>
      </c>
      <c r="AF222" s="33">
        <f t="shared" si="74"/>
        <v>3003.5054253622816</v>
      </c>
      <c r="AG222" s="84">
        <f t="shared" si="64"/>
        <v>4.4288009039354002</v>
      </c>
      <c r="AH222" s="31">
        <f t="shared" si="75"/>
        <v>2758.7293089237492</v>
      </c>
      <c r="AI222" s="86">
        <f t="shared" si="65"/>
        <v>4.067867750097661</v>
      </c>
      <c r="AJ222" s="155">
        <f t="shared" si="76"/>
        <v>2533.9016655836144</v>
      </c>
      <c r="AK222" s="56"/>
      <c r="AL222" s="86">
        <f t="shared" si="77"/>
        <v>3.7363494975763252</v>
      </c>
      <c r="AM222" s="31">
        <f t="shared" si="78"/>
        <v>2327.3967583837639</v>
      </c>
      <c r="AN222" s="86">
        <f t="shared" si="79"/>
        <v>3.4318489256942284</v>
      </c>
      <c r="AO222" s="31">
        <f t="shared" si="80"/>
        <v>2137.721342745022</v>
      </c>
      <c r="AP222" s="89">
        <f t="shared" si="81"/>
        <v>3.1521641796166153</v>
      </c>
      <c r="AQ222" s="20">
        <f t="shared" si="82"/>
        <v>1963.5038687606775</v>
      </c>
      <c r="AR222" s="86">
        <f t="shared" si="83"/>
        <v>2.8952728486578443</v>
      </c>
    </row>
    <row r="223" spans="1:44" x14ac:dyDescent="0.25">
      <c r="A223" s="3" t="s">
        <v>259</v>
      </c>
      <c r="B223" s="4">
        <v>33613</v>
      </c>
      <c r="C223" s="7">
        <v>4301331296</v>
      </c>
      <c r="D223" s="8">
        <v>366</v>
      </c>
      <c r="E223" s="8">
        <v>13320</v>
      </c>
      <c r="F223" s="8" t="s">
        <v>1695</v>
      </c>
      <c r="G223" s="8" t="s">
        <v>1696</v>
      </c>
      <c r="H223" s="8">
        <v>40.380450000000003</v>
      </c>
      <c r="I223" s="9">
        <v>-110.23323000000001</v>
      </c>
      <c r="J223" s="7">
        <v>13320</v>
      </c>
      <c r="K223" s="8">
        <v>365</v>
      </c>
      <c r="L223" s="8">
        <v>730</v>
      </c>
      <c r="M223" s="8">
        <v>1095</v>
      </c>
      <c r="N223" s="8">
        <v>1460</v>
      </c>
      <c r="O223" s="8">
        <v>1825</v>
      </c>
      <c r="P223" s="8">
        <v>2190</v>
      </c>
      <c r="Q223" s="6">
        <v>2.3290384453705478E-4</v>
      </c>
      <c r="R223" s="33">
        <f t="shared" si="66"/>
        <v>12234.462466613331</v>
      </c>
      <c r="S223" s="31">
        <f t="shared" si="67"/>
        <v>11237.392781304081</v>
      </c>
      <c r="T223" s="31">
        <f t="shared" si="68"/>
        <v>10321.581096505732</v>
      </c>
      <c r="U223" s="31">
        <f t="shared" si="69"/>
        <v>9480.4051442421205</v>
      </c>
      <c r="V223" s="31">
        <f t="shared" si="70"/>
        <v>8707.7823502641259</v>
      </c>
      <c r="W223" s="20">
        <f t="shared" si="71"/>
        <v>7998.125850731567</v>
      </c>
      <c r="Y223" s="153">
        <f t="shared" si="63"/>
        <v>19.64092608</v>
      </c>
      <c r="Z223" s="155">
        <f t="shared" si="72"/>
        <v>2460.2124805369826</v>
      </c>
      <c r="AA223" s="156">
        <f t="shared" si="73"/>
        <v>7861.3686159687486</v>
      </c>
      <c r="AD223" s="14" t="s">
        <v>259</v>
      </c>
      <c r="AE223" s="57">
        <v>33613</v>
      </c>
      <c r="AF223" s="33">
        <f t="shared" si="74"/>
        <v>12234.462466613331</v>
      </c>
      <c r="AG223" s="84">
        <f t="shared" si="64"/>
        <v>18.040253223369888</v>
      </c>
      <c r="AH223" s="31">
        <f t="shared" si="75"/>
        <v>11237.392781304081</v>
      </c>
      <c r="AI223" s="86">
        <f t="shared" si="65"/>
        <v>16.570030101315243</v>
      </c>
      <c r="AJ223" s="155">
        <f t="shared" si="76"/>
        <v>10321.581096505732</v>
      </c>
      <c r="AK223" s="56"/>
      <c r="AL223" s="86">
        <f t="shared" si="77"/>
        <v>15.219625476365946</v>
      </c>
      <c r="AM223" s="31">
        <f t="shared" si="78"/>
        <v>9480.4051442421205</v>
      </c>
      <c r="AN223" s="86">
        <f t="shared" si="79"/>
        <v>13.979274523011354</v>
      </c>
      <c r="AO223" s="31">
        <f t="shared" si="80"/>
        <v>8707.7823502641259</v>
      </c>
      <c r="AP223" s="89">
        <f t="shared" si="81"/>
        <v>12.840008217887865</v>
      </c>
      <c r="AQ223" s="20">
        <f t="shared" si="82"/>
        <v>7998.125850731567</v>
      </c>
      <c r="AR223" s="86">
        <f t="shared" si="83"/>
        <v>11.793588484441127</v>
      </c>
    </row>
    <row r="224" spans="1:44" x14ac:dyDescent="0.25">
      <c r="A224" s="3" t="s">
        <v>274</v>
      </c>
      <c r="B224" s="4">
        <v>33630</v>
      </c>
      <c r="C224" s="7">
        <v>4301331333</v>
      </c>
      <c r="D224" s="8">
        <v>314</v>
      </c>
      <c r="E224" s="8">
        <v>13306</v>
      </c>
      <c r="F224" s="8" t="s">
        <v>1695</v>
      </c>
      <c r="G224" s="8" t="s">
        <v>1696</v>
      </c>
      <c r="H224" s="8">
        <v>40.398530000000001</v>
      </c>
      <c r="I224" s="9">
        <v>-110.0919</v>
      </c>
      <c r="J224" s="7">
        <v>13306</v>
      </c>
      <c r="K224" s="8">
        <v>365</v>
      </c>
      <c r="L224" s="8">
        <v>730</v>
      </c>
      <c r="M224" s="8">
        <v>1095</v>
      </c>
      <c r="N224" s="8">
        <v>1460</v>
      </c>
      <c r="O224" s="8">
        <v>1825</v>
      </c>
      <c r="P224" s="8">
        <v>2190</v>
      </c>
      <c r="Q224" s="6">
        <v>2.3290384453705478E-4</v>
      </c>
      <c r="R224" s="33">
        <f t="shared" si="66"/>
        <v>12221.603421978753</v>
      </c>
      <c r="S224" s="31">
        <f t="shared" si="67"/>
        <v>11225.581707810217</v>
      </c>
      <c r="T224" s="31">
        <f t="shared" si="68"/>
        <v>10310.732587845741</v>
      </c>
      <c r="U224" s="31">
        <f t="shared" si="69"/>
        <v>9470.4407544508758</v>
      </c>
      <c r="V224" s="31">
        <f t="shared" si="70"/>
        <v>8698.630026472556</v>
      </c>
      <c r="W224" s="20">
        <f t="shared" si="71"/>
        <v>7989.7194121497168</v>
      </c>
      <c r="Y224" s="153">
        <f t="shared" si="63"/>
        <v>19.620282463999999</v>
      </c>
      <c r="Z224" s="155">
        <f t="shared" si="72"/>
        <v>2457.6266716235054</v>
      </c>
      <c r="AA224" s="156">
        <f t="shared" si="73"/>
        <v>7853.1059162222355</v>
      </c>
      <c r="AD224" s="14" t="s">
        <v>274</v>
      </c>
      <c r="AE224" s="57">
        <v>33630</v>
      </c>
      <c r="AF224" s="33">
        <f t="shared" si="74"/>
        <v>12221.603421978753</v>
      </c>
      <c r="AG224" s="84">
        <f t="shared" si="64"/>
        <v>18.021291996258238</v>
      </c>
      <c r="AH224" s="31">
        <f t="shared" si="75"/>
        <v>11225.581707810217</v>
      </c>
      <c r="AI224" s="86">
        <f t="shared" si="65"/>
        <v>16.552614153761308</v>
      </c>
      <c r="AJ224" s="155">
        <f t="shared" si="76"/>
        <v>10310.732587845741</v>
      </c>
      <c r="AK224" s="56"/>
      <c r="AL224" s="86">
        <f t="shared" si="77"/>
        <v>15.203628873012411</v>
      </c>
      <c r="AM224" s="31">
        <f t="shared" si="78"/>
        <v>9470.4407544508758</v>
      </c>
      <c r="AN224" s="86">
        <f t="shared" si="79"/>
        <v>13.964581591831012</v>
      </c>
      <c r="AO224" s="31">
        <f t="shared" si="80"/>
        <v>8698.630026472556</v>
      </c>
      <c r="AP224" s="89">
        <f t="shared" si="81"/>
        <v>12.826512713754948</v>
      </c>
      <c r="AQ224" s="20">
        <f t="shared" si="82"/>
        <v>7989.7194121497168</v>
      </c>
      <c r="AR224" s="86">
        <f t="shared" si="83"/>
        <v>11.781192820868892</v>
      </c>
    </row>
    <row r="225" spans="1:44" x14ac:dyDescent="0.25">
      <c r="A225" s="3" t="s">
        <v>276</v>
      </c>
      <c r="B225" s="4">
        <v>33639</v>
      </c>
      <c r="C225" s="7">
        <v>4301331335</v>
      </c>
      <c r="D225" s="8">
        <v>346</v>
      </c>
      <c r="E225" s="8">
        <v>5603</v>
      </c>
      <c r="F225" s="8" t="s">
        <v>1695</v>
      </c>
      <c r="G225" s="8" t="s">
        <v>1696</v>
      </c>
      <c r="H225" s="8">
        <v>40.3575599999999</v>
      </c>
      <c r="I225" s="9">
        <v>-110.06335</v>
      </c>
      <c r="J225" s="7">
        <v>5603</v>
      </c>
      <c r="K225" s="8">
        <v>365</v>
      </c>
      <c r="L225" s="8">
        <v>730</v>
      </c>
      <c r="M225" s="8">
        <v>1095</v>
      </c>
      <c r="N225" s="8">
        <v>1460</v>
      </c>
      <c r="O225" s="8">
        <v>1825</v>
      </c>
      <c r="P225" s="8">
        <v>2190</v>
      </c>
      <c r="Q225" s="6">
        <v>2.3290384453705478E-4</v>
      </c>
      <c r="R225" s="33">
        <f t="shared" si="66"/>
        <v>5146.3733633959828</v>
      </c>
      <c r="S225" s="31">
        <f t="shared" si="67"/>
        <v>4726.9603418653724</v>
      </c>
      <c r="T225" s="31">
        <f t="shared" si="68"/>
        <v>4341.728144423545</v>
      </c>
      <c r="U225" s="31">
        <f t="shared" si="69"/>
        <v>3987.891142882027</v>
      </c>
      <c r="V225" s="31">
        <f t="shared" si="70"/>
        <v>3662.8907288686109</v>
      </c>
      <c r="W225" s="20">
        <f t="shared" si="71"/>
        <v>3364.3768124361086</v>
      </c>
      <c r="Y225" s="153">
        <f t="shared" si="63"/>
        <v>8.2618700319999991</v>
      </c>
      <c r="Z225" s="155">
        <f t="shared" si="72"/>
        <v>1034.8776673009545</v>
      </c>
      <c r="AA225" s="156">
        <f t="shared" si="73"/>
        <v>3306.8504771225903</v>
      </c>
      <c r="AD225" s="14" t="s">
        <v>276</v>
      </c>
      <c r="AE225" s="57">
        <v>33639</v>
      </c>
      <c r="AF225" s="33">
        <f t="shared" si="74"/>
        <v>5146.3733633959828</v>
      </c>
      <c r="AG225" s="84">
        <f t="shared" si="64"/>
        <v>7.5885539647553655</v>
      </c>
      <c r="AH225" s="31">
        <f t="shared" si="75"/>
        <v>4726.9603418653724</v>
      </c>
      <c r="AI225" s="86">
        <f t="shared" si="65"/>
        <v>6.9701110103355335</v>
      </c>
      <c r="AJ225" s="155">
        <f t="shared" si="76"/>
        <v>4341.728144423545</v>
      </c>
      <c r="AK225" s="56"/>
      <c r="AL225" s="86">
        <f t="shared" si="77"/>
        <v>6.4020691849908715</v>
      </c>
      <c r="AM225" s="31">
        <f t="shared" si="78"/>
        <v>3987.891142882027</v>
      </c>
      <c r="AN225" s="86">
        <f t="shared" si="79"/>
        <v>5.8803209573898352</v>
      </c>
      <c r="AO225" s="31">
        <f t="shared" si="80"/>
        <v>3662.8907288686109</v>
      </c>
      <c r="AP225" s="89">
        <f t="shared" si="81"/>
        <v>5.4010935469088368</v>
      </c>
      <c r="AQ225" s="20">
        <f t="shared" si="82"/>
        <v>3364.3768124361086</v>
      </c>
      <c r="AR225" s="86">
        <f t="shared" si="83"/>
        <v>4.960921642516789</v>
      </c>
    </row>
    <row r="226" spans="1:44" x14ac:dyDescent="0.25">
      <c r="A226" s="3" t="s">
        <v>260</v>
      </c>
      <c r="B226" s="4">
        <v>33670</v>
      </c>
      <c r="C226" s="7">
        <v>4301331298</v>
      </c>
      <c r="D226" s="8">
        <v>366</v>
      </c>
      <c r="E226" s="8">
        <v>3437</v>
      </c>
      <c r="F226" s="8" t="s">
        <v>1695</v>
      </c>
      <c r="G226" s="8" t="s">
        <v>1696</v>
      </c>
      <c r="H226" s="8">
        <v>40.28172</v>
      </c>
      <c r="I226" s="9">
        <v>-110.36593000000001</v>
      </c>
      <c r="J226" s="7">
        <v>3437</v>
      </c>
      <c r="K226" s="8">
        <v>365</v>
      </c>
      <c r="L226" s="8">
        <v>730</v>
      </c>
      <c r="M226" s="8">
        <v>1095</v>
      </c>
      <c r="N226" s="8">
        <v>1460</v>
      </c>
      <c r="O226" s="8">
        <v>1825</v>
      </c>
      <c r="P226" s="8">
        <v>2190</v>
      </c>
      <c r="Q226" s="6">
        <v>2.3290384453705478E-4</v>
      </c>
      <c r="R226" s="33">
        <f t="shared" si="66"/>
        <v>3156.8954577890404</v>
      </c>
      <c r="S226" s="31">
        <f t="shared" si="67"/>
        <v>2899.6185427434025</v>
      </c>
      <c r="T226" s="31">
        <f t="shared" si="68"/>
        <v>2663.3088760277928</v>
      </c>
      <c r="U226" s="31">
        <f t="shared" si="69"/>
        <v>2446.2576937507633</v>
      </c>
      <c r="V226" s="31">
        <f t="shared" si="70"/>
        <v>2246.8954908301653</v>
      </c>
      <c r="W226" s="20">
        <f t="shared" si="71"/>
        <v>2063.7806718441739</v>
      </c>
      <c r="Y226" s="153">
        <f t="shared" si="63"/>
        <v>5.0680077279999995</v>
      </c>
      <c r="Z226" s="155">
        <f t="shared" si="72"/>
        <v>634.81608825867932</v>
      </c>
      <c r="AA226" s="156">
        <f t="shared" si="73"/>
        <v>2028.4927877691134</v>
      </c>
      <c r="AD226" s="14" t="s">
        <v>260</v>
      </c>
      <c r="AE226" s="57">
        <v>33670</v>
      </c>
      <c r="AF226" s="33">
        <f t="shared" si="74"/>
        <v>3156.8954577890404</v>
      </c>
      <c r="AG226" s="84">
        <f t="shared" si="64"/>
        <v>4.6549812559100827</v>
      </c>
      <c r="AH226" s="31">
        <f t="shared" si="75"/>
        <v>2899.6185427434025</v>
      </c>
      <c r="AI226" s="86">
        <f t="shared" si="65"/>
        <v>4.2756151244910274</v>
      </c>
      <c r="AJ226" s="155">
        <f t="shared" si="76"/>
        <v>2663.3088760277928</v>
      </c>
      <c r="AK226" s="56"/>
      <c r="AL226" s="86">
        <f t="shared" si="77"/>
        <v>3.9271661232935258</v>
      </c>
      <c r="AM226" s="31">
        <f t="shared" si="78"/>
        <v>2446.2576937507633</v>
      </c>
      <c r="AN226" s="86">
        <f t="shared" si="79"/>
        <v>3.6071146047740252</v>
      </c>
      <c r="AO226" s="31">
        <f t="shared" si="80"/>
        <v>2246.8954908301653</v>
      </c>
      <c r="AP226" s="89">
        <f t="shared" si="81"/>
        <v>3.3131462646306753</v>
      </c>
      <c r="AQ226" s="20">
        <f t="shared" si="82"/>
        <v>2063.7806718441739</v>
      </c>
      <c r="AR226" s="86">
        <f t="shared" si="83"/>
        <v>3.0431354069837955</v>
      </c>
    </row>
    <row r="227" spans="1:44" x14ac:dyDescent="0.25">
      <c r="A227" s="3" t="s">
        <v>263</v>
      </c>
      <c r="B227" s="4">
        <v>33682</v>
      </c>
      <c r="C227" s="7">
        <v>4301331302</v>
      </c>
      <c r="D227" s="8">
        <v>88</v>
      </c>
      <c r="E227" s="8">
        <v>308</v>
      </c>
      <c r="F227" s="8" t="s">
        <v>1695</v>
      </c>
      <c r="G227" s="8" t="s">
        <v>1696</v>
      </c>
      <c r="H227" s="8">
        <v>40.331710000000001</v>
      </c>
      <c r="I227" s="9">
        <v>-110.41678</v>
      </c>
      <c r="J227" s="7">
        <v>308</v>
      </c>
      <c r="K227" s="8">
        <v>365</v>
      </c>
      <c r="L227" s="8">
        <v>730</v>
      </c>
      <c r="M227" s="8">
        <v>1095</v>
      </c>
      <c r="N227" s="8">
        <v>1460</v>
      </c>
      <c r="O227" s="8">
        <v>1825</v>
      </c>
      <c r="P227" s="8">
        <v>2190</v>
      </c>
      <c r="Q227" s="6">
        <v>2.3290384453705478E-4</v>
      </c>
      <c r="R227" s="33">
        <f t="shared" si="66"/>
        <v>282.89898196072869</v>
      </c>
      <c r="S227" s="31">
        <f t="shared" si="67"/>
        <v>259.84361686498926</v>
      </c>
      <c r="T227" s="31">
        <f t="shared" si="68"/>
        <v>238.6671905198022</v>
      </c>
      <c r="U227" s="31">
        <f t="shared" si="69"/>
        <v>219.21657540740037</v>
      </c>
      <c r="V227" s="31">
        <f t="shared" si="70"/>
        <v>201.35112341451583</v>
      </c>
      <c r="W227" s="20">
        <f t="shared" si="71"/>
        <v>184.94164880069988</v>
      </c>
      <c r="Y227" s="153">
        <f t="shared" si="63"/>
        <v>0.45415955199999997</v>
      </c>
      <c r="Z227" s="155">
        <f t="shared" si="72"/>
        <v>56.8877960965008</v>
      </c>
      <c r="AA227" s="156">
        <f t="shared" si="73"/>
        <v>181.7793944233014</v>
      </c>
      <c r="AD227" s="14" t="s">
        <v>263</v>
      </c>
      <c r="AE227" s="57">
        <v>33682</v>
      </c>
      <c r="AF227" s="33">
        <f t="shared" si="74"/>
        <v>282.89898196072869</v>
      </c>
      <c r="AG227" s="84">
        <f t="shared" si="64"/>
        <v>0.41714699645630071</v>
      </c>
      <c r="AH227" s="31">
        <f t="shared" si="75"/>
        <v>259.84361686498926</v>
      </c>
      <c r="AI227" s="86">
        <f t="shared" si="65"/>
        <v>0.38315084618656869</v>
      </c>
      <c r="AJ227" s="155">
        <f t="shared" si="76"/>
        <v>238.6671905198022</v>
      </c>
      <c r="AK227" s="56"/>
      <c r="AL227" s="86">
        <f t="shared" si="77"/>
        <v>0.35192527377783123</v>
      </c>
      <c r="AM227" s="31">
        <f t="shared" si="78"/>
        <v>219.21657540740037</v>
      </c>
      <c r="AN227" s="86">
        <f t="shared" si="79"/>
        <v>0.32324448596752975</v>
      </c>
      <c r="AO227" s="31">
        <f t="shared" si="80"/>
        <v>201.35112341451583</v>
      </c>
      <c r="AP227" s="89">
        <f t="shared" si="81"/>
        <v>0.2969010909241338</v>
      </c>
      <c r="AQ227" s="20">
        <f t="shared" si="82"/>
        <v>184.94164880069988</v>
      </c>
      <c r="AR227" s="86">
        <f t="shared" si="83"/>
        <v>0.27270459858917917</v>
      </c>
    </row>
    <row r="228" spans="1:44" x14ac:dyDescent="0.25">
      <c r="A228" s="3" t="s">
        <v>275</v>
      </c>
      <c r="B228" s="4">
        <v>33700</v>
      </c>
      <c r="C228" s="7">
        <v>4301331334</v>
      </c>
      <c r="D228" s="8">
        <v>351</v>
      </c>
      <c r="E228" s="8">
        <v>10777</v>
      </c>
      <c r="F228" s="8" t="s">
        <v>1695</v>
      </c>
      <c r="G228" s="8" t="s">
        <v>1696</v>
      </c>
      <c r="H228" s="8">
        <v>40.37688</v>
      </c>
      <c r="I228" s="9">
        <v>-110.101299999999</v>
      </c>
      <c r="J228" s="7">
        <v>10777</v>
      </c>
      <c r="K228" s="8">
        <v>365</v>
      </c>
      <c r="L228" s="8">
        <v>730</v>
      </c>
      <c r="M228" s="8">
        <v>1095</v>
      </c>
      <c r="N228" s="8">
        <v>1460</v>
      </c>
      <c r="O228" s="8">
        <v>1825</v>
      </c>
      <c r="P228" s="8">
        <v>2190</v>
      </c>
      <c r="Q228" s="6">
        <v>2.3290384453705478E-4</v>
      </c>
      <c r="R228" s="33">
        <f t="shared" si="66"/>
        <v>9898.708859060951</v>
      </c>
      <c r="S228" s="31">
        <f t="shared" si="67"/>
        <v>9091.9956459545101</v>
      </c>
      <c r="T228" s="31">
        <f t="shared" si="68"/>
        <v>8351.0269877659357</v>
      </c>
      <c r="U228" s="31">
        <f t="shared" si="69"/>
        <v>7670.4449128751749</v>
      </c>
      <c r="V228" s="31">
        <f t="shared" si="70"/>
        <v>7045.3281072670034</v>
      </c>
      <c r="W228" s="20">
        <f t="shared" si="71"/>
        <v>6471.1563283283858</v>
      </c>
      <c r="Y228" s="153">
        <f t="shared" si="63"/>
        <v>15.891160687999999</v>
      </c>
      <c r="Z228" s="155">
        <f t="shared" si="72"/>
        <v>1990.5187614674969</v>
      </c>
      <c r="AA228" s="156">
        <f t="shared" si="73"/>
        <v>6360.5082262984388</v>
      </c>
      <c r="AD228" s="14" t="s">
        <v>275</v>
      </c>
      <c r="AE228" s="57">
        <v>33700</v>
      </c>
      <c r="AF228" s="33">
        <f t="shared" si="74"/>
        <v>9898.708859060951</v>
      </c>
      <c r="AG228" s="84">
        <f t="shared" si="64"/>
        <v>14.59608175587517</v>
      </c>
      <c r="AH228" s="31">
        <f t="shared" si="75"/>
        <v>9091.9956459545101</v>
      </c>
      <c r="AI228" s="86">
        <f t="shared" si="65"/>
        <v>13.406547627768347</v>
      </c>
      <c r="AJ228" s="155">
        <f t="shared" si="76"/>
        <v>8351.0269877659357</v>
      </c>
      <c r="AK228" s="56"/>
      <c r="AL228" s="86">
        <f t="shared" si="77"/>
        <v>12.313956738648333</v>
      </c>
      <c r="AM228" s="31">
        <f t="shared" si="78"/>
        <v>7670.4449128751749</v>
      </c>
      <c r="AN228" s="86">
        <f t="shared" si="79"/>
        <v>11.310408523610612</v>
      </c>
      <c r="AO228" s="31">
        <f t="shared" si="80"/>
        <v>7045.3281072670034</v>
      </c>
      <c r="AP228" s="89">
        <f t="shared" si="81"/>
        <v>10.388646288601915</v>
      </c>
      <c r="AQ228" s="20">
        <f t="shared" si="82"/>
        <v>6471.1563283283858</v>
      </c>
      <c r="AR228" s="86">
        <f t="shared" si="83"/>
        <v>9.5420047369986509</v>
      </c>
    </row>
    <row r="229" spans="1:44" x14ac:dyDescent="0.25">
      <c r="A229" s="3" t="s">
        <v>277</v>
      </c>
      <c r="B229" s="4">
        <v>33717</v>
      </c>
      <c r="C229" s="7">
        <v>4301331341</v>
      </c>
      <c r="D229" s="8">
        <v>364</v>
      </c>
      <c r="E229" s="8">
        <v>4198</v>
      </c>
      <c r="F229" s="8" t="s">
        <v>1695</v>
      </c>
      <c r="G229" s="8" t="s">
        <v>1696</v>
      </c>
      <c r="H229" s="8">
        <v>40.326990000000002</v>
      </c>
      <c r="I229" s="9">
        <v>-110.03192</v>
      </c>
      <c r="J229" s="7">
        <v>4198</v>
      </c>
      <c r="K229" s="8">
        <v>365</v>
      </c>
      <c r="L229" s="8">
        <v>730</v>
      </c>
      <c r="M229" s="8">
        <v>1095</v>
      </c>
      <c r="N229" s="8">
        <v>1460</v>
      </c>
      <c r="O229" s="8">
        <v>1825</v>
      </c>
      <c r="P229" s="8">
        <v>2190</v>
      </c>
      <c r="Q229" s="6">
        <v>2.3290384453705478E-4</v>
      </c>
      <c r="R229" s="33">
        <f t="shared" si="66"/>
        <v>3855.8763839972044</v>
      </c>
      <c r="S229" s="31">
        <f t="shared" si="67"/>
        <v>3541.6347519455353</v>
      </c>
      <c r="T229" s="31">
        <f t="shared" si="68"/>
        <v>3253.0028110458757</v>
      </c>
      <c r="U229" s="31">
        <f t="shared" si="69"/>
        <v>2987.8934531177492</v>
      </c>
      <c r="V229" s="31">
        <f t="shared" si="70"/>
        <v>2744.3896626433034</v>
      </c>
      <c r="W229" s="20">
        <f t="shared" si="71"/>
        <v>2520.7306547575913</v>
      </c>
      <c r="Y229" s="153">
        <f t="shared" si="63"/>
        <v>6.190135712</v>
      </c>
      <c r="Z229" s="155">
        <f t="shared" si="72"/>
        <v>775.37327276983888</v>
      </c>
      <c r="AA229" s="156">
        <f t="shared" si="73"/>
        <v>2477.6295382760368</v>
      </c>
      <c r="AD229" s="14" t="s">
        <v>277</v>
      </c>
      <c r="AE229" s="57">
        <v>33717</v>
      </c>
      <c r="AF229" s="33">
        <f t="shared" si="74"/>
        <v>3855.8763839972044</v>
      </c>
      <c r="AG229" s="84">
        <f t="shared" si="64"/>
        <v>5.6856593867647733</v>
      </c>
      <c r="AH229" s="31">
        <f t="shared" si="75"/>
        <v>3541.6347519455353</v>
      </c>
      <c r="AI229" s="86">
        <f t="shared" si="65"/>
        <v>5.2222962736727769</v>
      </c>
      <c r="AJ229" s="155">
        <f t="shared" si="76"/>
        <v>3253.0028110458757</v>
      </c>
      <c r="AK229" s="56"/>
      <c r="AL229" s="86">
        <f t="shared" si="77"/>
        <v>4.7966957770108296</v>
      </c>
      <c r="AM229" s="31">
        <f t="shared" si="78"/>
        <v>2987.8934531177492</v>
      </c>
      <c r="AN229" s="86">
        <f t="shared" si="79"/>
        <v>4.405780363934058</v>
      </c>
      <c r="AO229" s="31">
        <f t="shared" si="80"/>
        <v>2744.3896626433034</v>
      </c>
      <c r="AP229" s="89">
        <f t="shared" si="81"/>
        <v>4.0467233107127072</v>
      </c>
      <c r="AQ229" s="20">
        <f t="shared" si="82"/>
        <v>2520.7306547575913</v>
      </c>
      <c r="AR229" s="86">
        <f t="shared" si="83"/>
        <v>3.7169282625888775</v>
      </c>
    </row>
    <row r="230" spans="1:44" x14ac:dyDescent="0.25">
      <c r="A230" s="3" t="s">
        <v>262</v>
      </c>
      <c r="B230" s="4">
        <v>33742</v>
      </c>
      <c r="C230" s="7">
        <v>4301331301</v>
      </c>
      <c r="D230" s="8">
        <v>366</v>
      </c>
      <c r="E230" s="8">
        <v>15545</v>
      </c>
      <c r="F230" s="8" t="s">
        <v>1695</v>
      </c>
      <c r="G230" s="8" t="s">
        <v>1696</v>
      </c>
      <c r="H230" s="8">
        <v>40.393380000000001</v>
      </c>
      <c r="I230" s="9">
        <v>-110.21117</v>
      </c>
      <c r="J230" s="7">
        <v>15545</v>
      </c>
      <c r="K230" s="8">
        <v>365</v>
      </c>
      <c r="L230" s="8">
        <v>730</v>
      </c>
      <c r="M230" s="8">
        <v>1095</v>
      </c>
      <c r="N230" s="8">
        <v>1460</v>
      </c>
      <c r="O230" s="8">
        <v>1825</v>
      </c>
      <c r="P230" s="8">
        <v>2190</v>
      </c>
      <c r="Q230" s="6">
        <v>2.3290384453705478E-4</v>
      </c>
      <c r="R230" s="33">
        <f t="shared" si="66"/>
        <v>14278.13206032314</v>
      </c>
      <c r="S230" s="31">
        <f t="shared" si="67"/>
        <v>13114.509818721615</v>
      </c>
      <c r="T230" s="31">
        <f t="shared" si="68"/>
        <v>12045.719079968589</v>
      </c>
      <c r="U230" s="31">
        <f t="shared" si="69"/>
        <v>11064.031378922204</v>
      </c>
      <c r="V230" s="31">
        <f t="shared" si="70"/>
        <v>10162.348095709898</v>
      </c>
      <c r="W230" s="20">
        <f t="shared" si="71"/>
        <v>9334.1491253470122</v>
      </c>
      <c r="Y230" s="153">
        <f t="shared" si="63"/>
        <v>22.921786479999998</v>
      </c>
      <c r="Z230" s="155">
        <f t="shared" si="72"/>
        <v>2871.1713971431977</v>
      </c>
      <c r="AA230" s="156">
        <f t="shared" si="73"/>
        <v>9174.5476828253904</v>
      </c>
      <c r="AD230" s="14" t="s">
        <v>262</v>
      </c>
      <c r="AE230" s="57">
        <v>33742</v>
      </c>
      <c r="AF230" s="33">
        <f t="shared" si="74"/>
        <v>14278.13206032314</v>
      </c>
      <c r="AG230" s="84">
        <f t="shared" si="64"/>
        <v>21.053733960757121</v>
      </c>
      <c r="AH230" s="31">
        <f t="shared" si="75"/>
        <v>13114.509818721615</v>
      </c>
      <c r="AI230" s="86">
        <f t="shared" si="65"/>
        <v>19.337921766137043</v>
      </c>
      <c r="AJ230" s="155">
        <f t="shared" si="76"/>
        <v>12045.719079968589</v>
      </c>
      <c r="AK230" s="56"/>
      <c r="AL230" s="86">
        <f t="shared" si="77"/>
        <v>17.761942795053201</v>
      </c>
      <c r="AM230" s="31">
        <f t="shared" si="78"/>
        <v>11064.031378922204</v>
      </c>
      <c r="AN230" s="86">
        <f t="shared" si="79"/>
        <v>16.31440108560146</v>
      </c>
      <c r="AO230" s="31">
        <f t="shared" si="80"/>
        <v>10162.348095709898</v>
      </c>
      <c r="AP230" s="89">
        <f t="shared" si="81"/>
        <v>14.984829410440456</v>
      </c>
      <c r="AQ230" s="20">
        <f t="shared" si="82"/>
        <v>9334.1491253470122</v>
      </c>
      <c r="AR230" s="86">
        <f t="shared" si="83"/>
        <v>13.763613587885684</v>
      </c>
    </row>
    <row r="231" spans="1:44" x14ac:dyDescent="0.25">
      <c r="A231" s="3" t="s">
        <v>272</v>
      </c>
      <c r="B231" s="4">
        <v>33773</v>
      </c>
      <c r="C231" s="7">
        <v>4301331328</v>
      </c>
      <c r="D231" s="8">
        <v>344</v>
      </c>
      <c r="E231" s="8">
        <v>2903</v>
      </c>
      <c r="F231" s="8" t="s">
        <v>1695</v>
      </c>
      <c r="G231" s="8" t="s">
        <v>1696</v>
      </c>
      <c r="H231" s="8">
        <v>40.214939999999899</v>
      </c>
      <c r="I231" s="9">
        <v>-110.48997</v>
      </c>
      <c r="J231" s="7">
        <v>2903</v>
      </c>
      <c r="K231" s="8">
        <v>365</v>
      </c>
      <c r="L231" s="8">
        <v>730</v>
      </c>
      <c r="M231" s="8">
        <v>1095</v>
      </c>
      <c r="N231" s="8">
        <v>1460</v>
      </c>
      <c r="O231" s="8">
        <v>1825</v>
      </c>
      <c r="P231" s="8">
        <v>2190</v>
      </c>
      <c r="Q231" s="6">
        <v>2.3290384453705478E-4</v>
      </c>
      <c r="R231" s="33">
        <f t="shared" si="66"/>
        <v>2666.414755298686</v>
      </c>
      <c r="S231" s="31">
        <f t="shared" si="67"/>
        <v>2449.1104537631941</v>
      </c>
      <c r="T231" s="31">
        <f t="shared" si="68"/>
        <v>2249.5157599967069</v>
      </c>
      <c r="U231" s="31">
        <f t="shared" si="69"/>
        <v>2066.1873974275431</v>
      </c>
      <c r="V231" s="31">
        <f t="shared" si="70"/>
        <v>1897.79971192318</v>
      </c>
      <c r="W231" s="20">
        <f t="shared" si="71"/>
        <v>1743.1350859364668</v>
      </c>
      <c r="Y231" s="153">
        <f t="shared" si="63"/>
        <v>4.2806012319999995</v>
      </c>
      <c r="Z231" s="155">
        <f t="shared" si="72"/>
        <v>536.18594827318771</v>
      </c>
      <c r="AA231" s="156">
        <f t="shared" si="73"/>
        <v>1713.3298117235192</v>
      </c>
      <c r="AD231" s="14" t="s">
        <v>272</v>
      </c>
      <c r="AE231" s="57">
        <v>33773</v>
      </c>
      <c r="AF231" s="33">
        <f t="shared" si="74"/>
        <v>2666.414755298686</v>
      </c>
      <c r="AG231" s="84">
        <f t="shared" si="64"/>
        <v>3.9317458789371456</v>
      </c>
      <c r="AH231" s="31">
        <f t="shared" si="75"/>
        <v>2449.1104537631941</v>
      </c>
      <c r="AI231" s="86">
        <f t="shared" si="65"/>
        <v>3.6113211249337951</v>
      </c>
      <c r="AJ231" s="155">
        <f t="shared" si="76"/>
        <v>2249.5157599967069</v>
      </c>
      <c r="AK231" s="56"/>
      <c r="AL231" s="86">
        <f t="shared" si="77"/>
        <v>3.317009966808584</v>
      </c>
      <c r="AM231" s="31">
        <f t="shared" si="78"/>
        <v>2066.1873974275431</v>
      </c>
      <c r="AN231" s="86">
        <f t="shared" si="79"/>
        <v>3.0466842297523993</v>
      </c>
      <c r="AO231" s="31">
        <f t="shared" si="80"/>
        <v>1897.79971192318</v>
      </c>
      <c r="AP231" s="89">
        <f t="shared" si="81"/>
        <v>2.7983891784180535</v>
      </c>
      <c r="AQ231" s="20">
        <f t="shared" si="82"/>
        <v>1743.1350859364668</v>
      </c>
      <c r="AR231" s="86">
        <f t="shared" si="83"/>
        <v>2.5703293821571016</v>
      </c>
    </row>
    <row r="232" spans="1:44" x14ac:dyDescent="0.25">
      <c r="A232" s="3" t="s">
        <v>1434</v>
      </c>
      <c r="B232" s="4">
        <v>33799</v>
      </c>
      <c r="C232" s="7">
        <v>4304732178</v>
      </c>
      <c r="D232" s="8">
        <v>347</v>
      </c>
      <c r="E232" s="8">
        <v>4326</v>
      </c>
      <c r="F232" s="8" t="s">
        <v>1695</v>
      </c>
      <c r="G232" s="8" t="s">
        <v>1697</v>
      </c>
      <c r="H232" s="8">
        <v>40.318510000000003</v>
      </c>
      <c r="I232" s="9">
        <v>-109.94095</v>
      </c>
      <c r="J232" s="7">
        <v>4326</v>
      </c>
      <c r="K232" s="8">
        <v>365</v>
      </c>
      <c r="L232" s="8">
        <v>730</v>
      </c>
      <c r="M232" s="8">
        <v>1095</v>
      </c>
      <c r="N232" s="8">
        <v>1460</v>
      </c>
      <c r="O232" s="8">
        <v>1825</v>
      </c>
      <c r="P232" s="8">
        <v>2190</v>
      </c>
      <c r="Q232" s="6">
        <v>2.3290384453705478E-4</v>
      </c>
      <c r="R232" s="33">
        <f t="shared" si="66"/>
        <v>3973.4447920847797</v>
      </c>
      <c r="S232" s="31">
        <f t="shared" si="67"/>
        <v>3649.6217096037126</v>
      </c>
      <c r="T232" s="31">
        <f t="shared" si="68"/>
        <v>3352.189175937222</v>
      </c>
      <c r="U232" s="31">
        <f t="shared" si="69"/>
        <v>3078.9964454948508</v>
      </c>
      <c r="V232" s="31">
        <f t="shared" si="70"/>
        <v>2828.0680515947902</v>
      </c>
      <c r="W232" s="20">
        <f t="shared" si="71"/>
        <v>2597.5895217916486</v>
      </c>
      <c r="Y232" s="153">
        <f t="shared" si="63"/>
        <v>6.3788773440000002</v>
      </c>
      <c r="Z232" s="155">
        <f t="shared" si="72"/>
        <v>799.01495426448855</v>
      </c>
      <c r="AA232" s="156">
        <f t="shared" si="73"/>
        <v>2553.1742216727334</v>
      </c>
      <c r="AD232" s="14" t="s">
        <v>1434</v>
      </c>
      <c r="AE232" s="57">
        <v>33799</v>
      </c>
      <c r="AF232" s="33">
        <f t="shared" si="74"/>
        <v>3973.4447920847797</v>
      </c>
      <c r="AG232" s="84">
        <f t="shared" si="64"/>
        <v>5.8590191774998592</v>
      </c>
      <c r="AH232" s="31">
        <f t="shared" si="75"/>
        <v>3649.6217096037126</v>
      </c>
      <c r="AI232" s="86">
        <f t="shared" si="65"/>
        <v>5.3815277941658968</v>
      </c>
      <c r="AJ232" s="155">
        <f t="shared" si="76"/>
        <v>3352.189175937222</v>
      </c>
      <c r="AK232" s="56"/>
      <c r="AL232" s="86">
        <f t="shared" si="77"/>
        <v>4.9429504362431747</v>
      </c>
      <c r="AM232" s="31">
        <f t="shared" si="78"/>
        <v>3078.9964454948508</v>
      </c>
      <c r="AN232" s="86">
        <f t="shared" si="79"/>
        <v>4.5401157347257595</v>
      </c>
      <c r="AO232" s="31">
        <f t="shared" si="80"/>
        <v>2828.0680515947902</v>
      </c>
      <c r="AP232" s="89">
        <f t="shared" si="81"/>
        <v>4.1701107770707884</v>
      </c>
      <c r="AQ232" s="20">
        <f t="shared" si="82"/>
        <v>2597.5895217916486</v>
      </c>
      <c r="AR232" s="86">
        <f t="shared" si="83"/>
        <v>3.8302600438207444</v>
      </c>
    </row>
    <row r="233" spans="1:44" x14ac:dyDescent="0.25">
      <c r="A233" s="3" t="s">
        <v>278</v>
      </c>
      <c r="B233" s="4">
        <v>33802</v>
      </c>
      <c r="C233" s="7">
        <v>4301331352</v>
      </c>
      <c r="D233" s="8">
        <v>274</v>
      </c>
      <c r="E233" s="8">
        <v>560</v>
      </c>
      <c r="F233" s="8" t="s">
        <v>1695</v>
      </c>
      <c r="G233" s="8" t="s">
        <v>1696</v>
      </c>
      <c r="H233" s="8">
        <v>40.328879999999899</v>
      </c>
      <c r="I233" s="9">
        <v>-110.18763</v>
      </c>
      <c r="J233" s="7">
        <v>560</v>
      </c>
      <c r="K233" s="8">
        <v>365</v>
      </c>
      <c r="L233" s="8">
        <v>730</v>
      </c>
      <c r="M233" s="8">
        <v>1095</v>
      </c>
      <c r="N233" s="8">
        <v>1460</v>
      </c>
      <c r="O233" s="8">
        <v>1825</v>
      </c>
      <c r="P233" s="8">
        <v>2190</v>
      </c>
      <c r="Q233" s="6">
        <v>2.3290384453705478E-4</v>
      </c>
      <c r="R233" s="33">
        <f t="shared" si="66"/>
        <v>514.361785383143</v>
      </c>
      <c r="S233" s="31">
        <f t="shared" si="67"/>
        <v>472.44293975452587</v>
      </c>
      <c r="T233" s="31">
        <f t="shared" si="68"/>
        <v>433.94034639964036</v>
      </c>
      <c r="U233" s="31">
        <f t="shared" si="69"/>
        <v>398.57559164981888</v>
      </c>
      <c r="V233" s="31">
        <f t="shared" si="70"/>
        <v>366.09295166275604</v>
      </c>
      <c r="W233" s="20">
        <f t="shared" si="71"/>
        <v>336.25754327399983</v>
      </c>
      <c r="Y233" s="153">
        <f t="shared" si="63"/>
        <v>0.82574463999999992</v>
      </c>
      <c r="Z233" s="155">
        <f t="shared" si="72"/>
        <v>103.43235653909235</v>
      </c>
      <c r="AA233" s="156">
        <f t="shared" si="73"/>
        <v>330.50798986054798</v>
      </c>
      <c r="AD233" s="14" t="s">
        <v>278</v>
      </c>
      <c r="AE233" s="57">
        <v>33802</v>
      </c>
      <c r="AF233" s="33">
        <f t="shared" si="74"/>
        <v>514.361785383143</v>
      </c>
      <c r="AG233" s="84">
        <f t="shared" si="64"/>
        <v>0.75844908446600123</v>
      </c>
      <c r="AH233" s="31">
        <f t="shared" si="75"/>
        <v>472.44293975452587</v>
      </c>
      <c r="AI233" s="86">
        <f t="shared" si="65"/>
        <v>0.69663790215739751</v>
      </c>
      <c r="AJ233" s="155">
        <f t="shared" si="76"/>
        <v>433.94034639964036</v>
      </c>
      <c r="AK233" s="56"/>
      <c r="AL233" s="86">
        <f t="shared" si="77"/>
        <v>0.63986413414151122</v>
      </c>
      <c r="AM233" s="31">
        <f t="shared" si="78"/>
        <v>398.57559164981888</v>
      </c>
      <c r="AN233" s="86">
        <f t="shared" si="79"/>
        <v>0.58771724721369045</v>
      </c>
      <c r="AO233" s="31">
        <f t="shared" si="80"/>
        <v>366.09295166275604</v>
      </c>
      <c r="AP233" s="89">
        <f t="shared" si="81"/>
        <v>0.53982016531660693</v>
      </c>
      <c r="AQ233" s="20">
        <f t="shared" si="82"/>
        <v>336.25754327399983</v>
      </c>
      <c r="AR233" s="86">
        <f t="shared" si="83"/>
        <v>0.4958265428894168</v>
      </c>
    </row>
    <row r="234" spans="1:44" x14ac:dyDescent="0.25">
      <c r="A234" s="3" t="s">
        <v>280</v>
      </c>
      <c r="B234" s="4">
        <v>33828</v>
      </c>
      <c r="C234" s="7">
        <v>4301331356</v>
      </c>
      <c r="D234" s="8">
        <v>343</v>
      </c>
      <c r="E234" s="8">
        <v>6852</v>
      </c>
      <c r="F234" s="8" t="s">
        <v>1695</v>
      </c>
      <c r="G234" s="8" t="s">
        <v>1696</v>
      </c>
      <c r="H234" s="8">
        <v>40.325470000000003</v>
      </c>
      <c r="I234" s="9">
        <v>-110.06922</v>
      </c>
      <c r="J234" s="7">
        <v>6852</v>
      </c>
      <c r="K234" s="8">
        <v>365</v>
      </c>
      <c r="L234" s="8">
        <v>730</v>
      </c>
      <c r="M234" s="8">
        <v>1095</v>
      </c>
      <c r="N234" s="8">
        <v>1460</v>
      </c>
      <c r="O234" s="8">
        <v>1825</v>
      </c>
      <c r="P234" s="8">
        <v>2190</v>
      </c>
      <c r="Q234" s="6">
        <v>2.3290384453705478E-4</v>
      </c>
      <c r="R234" s="33">
        <f t="shared" si="66"/>
        <v>6293.5838454380282</v>
      </c>
      <c r="S234" s="31">
        <f t="shared" si="67"/>
        <v>5780.6768271393057</v>
      </c>
      <c r="T234" s="31">
        <f t="shared" si="68"/>
        <v>5309.5700955898856</v>
      </c>
      <c r="U234" s="31">
        <f t="shared" si="69"/>
        <v>4876.8570606867124</v>
      </c>
      <c r="V234" s="31">
        <f t="shared" si="70"/>
        <v>4479.4087585592933</v>
      </c>
      <c r="W234" s="20">
        <f t="shared" si="71"/>
        <v>4114.3512259168692</v>
      </c>
      <c r="Y234" s="153">
        <f t="shared" si="63"/>
        <v>10.103575487999999</v>
      </c>
      <c r="Z234" s="155">
        <f t="shared" si="72"/>
        <v>1265.5687625104658</v>
      </c>
      <c r="AA234" s="156">
        <f t="shared" si="73"/>
        <v>4044.0013330794195</v>
      </c>
      <c r="AD234" s="14" t="s">
        <v>280</v>
      </c>
      <c r="AE234" s="57">
        <v>33828</v>
      </c>
      <c r="AF234" s="33">
        <f t="shared" si="74"/>
        <v>6293.5838454380282</v>
      </c>
      <c r="AG234" s="84">
        <f t="shared" si="64"/>
        <v>9.2801662977875718</v>
      </c>
      <c r="AH234" s="31">
        <f t="shared" si="75"/>
        <v>5780.6768271393057</v>
      </c>
      <c r="AI234" s="86">
        <f t="shared" si="65"/>
        <v>8.5238623313973001</v>
      </c>
      <c r="AJ234" s="155">
        <f t="shared" si="76"/>
        <v>5309.5700955898856</v>
      </c>
      <c r="AK234" s="56"/>
      <c r="AL234" s="86">
        <f t="shared" si="77"/>
        <v>7.8291947270314921</v>
      </c>
      <c r="AM234" s="31">
        <f t="shared" si="78"/>
        <v>4876.8570606867124</v>
      </c>
      <c r="AN234" s="86">
        <f t="shared" si="79"/>
        <v>7.1911403176932271</v>
      </c>
      <c r="AO234" s="31">
        <f t="shared" si="80"/>
        <v>4479.4087585592933</v>
      </c>
      <c r="AP234" s="89">
        <f t="shared" si="81"/>
        <v>6.6050853084810548</v>
      </c>
      <c r="AQ234" s="20">
        <f t="shared" si="82"/>
        <v>4114.3512259168692</v>
      </c>
      <c r="AR234" s="86">
        <f t="shared" si="83"/>
        <v>6.0667919140683635</v>
      </c>
    </row>
    <row r="235" spans="1:44" x14ac:dyDescent="0.25">
      <c r="A235" s="3" t="s">
        <v>282</v>
      </c>
      <c r="B235" s="4">
        <v>33849</v>
      </c>
      <c r="C235" s="7">
        <v>4301331358</v>
      </c>
      <c r="D235" s="8">
        <v>366</v>
      </c>
      <c r="E235" s="8">
        <v>2408</v>
      </c>
      <c r="F235" s="8" t="s">
        <v>1695</v>
      </c>
      <c r="G235" s="8" t="s">
        <v>1696</v>
      </c>
      <c r="H235" s="8">
        <v>40.311329999999899</v>
      </c>
      <c r="I235" s="9">
        <v>-110.32659</v>
      </c>
      <c r="J235" s="7">
        <v>2408</v>
      </c>
      <c r="K235" s="8">
        <v>365</v>
      </c>
      <c r="L235" s="8">
        <v>730</v>
      </c>
      <c r="M235" s="8">
        <v>1095</v>
      </c>
      <c r="N235" s="8">
        <v>1460</v>
      </c>
      <c r="O235" s="8">
        <v>1825</v>
      </c>
      <c r="P235" s="8">
        <v>2190</v>
      </c>
      <c r="Q235" s="6">
        <v>2.3290384453705478E-4</v>
      </c>
      <c r="R235" s="33">
        <f t="shared" si="66"/>
        <v>2211.7556771475151</v>
      </c>
      <c r="S235" s="31">
        <f t="shared" si="67"/>
        <v>2031.5046409444612</v>
      </c>
      <c r="T235" s="31">
        <f t="shared" si="68"/>
        <v>1865.9434895184536</v>
      </c>
      <c r="U235" s="31">
        <f t="shared" si="69"/>
        <v>1713.8750440942213</v>
      </c>
      <c r="V235" s="31">
        <f t="shared" si="70"/>
        <v>1574.199692149851</v>
      </c>
      <c r="W235" s="20">
        <f t="shared" si="71"/>
        <v>1445.9074360781992</v>
      </c>
      <c r="Y235" s="153">
        <f t="shared" si="63"/>
        <v>3.5507019519999998</v>
      </c>
      <c r="Z235" s="155">
        <f t="shared" si="72"/>
        <v>444.75913311809717</v>
      </c>
      <c r="AA235" s="156">
        <f t="shared" si="73"/>
        <v>1421.1843564003564</v>
      </c>
      <c r="AD235" s="14" t="s">
        <v>282</v>
      </c>
      <c r="AE235" s="57">
        <v>33849</v>
      </c>
      <c r="AF235" s="33">
        <f t="shared" si="74"/>
        <v>2211.7556771475151</v>
      </c>
      <c r="AG235" s="84">
        <f t="shared" si="64"/>
        <v>3.2613310632038055</v>
      </c>
      <c r="AH235" s="31">
        <f t="shared" si="75"/>
        <v>2031.5046409444612</v>
      </c>
      <c r="AI235" s="86">
        <f t="shared" si="65"/>
        <v>2.9955429792768093</v>
      </c>
      <c r="AJ235" s="155">
        <f t="shared" si="76"/>
        <v>1865.9434895184536</v>
      </c>
      <c r="AK235" s="56"/>
      <c r="AL235" s="86">
        <f t="shared" si="77"/>
        <v>2.7514157768084986</v>
      </c>
      <c r="AM235" s="31">
        <f t="shared" si="78"/>
        <v>1713.8750440942213</v>
      </c>
      <c r="AN235" s="86">
        <f t="shared" si="79"/>
        <v>2.5271841630188692</v>
      </c>
      <c r="AO235" s="31">
        <f t="shared" si="80"/>
        <v>1574.199692149851</v>
      </c>
      <c r="AP235" s="89">
        <f t="shared" si="81"/>
        <v>2.32122671086141</v>
      </c>
      <c r="AQ235" s="20">
        <f t="shared" si="82"/>
        <v>1445.9074360781992</v>
      </c>
      <c r="AR235" s="86">
        <f t="shared" si="83"/>
        <v>2.1320541344244921</v>
      </c>
    </row>
    <row r="236" spans="1:44" x14ac:dyDescent="0.25">
      <c r="A236" s="3" t="s">
        <v>265</v>
      </c>
      <c r="B236" s="4">
        <v>33852</v>
      </c>
      <c r="C236" s="7">
        <v>4301331304</v>
      </c>
      <c r="D236" s="8">
        <v>366</v>
      </c>
      <c r="E236" s="8">
        <v>13161</v>
      </c>
      <c r="F236" s="8" t="s">
        <v>1695</v>
      </c>
      <c r="G236" s="8" t="s">
        <v>1696</v>
      </c>
      <c r="H236" s="8">
        <v>40.27572</v>
      </c>
      <c r="I236" s="9">
        <v>-110.342389999999</v>
      </c>
      <c r="J236" s="7">
        <v>13161</v>
      </c>
      <c r="K236" s="8">
        <v>365</v>
      </c>
      <c r="L236" s="8">
        <v>730</v>
      </c>
      <c r="M236" s="8">
        <v>1095</v>
      </c>
      <c r="N236" s="8">
        <v>1460</v>
      </c>
      <c r="O236" s="8">
        <v>1825</v>
      </c>
      <c r="P236" s="8">
        <v>2190</v>
      </c>
      <c r="Q236" s="6">
        <v>2.3290384453705478E-4</v>
      </c>
      <c r="R236" s="33">
        <f t="shared" si="66"/>
        <v>12088.420459692044</v>
      </c>
      <c r="S236" s="31">
        <f t="shared" si="67"/>
        <v>11103.252732338064</v>
      </c>
      <c r="T236" s="31">
        <f t="shared" si="68"/>
        <v>10198.373033867263</v>
      </c>
      <c r="U236" s="31">
        <f t="shared" si="69"/>
        <v>9367.2381458986893</v>
      </c>
      <c r="V236" s="31">
        <f t="shared" si="70"/>
        <v>8603.8381014884508</v>
      </c>
      <c r="W236" s="20">
        <f t="shared" si="71"/>
        <v>7902.6527268376994</v>
      </c>
      <c r="Y236" s="153">
        <f t="shared" si="63"/>
        <v>19.406473584</v>
      </c>
      <c r="Z236" s="155">
        <f t="shared" si="72"/>
        <v>2430.8450793053476</v>
      </c>
      <c r="AA236" s="156">
        <f t="shared" si="73"/>
        <v>7767.5279545619151</v>
      </c>
      <c r="AD236" s="14" t="s">
        <v>265</v>
      </c>
      <c r="AE236" s="57">
        <v>33852</v>
      </c>
      <c r="AF236" s="33">
        <f t="shared" si="74"/>
        <v>12088.420459692044</v>
      </c>
      <c r="AG236" s="84">
        <f t="shared" si="64"/>
        <v>17.824907858316145</v>
      </c>
      <c r="AH236" s="31">
        <f t="shared" si="75"/>
        <v>11103.252732338064</v>
      </c>
      <c r="AI236" s="86">
        <f t="shared" si="65"/>
        <v>16.372234696952699</v>
      </c>
      <c r="AJ236" s="155">
        <f t="shared" si="76"/>
        <v>10198.373033867263</v>
      </c>
      <c r="AK236" s="56"/>
      <c r="AL236" s="86">
        <f t="shared" si="77"/>
        <v>15.037949766850769</v>
      </c>
      <c r="AM236" s="31">
        <f t="shared" si="78"/>
        <v>9367.2381458986893</v>
      </c>
      <c r="AN236" s="86">
        <f t="shared" si="79"/>
        <v>13.812404804606036</v>
      </c>
      <c r="AO236" s="31">
        <f t="shared" si="80"/>
        <v>8603.8381014884508</v>
      </c>
      <c r="AP236" s="89">
        <f t="shared" si="81"/>
        <v>12.686737849521185</v>
      </c>
      <c r="AQ236" s="20">
        <f t="shared" si="82"/>
        <v>7902.6527268376994</v>
      </c>
      <c r="AR236" s="86">
        <f t="shared" si="83"/>
        <v>11.652809162442168</v>
      </c>
    </row>
    <row r="237" spans="1:44" x14ac:dyDescent="0.25">
      <c r="A237" s="3" t="s">
        <v>281</v>
      </c>
      <c r="B237" s="4">
        <v>33905</v>
      </c>
      <c r="C237" s="7">
        <v>4301331357</v>
      </c>
      <c r="D237" s="8">
        <v>352</v>
      </c>
      <c r="E237" s="8">
        <v>5336</v>
      </c>
      <c r="F237" s="8" t="s">
        <v>1695</v>
      </c>
      <c r="G237" s="8" t="s">
        <v>1696</v>
      </c>
      <c r="H237" s="8">
        <v>40.314070000000001</v>
      </c>
      <c r="I237" s="9">
        <v>-110.063289999999</v>
      </c>
      <c r="J237" s="7">
        <v>5336</v>
      </c>
      <c r="K237" s="8">
        <v>365</v>
      </c>
      <c r="L237" s="8">
        <v>730</v>
      </c>
      <c r="M237" s="8">
        <v>1095</v>
      </c>
      <c r="N237" s="8">
        <v>1460</v>
      </c>
      <c r="O237" s="8">
        <v>1825</v>
      </c>
      <c r="P237" s="8">
        <v>2190</v>
      </c>
      <c r="Q237" s="6">
        <v>2.3290384453705478E-4</v>
      </c>
      <c r="R237" s="33">
        <f t="shared" si="66"/>
        <v>4901.1330121508054</v>
      </c>
      <c r="S237" s="31">
        <f t="shared" si="67"/>
        <v>4501.7062973752682</v>
      </c>
      <c r="T237" s="31">
        <f t="shared" si="68"/>
        <v>4134.8315864080023</v>
      </c>
      <c r="U237" s="31">
        <f t="shared" si="69"/>
        <v>3797.8559947204171</v>
      </c>
      <c r="V237" s="31">
        <f t="shared" si="70"/>
        <v>3488.3428394151183</v>
      </c>
      <c r="W237" s="20">
        <f t="shared" si="71"/>
        <v>3204.0540194822552</v>
      </c>
      <c r="Y237" s="153">
        <f t="shared" si="63"/>
        <v>7.8681667839999996</v>
      </c>
      <c r="Z237" s="155">
        <f t="shared" si="72"/>
        <v>985.56259730820875</v>
      </c>
      <c r="AA237" s="156">
        <f t="shared" si="73"/>
        <v>3149.2689890997935</v>
      </c>
      <c r="AD237" s="14" t="s">
        <v>281</v>
      </c>
      <c r="AE237" s="57">
        <v>33905</v>
      </c>
      <c r="AF237" s="33">
        <f t="shared" si="74"/>
        <v>4901.1330121508054</v>
      </c>
      <c r="AG237" s="84">
        <f t="shared" si="64"/>
        <v>7.2269362762688969</v>
      </c>
      <c r="AH237" s="31">
        <f t="shared" si="75"/>
        <v>4501.7062973752682</v>
      </c>
      <c r="AI237" s="86">
        <f t="shared" si="65"/>
        <v>6.6379640105569173</v>
      </c>
      <c r="AJ237" s="155">
        <f t="shared" si="76"/>
        <v>4134.8315864080023</v>
      </c>
      <c r="AK237" s="56"/>
      <c r="AL237" s="86">
        <f t="shared" si="77"/>
        <v>6.0969911067484013</v>
      </c>
      <c r="AM237" s="31">
        <f t="shared" si="78"/>
        <v>3797.8559947204171</v>
      </c>
      <c r="AN237" s="86">
        <f t="shared" si="79"/>
        <v>5.6001057698790229</v>
      </c>
      <c r="AO237" s="31">
        <f t="shared" si="80"/>
        <v>3488.3428394151183</v>
      </c>
      <c r="AP237" s="89">
        <f t="shared" si="81"/>
        <v>5.1437150038025257</v>
      </c>
      <c r="AQ237" s="20">
        <f t="shared" si="82"/>
        <v>3204.0540194822552</v>
      </c>
      <c r="AR237" s="86">
        <f t="shared" si="83"/>
        <v>4.7245186301034421</v>
      </c>
    </row>
    <row r="238" spans="1:44" x14ac:dyDescent="0.25">
      <c r="A238" s="3" t="s">
        <v>1435</v>
      </c>
      <c r="B238" s="4">
        <v>33948</v>
      </c>
      <c r="C238" s="7">
        <v>4304732321</v>
      </c>
      <c r="D238" s="8">
        <v>366</v>
      </c>
      <c r="E238" s="8">
        <v>4074</v>
      </c>
      <c r="F238" s="8" t="s">
        <v>1695</v>
      </c>
      <c r="G238" s="8" t="s">
        <v>1697</v>
      </c>
      <c r="H238" s="8">
        <v>40.342779999999898</v>
      </c>
      <c r="I238" s="9">
        <v>-109.87577</v>
      </c>
      <c r="J238" s="7">
        <v>4074</v>
      </c>
      <c r="K238" s="8">
        <v>365</v>
      </c>
      <c r="L238" s="8">
        <v>730</v>
      </c>
      <c r="M238" s="8">
        <v>1095</v>
      </c>
      <c r="N238" s="8">
        <v>1460</v>
      </c>
      <c r="O238" s="8">
        <v>1825</v>
      </c>
      <c r="P238" s="8">
        <v>2190</v>
      </c>
      <c r="Q238" s="6">
        <v>2.3290384453705478E-4</v>
      </c>
      <c r="R238" s="33">
        <f t="shared" si="66"/>
        <v>3741.9819886623654</v>
      </c>
      <c r="S238" s="31">
        <f t="shared" si="67"/>
        <v>3437.0223867141758</v>
      </c>
      <c r="T238" s="31">
        <f t="shared" si="68"/>
        <v>3156.9160200573838</v>
      </c>
      <c r="U238" s="31">
        <f t="shared" si="69"/>
        <v>2899.6374292524324</v>
      </c>
      <c r="V238" s="31">
        <f t="shared" si="70"/>
        <v>2663.3262233465503</v>
      </c>
      <c r="W238" s="20">
        <f t="shared" si="71"/>
        <v>2446.2736273183486</v>
      </c>
      <c r="Y238" s="153">
        <f t="shared" si="63"/>
        <v>6.0072922559999995</v>
      </c>
      <c r="Z238" s="155">
        <f t="shared" si="72"/>
        <v>752.47039382189689</v>
      </c>
      <c r="AA238" s="156">
        <f t="shared" si="73"/>
        <v>2404.4456262354865</v>
      </c>
      <c r="AD238" s="14" t="s">
        <v>1435</v>
      </c>
      <c r="AE238" s="57">
        <v>33948</v>
      </c>
      <c r="AF238" s="33">
        <f t="shared" si="74"/>
        <v>3741.9819886623654</v>
      </c>
      <c r="AG238" s="84">
        <f t="shared" si="64"/>
        <v>5.5177170894901586</v>
      </c>
      <c r="AH238" s="31">
        <f t="shared" si="75"/>
        <v>3437.0223867141758</v>
      </c>
      <c r="AI238" s="86">
        <f t="shared" si="65"/>
        <v>5.0680407381950676</v>
      </c>
      <c r="AJ238" s="155">
        <f t="shared" si="76"/>
        <v>3156.9160200573838</v>
      </c>
      <c r="AK238" s="56"/>
      <c r="AL238" s="86">
        <f t="shared" si="77"/>
        <v>4.6550115758794943</v>
      </c>
      <c r="AM238" s="31">
        <f t="shared" si="78"/>
        <v>2899.6374292524324</v>
      </c>
      <c r="AN238" s="86">
        <f t="shared" si="79"/>
        <v>4.2756429734795987</v>
      </c>
      <c r="AO238" s="31">
        <f t="shared" si="80"/>
        <v>2663.3262233465503</v>
      </c>
      <c r="AP238" s="89">
        <f t="shared" si="81"/>
        <v>3.9271917026783156</v>
      </c>
      <c r="AQ238" s="20">
        <f t="shared" si="82"/>
        <v>2446.2736273183486</v>
      </c>
      <c r="AR238" s="86">
        <f t="shared" si="83"/>
        <v>3.6071380995205069</v>
      </c>
    </row>
    <row r="239" spans="1:44" x14ac:dyDescent="0.25">
      <c r="A239" s="3" t="s">
        <v>279</v>
      </c>
      <c r="B239" s="4">
        <v>33952</v>
      </c>
      <c r="C239" s="7">
        <v>4301331354</v>
      </c>
      <c r="D239" s="8">
        <v>366</v>
      </c>
      <c r="E239" s="8">
        <v>2461</v>
      </c>
      <c r="F239" s="8" t="s">
        <v>1695</v>
      </c>
      <c r="G239" s="8" t="s">
        <v>1696</v>
      </c>
      <c r="H239" s="8">
        <v>40.306019999999897</v>
      </c>
      <c r="I239" s="9">
        <v>-110.18595000000001</v>
      </c>
      <c r="J239" s="7">
        <v>2461</v>
      </c>
      <c r="K239" s="8">
        <v>365</v>
      </c>
      <c r="L239" s="8">
        <v>730</v>
      </c>
      <c r="M239" s="8">
        <v>1095</v>
      </c>
      <c r="N239" s="8">
        <v>1460</v>
      </c>
      <c r="O239" s="8">
        <v>1825</v>
      </c>
      <c r="P239" s="8">
        <v>2190</v>
      </c>
      <c r="Q239" s="6">
        <v>2.3290384453705478E-4</v>
      </c>
      <c r="R239" s="33">
        <f t="shared" si="66"/>
        <v>2260.4363461212765</v>
      </c>
      <c r="S239" s="31">
        <f t="shared" si="67"/>
        <v>2076.2179905998005</v>
      </c>
      <c r="T239" s="31">
        <f t="shared" si="68"/>
        <v>1907.0128437312767</v>
      </c>
      <c r="U239" s="31">
        <f t="shared" si="69"/>
        <v>1751.5973768753647</v>
      </c>
      <c r="V239" s="31">
        <f t="shared" si="70"/>
        <v>1608.847775075076</v>
      </c>
      <c r="W239" s="20">
        <f t="shared" si="71"/>
        <v>1477.7318107094884</v>
      </c>
      <c r="Y239" s="153">
        <f t="shared" si="63"/>
        <v>3.6288527839999998</v>
      </c>
      <c r="Z239" s="155">
        <f t="shared" si="72"/>
        <v>454.54826686197555</v>
      </c>
      <c r="AA239" s="156">
        <f t="shared" si="73"/>
        <v>1452.464576869301</v>
      </c>
      <c r="AD239" s="14" t="s">
        <v>279</v>
      </c>
      <c r="AE239" s="57">
        <v>33952</v>
      </c>
      <c r="AF239" s="33">
        <f t="shared" si="74"/>
        <v>2260.4363461212765</v>
      </c>
      <c r="AG239" s="84">
        <f t="shared" si="64"/>
        <v>3.3331128515550517</v>
      </c>
      <c r="AH239" s="31">
        <f t="shared" si="75"/>
        <v>2076.2179905998005</v>
      </c>
      <c r="AI239" s="86">
        <f t="shared" si="65"/>
        <v>3.0614747807309919</v>
      </c>
      <c r="AJ239" s="155">
        <f t="shared" si="76"/>
        <v>1907.0128437312767</v>
      </c>
      <c r="AK239" s="56"/>
      <c r="AL239" s="86">
        <f t="shared" si="77"/>
        <v>2.8119743466468914</v>
      </c>
      <c r="AM239" s="31">
        <f t="shared" si="78"/>
        <v>1751.5973768753647</v>
      </c>
      <c r="AN239" s="86">
        <f t="shared" si="79"/>
        <v>2.5828074024873078</v>
      </c>
      <c r="AO239" s="31">
        <f t="shared" si="80"/>
        <v>1608.847775075076</v>
      </c>
      <c r="AP239" s="89">
        <f t="shared" si="81"/>
        <v>2.3723168336503027</v>
      </c>
      <c r="AQ239" s="20">
        <f t="shared" si="82"/>
        <v>1477.7318107094884</v>
      </c>
      <c r="AR239" s="86">
        <f t="shared" si="83"/>
        <v>2.1789805750908116</v>
      </c>
    </row>
    <row r="240" spans="1:44" x14ac:dyDescent="0.25">
      <c r="A240" s="3" t="s">
        <v>283</v>
      </c>
      <c r="B240" s="4">
        <v>33988</v>
      </c>
      <c r="C240" s="7">
        <v>4301331376</v>
      </c>
      <c r="D240" s="8">
        <v>327</v>
      </c>
      <c r="E240" s="8">
        <v>3865</v>
      </c>
      <c r="F240" s="8" t="s">
        <v>1695</v>
      </c>
      <c r="G240" s="8" t="s">
        <v>1696</v>
      </c>
      <c r="H240" s="8">
        <v>40.3701399999999</v>
      </c>
      <c r="I240" s="9">
        <v>-110.25224</v>
      </c>
      <c r="J240" s="7">
        <v>3865</v>
      </c>
      <c r="K240" s="8">
        <v>365</v>
      </c>
      <c r="L240" s="8">
        <v>730</v>
      </c>
      <c r="M240" s="8">
        <v>1095</v>
      </c>
      <c r="N240" s="8">
        <v>1460</v>
      </c>
      <c r="O240" s="8">
        <v>1825</v>
      </c>
      <c r="P240" s="8">
        <v>2190</v>
      </c>
      <c r="Q240" s="6">
        <v>2.3290384453705478E-4</v>
      </c>
      <c r="R240" s="33">
        <f t="shared" si="66"/>
        <v>3550.0148223318711</v>
      </c>
      <c r="S240" s="31">
        <f t="shared" si="67"/>
        <v>3260.6999324129333</v>
      </c>
      <c r="T240" s="31">
        <f t="shared" si="68"/>
        <v>2994.9632836332321</v>
      </c>
      <c r="U240" s="31">
        <f t="shared" si="69"/>
        <v>2750.8833245116962</v>
      </c>
      <c r="V240" s="31">
        <f t="shared" si="70"/>
        <v>2526.6951038867001</v>
      </c>
      <c r="W240" s="20">
        <f t="shared" si="71"/>
        <v>2320.7775084893024</v>
      </c>
      <c r="Y240" s="153">
        <f t="shared" si="63"/>
        <v>5.6991125599999997</v>
      </c>
      <c r="Z240" s="155">
        <f t="shared" si="72"/>
        <v>713.86796075641416</v>
      </c>
      <c r="AA240" s="156">
        <f t="shared" si="73"/>
        <v>2281.0953228768176</v>
      </c>
      <c r="AD240" s="14" t="s">
        <v>283</v>
      </c>
      <c r="AE240" s="57">
        <v>33988</v>
      </c>
      <c r="AF240" s="33">
        <f t="shared" si="74"/>
        <v>3550.0148223318711</v>
      </c>
      <c r="AG240" s="84">
        <f t="shared" si="64"/>
        <v>5.2346530561805267</v>
      </c>
      <c r="AH240" s="31">
        <f t="shared" si="75"/>
        <v>3260.6999324129333</v>
      </c>
      <c r="AI240" s="86">
        <f t="shared" si="65"/>
        <v>4.8080455211398965</v>
      </c>
      <c r="AJ240" s="155">
        <f t="shared" si="76"/>
        <v>2994.9632836332321</v>
      </c>
      <c r="AK240" s="56"/>
      <c r="AL240" s="86">
        <f t="shared" si="77"/>
        <v>4.4162051401016802</v>
      </c>
      <c r="AM240" s="31">
        <f t="shared" si="78"/>
        <v>2750.8833245116962</v>
      </c>
      <c r="AN240" s="86">
        <f t="shared" si="79"/>
        <v>4.056298500858774</v>
      </c>
      <c r="AO240" s="31">
        <f t="shared" si="80"/>
        <v>2526.6951038867001</v>
      </c>
      <c r="AP240" s="89">
        <f t="shared" si="81"/>
        <v>3.72572310526551</v>
      </c>
      <c r="AQ240" s="20">
        <f t="shared" si="82"/>
        <v>2320.7775084893024</v>
      </c>
      <c r="AR240" s="86">
        <f t="shared" si="83"/>
        <v>3.4220885504778495</v>
      </c>
    </row>
    <row r="241" spans="1:44" x14ac:dyDescent="0.25">
      <c r="A241" s="3" t="s">
        <v>284</v>
      </c>
      <c r="B241" s="4">
        <v>34130</v>
      </c>
      <c r="C241" s="7">
        <v>4301331377</v>
      </c>
      <c r="D241" s="8">
        <v>352</v>
      </c>
      <c r="E241" s="8">
        <v>1283</v>
      </c>
      <c r="F241" s="8" t="s">
        <v>1695</v>
      </c>
      <c r="G241" s="8" t="s">
        <v>1696</v>
      </c>
      <c r="H241" s="8">
        <v>40.327480000000001</v>
      </c>
      <c r="I241" s="9">
        <v>-110.252309999999</v>
      </c>
      <c r="J241" s="7">
        <v>1283</v>
      </c>
      <c r="K241" s="8">
        <v>365</v>
      </c>
      <c r="L241" s="8">
        <v>730</v>
      </c>
      <c r="M241" s="8">
        <v>1095</v>
      </c>
      <c r="N241" s="8">
        <v>1460</v>
      </c>
      <c r="O241" s="8">
        <v>1825</v>
      </c>
      <c r="P241" s="8">
        <v>2190</v>
      </c>
      <c r="Q241" s="6">
        <v>2.3290384453705478E-4</v>
      </c>
      <c r="R241" s="33">
        <f t="shared" si="66"/>
        <v>1178.4395904403079</v>
      </c>
      <c r="S241" s="31">
        <f t="shared" si="67"/>
        <v>1082.4005209018869</v>
      </c>
      <c r="T241" s="31">
        <f t="shared" si="68"/>
        <v>994.1883293406047</v>
      </c>
      <c r="U241" s="31">
        <f t="shared" si="69"/>
        <v>913.16515015485288</v>
      </c>
      <c r="V241" s="31">
        <f t="shared" si="70"/>
        <v>838.74510175592138</v>
      </c>
      <c r="W241" s="20">
        <f t="shared" si="71"/>
        <v>770.39005003668171</v>
      </c>
      <c r="Y241" s="153">
        <f t="shared" si="63"/>
        <v>1.891839952</v>
      </c>
      <c r="Z241" s="155">
        <f t="shared" si="72"/>
        <v>236.97091685652768</v>
      </c>
      <c r="AA241" s="156">
        <f t="shared" si="73"/>
        <v>757.21741248407693</v>
      </c>
      <c r="AD241" s="14" t="s">
        <v>284</v>
      </c>
      <c r="AE241" s="57">
        <v>34130</v>
      </c>
      <c r="AF241" s="33">
        <f t="shared" si="74"/>
        <v>1178.4395904403079</v>
      </c>
      <c r="AG241" s="84">
        <f t="shared" si="64"/>
        <v>1.7376610274462134</v>
      </c>
      <c r="AH241" s="31">
        <f t="shared" si="75"/>
        <v>1082.4005209018869</v>
      </c>
      <c r="AI241" s="86">
        <f t="shared" si="65"/>
        <v>1.5960471936927518</v>
      </c>
      <c r="AJ241" s="155">
        <f t="shared" si="76"/>
        <v>994.1883293406047</v>
      </c>
      <c r="AK241" s="56"/>
      <c r="AL241" s="86">
        <f t="shared" si="77"/>
        <v>1.4659744358992126</v>
      </c>
      <c r="AM241" s="31">
        <f t="shared" si="78"/>
        <v>913.16515015485288</v>
      </c>
      <c r="AN241" s="86">
        <f t="shared" si="79"/>
        <v>1.3465021931699372</v>
      </c>
      <c r="AO241" s="31">
        <f t="shared" si="80"/>
        <v>838.74510175592138</v>
      </c>
      <c r="AP241" s="89">
        <f t="shared" si="81"/>
        <v>1.2367665573235833</v>
      </c>
      <c r="AQ241" s="20">
        <f t="shared" si="82"/>
        <v>770.39005003668171</v>
      </c>
      <c r="AR241" s="86">
        <f t="shared" si="83"/>
        <v>1.1359740259412887</v>
      </c>
    </row>
    <row r="242" spans="1:44" x14ac:dyDescent="0.25">
      <c r="A242" s="3" t="s">
        <v>286</v>
      </c>
      <c r="B242" s="4">
        <v>34186</v>
      </c>
      <c r="C242" s="7">
        <v>4301331388</v>
      </c>
      <c r="D242" s="8">
        <v>125</v>
      </c>
      <c r="E242" s="8">
        <v>1033</v>
      </c>
      <c r="F242" s="8" t="s">
        <v>1695</v>
      </c>
      <c r="G242" s="8" t="s">
        <v>1696</v>
      </c>
      <c r="H242" s="8">
        <v>40.328139999999898</v>
      </c>
      <c r="I242" s="9">
        <v>-110.20179</v>
      </c>
      <c r="J242" s="7">
        <v>1033</v>
      </c>
      <c r="K242" s="8">
        <v>365</v>
      </c>
      <c r="L242" s="8">
        <v>730</v>
      </c>
      <c r="M242" s="8">
        <v>1095</v>
      </c>
      <c r="N242" s="8">
        <v>1460</v>
      </c>
      <c r="O242" s="8">
        <v>1825</v>
      </c>
      <c r="P242" s="8">
        <v>2190</v>
      </c>
      <c r="Q242" s="6">
        <v>2.3290384453705478E-4</v>
      </c>
      <c r="R242" s="33">
        <f t="shared" si="66"/>
        <v>948.81379339426201</v>
      </c>
      <c r="S242" s="31">
        <f t="shared" si="67"/>
        <v>871.48849422575938</v>
      </c>
      <c r="T242" s="31">
        <f t="shared" si="68"/>
        <v>800.46496041219382</v>
      </c>
      <c r="U242" s="31">
        <f t="shared" si="69"/>
        <v>735.22961816832662</v>
      </c>
      <c r="V242" s="31">
        <f t="shared" si="70"/>
        <v>675.31074833504817</v>
      </c>
      <c r="W242" s="20">
        <f t="shared" si="71"/>
        <v>620.27507536078895</v>
      </c>
      <c r="Y242" s="153">
        <f t="shared" si="63"/>
        <v>1.523203952</v>
      </c>
      <c r="Z242" s="155">
        <f t="shared" si="72"/>
        <v>190.79575768729003</v>
      </c>
      <c r="AA242" s="156">
        <f t="shared" si="73"/>
        <v>609.66920272490381</v>
      </c>
      <c r="AD242" s="14" t="s">
        <v>286</v>
      </c>
      <c r="AE242" s="57">
        <v>34186</v>
      </c>
      <c r="AF242" s="33">
        <f t="shared" si="74"/>
        <v>948.81379339426201</v>
      </c>
      <c r="AG242" s="84">
        <f t="shared" si="64"/>
        <v>1.3990676861667486</v>
      </c>
      <c r="AH242" s="31">
        <f t="shared" si="75"/>
        <v>871.48849422575938</v>
      </c>
      <c r="AI242" s="86">
        <f t="shared" si="65"/>
        <v>1.2850481302296282</v>
      </c>
      <c r="AJ242" s="155">
        <f t="shared" si="76"/>
        <v>800.46496041219382</v>
      </c>
      <c r="AK242" s="56"/>
      <c r="AL242" s="86">
        <f t="shared" si="77"/>
        <v>1.1803208045860378</v>
      </c>
      <c r="AM242" s="31">
        <f t="shared" si="78"/>
        <v>735.22961816832662</v>
      </c>
      <c r="AN242" s="86">
        <f t="shared" si="79"/>
        <v>1.084128422092397</v>
      </c>
      <c r="AO242" s="31">
        <f t="shared" si="80"/>
        <v>675.31074833504817</v>
      </c>
      <c r="AP242" s="89">
        <f t="shared" si="81"/>
        <v>0.99577541209295528</v>
      </c>
      <c r="AQ242" s="20">
        <f t="shared" si="82"/>
        <v>620.27507536078895</v>
      </c>
      <c r="AR242" s="86">
        <f t="shared" si="83"/>
        <v>0.91462289072279912</v>
      </c>
    </row>
    <row r="243" spans="1:44" x14ac:dyDescent="0.25">
      <c r="A243" s="3" t="s">
        <v>287</v>
      </c>
      <c r="B243" s="4">
        <v>34194</v>
      </c>
      <c r="C243" s="7">
        <v>4301331389</v>
      </c>
      <c r="D243" s="8">
        <v>366</v>
      </c>
      <c r="E243" s="8">
        <v>10309</v>
      </c>
      <c r="F243" s="8" t="s">
        <v>1695</v>
      </c>
      <c r="G243" s="8" t="s">
        <v>1696</v>
      </c>
      <c r="H243" s="8">
        <v>40.296280000000003</v>
      </c>
      <c r="I243" s="9">
        <v>-110.36535000000001</v>
      </c>
      <c r="J243" s="7">
        <v>10309</v>
      </c>
      <c r="K243" s="8">
        <v>365</v>
      </c>
      <c r="L243" s="8">
        <v>730</v>
      </c>
      <c r="M243" s="8">
        <v>1095</v>
      </c>
      <c r="N243" s="8">
        <v>1460</v>
      </c>
      <c r="O243" s="8">
        <v>1825</v>
      </c>
      <c r="P243" s="8">
        <v>2190</v>
      </c>
      <c r="Q243" s="6">
        <v>2.3290384453705478E-4</v>
      </c>
      <c r="R243" s="33">
        <f t="shared" si="66"/>
        <v>9468.849366990753</v>
      </c>
      <c r="S243" s="31">
        <f t="shared" si="67"/>
        <v>8697.1683320167995</v>
      </c>
      <c r="T243" s="31">
        <f t="shared" si="68"/>
        <v>7988.3768411319516</v>
      </c>
      <c r="U243" s="31">
        <f t="shared" si="69"/>
        <v>7337.3495969963978</v>
      </c>
      <c r="V243" s="31">
        <f t="shared" si="70"/>
        <v>6739.3789976631288</v>
      </c>
      <c r="W243" s="20">
        <f t="shared" si="71"/>
        <v>6190.1410957351145</v>
      </c>
      <c r="Y243" s="153">
        <f t="shared" si="63"/>
        <v>15.201074095999999</v>
      </c>
      <c r="Z243" s="155">
        <f t="shared" si="72"/>
        <v>1904.0788635026843</v>
      </c>
      <c r="AA243" s="156">
        <f t="shared" si="73"/>
        <v>6084.2979776292668</v>
      </c>
      <c r="AD243" s="14" t="s">
        <v>287</v>
      </c>
      <c r="AE243" s="57">
        <v>34194</v>
      </c>
      <c r="AF243" s="33">
        <f t="shared" si="74"/>
        <v>9468.849366990753</v>
      </c>
      <c r="AG243" s="84">
        <f t="shared" si="64"/>
        <v>13.962235021000012</v>
      </c>
      <c r="AH243" s="31">
        <f t="shared" si="75"/>
        <v>8697.1683320167995</v>
      </c>
      <c r="AI243" s="86">
        <f t="shared" si="65"/>
        <v>12.824357380965379</v>
      </c>
      <c r="AJ243" s="155">
        <f t="shared" si="76"/>
        <v>7988.3768411319516</v>
      </c>
      <c r="AK243" s="56"/>
      <c r="AL243" s="86">
        <f t="shared" si="77"/>
        <v>11.779213140830072</v>
      </c>
      <c r="AM243" s="31">
        <f t="shared" si="78"/>
        <v>7337.3495969963978</v>
      </c>
      <c r="AN243" s="86">
        <f t="shared" si="79"/>
        <v>10.819244824153456</v>
      </c>
      <c r="AO243" s="31">
        <f t="shared" si="80"/>
        <v>6739.3789976631288</v>
      </c>
      <c r="AP243" s="89">
        <f t="shared" si="81"/>
        <v>9.9375108647301804</v>
      </c>
      <c r="AQ243" s="20">
        <f t="shared" si="82"/>
        <v>6190.1410957351145</v>
      </c>
      <c r="AR243" s="86">
        <f t="shared" si="83"/>
        <v>9.1276354118696386</v>
      </c>
    </row>
    <row r="244" spans="1:44" x14ac:dyDescent="0.25">
      <c r="A244" s="3" t="s">
        <v>288</v>
      </c>
      <c r="B244" s="4">
        <v>34219</v>
      </c>
      <c r="C244" s="7">
        <v>4301331390</v>
      </c>
      <c r="D244" s="8">
        <v>40</v>
      </c>
      <c r="E244" s="8">
        <v>390</v>
      </c>
      <c r="F244" s="8" t="s">
        <v>1695</v>
      </c>
      <c r="G244" s="8" t="s">
        <v>1696</v>
      </c>
      <c r="H244" s="8">
        <v>40.40108</v>
      </c>
      <c r="I244" s="9">
        <v>-110.1092</v>
      </c>
      <c r="J244" s="7">
        <v>390</v>
      </c>
      <c r="K244" s="8">
        <v>365</v>
      </c>
      <c r="L244" s="8">
        <v>730</v>
      </c>
      <c r="M244" s="8">
        <v>1095</v>
      </c>
      <c r="N244" s="8">
        <v>1460</v>
      </c>
      <c r="O244" s="8">
        <v>1825</v>
      </c>
      <c r="P244" s="8">
        <v>2190</v>
      </c>
      <c r="Q244" s="6">
        <v>2.3290384453705478E-4</v>
      </c>
      <c r="R244" s="33">
        <f t="shared" si="66"/>
        <v>358.21624339183177</v>
      </c>
      <c r="S244" s="31">
        <f t="shared" si="67"/>
        <v>329.02276161475908</v>
      </c>
      <c r="T244" s="31">
        <f t="shared" si="68"/>
        <v>302.208455528321</v>
      </c>
      <c r="U244" s="31">
        <f t="shared" si="69"/>
        <v>277.579429898981</v>
      </c>
      <c r="V244" s="31">
        <f t="shared" si="70"/>
        <v>254.95759133656225</v>
      </c>
      <c r="W244" s="20">
        <f t="shared" si="71"/>
        <v>234.17936049439271</v>
      </c>
      <c r="Y244" s="153">
        <f t="shared" si="63"/>
        <v>0.57507215999999994</v>
      </c>
      <c r="Z244" s="155">
        <f t="shared" si="72"/>
        <v>72.033248304010755</v>
      </c>
      <c r="AA244" s="156">
        <f t="shared" si="73"/>
        <v>230.17520722431024</v>
      </c>
      <c r="AD244" s="14" t="s">
        <v>288</v>
      </c>
      <c r="AE244" s="57">
        <v>34219</v>
      </c>
      <c r="AF244" s="33">
        <f t="shared" si="74"/>
        <v>358.21624339183177</v>
      </c>
      <c r="AG244" s="84">
        <f t="shared" si="64"/>
        <v>0.5282056123959652</v>
      </c>
      <c r="AH244" s="31">
        <f t="shared" si="75"/>
        <v>329.02276161475908</v>
      </c>
      <c r="AI244" s="86">
        <f t="shared" si="65"/>
        <v>0.4851585390024733</v>
      </c>
      <c r="AJ244" s="155">
        <f t="shared" si="76"/>
        <v>302.208455528321</v>
      </c>
      <c r="AK244" s="56"/>
      <c r="AL244" s="86">
        <f t="shared" si="77"/>
        <v>0.44561966484855253</v>
      </c>
      <c r="AM244" s="31">
        <f t="shared" si="78"/>
        <v>277.579429898981</v>
      </c>
      <c r="AN244" s="86">
        <f t="shared" si="79"/>
        <v>0.40930308288096301</v>
      </c>
      <c r="AO244" s="31">
        <f t="shared" si="80"/>
        <v>254.95759133656225</v>
      </c>
      <c r="AP244" s="89">
        <f t="shared" si="81"/>
        <v>0.37594618655977985</v>
      </c>
      <c r="AQ244" s="20">
        <f t="shared" si="82"/>
        <v>234.17936049439271</v>
      </c>
      <c r="AR244" s="86">
        <f t="shared" si="83"/>
        <v>0.34530777094084381</v>
      </c>
    </row>
    <row r="245" spans="1:44" x14ac:dyDescent="0.25">
      <c r="A245" s="3" t="s">
        <v>291</v>
      </c>
      <c r="B245" s="4">
        <v>34228</v>
      </c>
      <c r="C245" s="7">
        <v>4301331400</v>
      </c>
      <c r="D245" s="8">
        <v>97</v>
      </c>
      <c r="E245" s="8">
        <v>385</v>
      </c>
      <c r="F245" s="8" t="s">
        <v>1695</v>
      </c>
      <c r="G245" s="8" t="s">
        <v>1696</v>
      </c>
      <c r="H245" s="8">
        <v>40.036169999999899</v>
      </c>
      <c r="I245" s="9">
        <v>-110.07059</v>
      </c>
      <c r="J245" s="7">
        <v>385</v>
      </c>
      <c r="K245" s="8">
        <v>365</v>
      </c>
      <c r="L245" s="8">
        <v>730</v>
      </c>
      <c r="M245" s="8">
        <v>1095</v>
      </c>
      <c r="N245" s="8">
        <v>1460</v>
      </c>
      <c r="O245" s="8">
        <v>1825</v>
      </c>
      <c r="P245" s="8">
        <v>2190</v>
      </c>
      <c r="Q245" s="6">
        <v>2.3290384453705478E-4</v>
      </c>
      <c r="R245" s="33">
        <f t="shared" si="66"/>
        <v>353.62372745091085</v>
      </c>
      <c r="S245" s="31">
        <f t="shared" si="67"/>
        <v>324.80452108123654</v>
      </c>
      <c r="T245" s="31">
        <f t="shared" si="68"/>
        <v>298.33398814975277</v>
      </c>
      <c r="U245" s="31">
        <f t="shared" si="69"/>
        <v>274.02071925925048</v>
      </c>
      <c r="V245" s="31">
        <f t="shared" si="70"/>
        <v>251.68890426814477</v>
      </c>
      <c r="W245" s="20">
        <f t="shared" si="71"/>
        <v>231.17706100087486</v>
      </c>
      <c r="Y245" s="153">
        <f t="shared" si="63"/>
        <v>0.56769943999999994</v>
      </c>
      <c r="Z245" s="155">
        <f t="shared" si="72"/>
        <v>71.109745120626002</v>
      </c>
      <c r="AA245" s="156">
        <f t="shared" si="73"/>
        <v>227.22424302912677</v>
      </c>
      <c r="AD245" s="14" t="s">
        <v>291</v>
      </c>
      <c r="AE245" s="57">
        <v>34228</v>
      </c>
      <c r="AF245" s="33">
        <f t="shared" si="74"/>
        <v>353.62372745091085</v>
      </c>
      <c r="AG245" s="84">
        <f t="shared" si="64"/>
        <v>0.52143374557037592</v>
      </c>
      <c r="AH245" s="31">
        <f t="shared" si="75"/>
        <v>324.80452108123654</v>
      </c>
      <c r="AI245" s="86">
        <f t="shared" si="65"/>
        <v>0.47893855773321081</v>
      </c>
      <c r="AJ245" s="155">
        <f t="shared" si="76"/>
        <v>298.33398814975277</v>
      </c>
      <c r="AK245" s="56"/>
      <c r="AL245" s="86">
        <f t="shared" si="77"/>
        <v>0.43990659222228901</v>
      </c>
      <c r="AM245" s="31">
        <f t="shared" si="78"/>
        <v>274.02071925925048</v>
      </c>
      <c r="AN245" s="86">
        <f t="shared" si="79"/>
        <v>0.40405560745941221</v>
      </c>
      <c r="AO245" s="31">
        <f t="shared" si="80"/>
        <v>251.68890426814477</v>
      </c>
      <c r="AP245" s="89">
        <f t="shared" si="81"/>
        <v>0.37112636365516727</v>
      </c>
      <c r="AQ245" s="20">
        <f t="shared" si="82"/>
        <v>231.17706100087486</v>
      </c>
      <c r="AR245" s="86">
        <f t="shared" si="83"/>
        <v>0.34088074823647402</v>
      </c>
    </row>
    <row r="246" spans="1:44" x14ac:dyDescent="0.25">
      <c r="A246" s="3" t="s">
        <v>290</v>
      </c>
      <c r="B246" s="4">
        <v>34270</v>
      </c>
      <c r="C246" s="7">
        <v>4301331394</v>
      </c>
      <c r="D246" s="8">
        <v>38</v>
      </c>
      <c r="E246" s="8">
        <v>6</v>
      </c>
      <c r="F246" s="8" t="s">
        <v>1695</v>
      </c>
      <c r="G246" s="8" t="s">
        <v>1696</v>
      </c>
      <c r="H246" s="8">
        <v>40.007820000000002</v>
      </c>
      <c r="I246" s="9">
        <v>-110.070089999999</v>
      </c>
      <c r="J246" s="7">
        <v>6</v>
      </c>
      <c r="K246" s="8">
        <v>365</v>
      </c>
      <c r="L246" s="8">
        <v>730</v>
      </c>
      <c r="M246" s="8">
        <v>1095</v>
      </c>
      <c r="N246" s="8">
        <v>1460</v>
      </c>
      <c r="O246" s="8">
        <v>1825</v>
      </c>
      <c r="P246" s="8">
        <v>2190</v>
      </c>
      <c r="Q246" s="6">
        <v>2.3290384453705478E-4</v>
      </c>
      <c r="R246" s="33">
        <f t="shared" si="66"/>
        <v>5.5110191291051036</v>
      </c>
      <c r="S246" s="31">
        <f t="shared" si="67"/>
        <v>5.0618886402270631</v>
      </c>
      <c r="T246" s="31">
        <f t="shared" si="68"/>
        <v>4.649360854281861</v>
      </c>
      <c r="U246" s="31">
        <f t="shared" si="69"/>
        <v>4.2704527676766304</v>
      </c>
      <c r="V246" s="31">
        <f t="shared" si="70"/>
        <v>3.9224244821009577</v>
      </c>
      <c r="W246" s="20">
        <f t="shared" si="71"/>
        <v>3.6027593922214267</v>
      </c>
      <c r="Y246" s="153">
        <f t="shared" si="63"/>
        <v>8.8472640000000005E-3</v>
      </c>
      <c r="Z246" s="155">
        <f t="shared" si="72"/>
        <v>1.1082038200617037</v>
      </c>
      <c r="AA246" s="156">
        <f t="shared" si="73"/>
        <v>3.541157034220157</v>
      </c>
      <c r="AD246" s="14" t="s">
        <v>290</v>
      </c>
      <c r="AE246" s="57">
        <v>34270</v>
      </c>
      <c r="AF246" s="33">
        <f t="shared" si="74"/>
        <v>5.5110191291051036</v>
      </c>
      <c r="AG246" s="84">
        <f t="shared" si="64"/>
        <v>8.1262401907071548E-3</v>
      </c>
      <c r="AH246" s="31">
        <f t="shared" si="75"/>
        <v>5.0618886402270631</v>
      </c>
      <c r="AI246" s="86">
        <f t="shared" si="65"/>
        <v>7.4639775231149742E-3</v>
      </c>
      <c r="AJ246" s="155">
        <f t="shared" si="76"/>
        <v>4.649360854281861</v>
      </c>
      <c r="AK246" s="56"/>
      <c r="AL246" s="86">
        <f t="shared" si="77"/>
        <v>6.855687151516192E-3</v>
      </c>
      <c r="AM246" s="31">
        <f t="shared" si="78"/>
        <v>4.2704527676766304</v>
      </c>
      <c r="AN246" s="86">
        <f t="shared" si="79"/>
        <v>6.2969705058609693E-3</v>
      </c>
      <c r="AO246" s="31">
        <f t="shared" si="80"/>
        <v>3.9224244821009577</v>
      </c>
      <c r="AP246" s="89">
        <f t="shared" si="81"/>
        <v>5.7837874855350743E-3</v>
      </c>
      <c r="AQ246" s="20">
        <f t="shared" si="82"/>
        <v>3.6027593922214267</v>
      </c>
      <c r="AR246" s="86">
        <f t="shared" si="83"/>
        <v>5.3124272452437513E-3</v>
      </c>
    </row>
    <row r="247" spans="1:44" x14ac:dyDescent="0.25">
      <c r="A247" s="3" t="s">
        <v>289</v>
      </c>
      <c r="B247" s="4">
        <v>34284</v>
      </c>
      <c r="C247" s="7">
        <v>4301331393</v>
      </c>
      <c r="D247" s="8">
        <v>366</v>
      </c>
      <c r="E247" s="8">
        <v>6244</v>
      </c>
      <c r="F247" s="8" t="s">
        <v>1695</v>
      </c>
      <c r="G247" s="8" t="s">
        <v>1696</v>
      </c>
      <c r="H247" s="8">
        <v>40.37576</v>
      </c>
      <c r="I247" s="9">
        <v>-110.08243</v>
      </c>
      <c r="J247" s="7">
        <v>6244</v>
      </c>
      <c r="K247" s="8">
        <v>365</v>
      </c>
      <c r="L247" s="8">
        <v>730</v>
      </c>
      <c r="M247" s="8">
        <v>1095</v>
      </c>
      <c r="N247" s="8">
        <v>1460</v>
      </c>
      <c r="O247" s="8">
        <v>1825</v>
      </c>
      <c r="P247" s="8">
        <v>2190</v>
      </c>
      <c r="Q247" s="6">
        <v>2.3290384453705478E-4</v>
      </c>
      <c r="R247" s="33">
        <f t="shared" si="66"/>
        <v>5735.1339070220447</v>
      </c>
      <c r="S247" s="31">
        <f t="shared" si="67"/>
        <v>5267.7387782629639</v>
      </c>
      <c r="T247" s="31">
        <f t="shared" si="68"/>
        <v>4838.4348623559899</v>
      </c>
      <c r="U247" s="31">
        <f t="shared" si="69"/>
        <v>4444.1178468954804</v>
      </c>
      <c r="V247" s="31">
        <f t="shared" si="70"/>
        <v>4081.9364110397296</v>
      </c>
      <c r="W247" s="20">
        <f t="shared" si="71"/>
        <v>3749.271607505098</v>
      </c>
      <c r="Y247" s="153">
        <f t="shared" si="63"/>
        <v>9.2070527359999996</v>
      </c>
      <c r="Z247" s="155">
        <f t="shared" si="72"/>
        <v>1153.2707754108797</v>
      </c>
      <c r="AA247" s="156">
        <f t="shared" si="73"/>
        <v>3685.1640869451098</v>
      </c>
      <c r="AD247" s="14" t="s">
        <v>289</v>
      </c>
      <c r="AE247" s="57">
        <v>34284</v>
      </c>
      <c r="AF247" s="33">
        <f t="shared" si="74"/>
        <v>5735.1339070220447</v>
      </c>
      <c r="AG247" s="84">
        <f t="shared" si="64"/>
        <v>8.4567072917959134</v>
      </c>
      <c r="AH247" s="31">
        <f t="shared" si="75"/>
        <v>5267.7387782629639</v>
      </c>
      <c r="AI247" s="86">
        <f t="shared" si="65"/>
        <v>7.7675126090549833</v>
      </c>
      <c r="AJ247" s="155">
        <f t="shared" si="76"/>
        <v>4838.4348623559899</v>
      </c>
      <c r="AK247" s="56"/>
      <c r="AL247" s="86">
        <f t="shared" si="77"/>
        <v>7.1344850956778503</v>
      </c>
      <c r="AM247" s="31">
        <f t="shared" si="78"/>
        <v>4444.1178468954804</v>
      </c>
      <c r="AN247" s="86">
        <f t="shared" si="79"/>
        <v>6.5530473064326493</v>
      </c>
      <c r="AO247" s="31">
        <f t="shared" si="80"/>
        <v>4081.9364110397296</v>
      </c>
      <c r="AP247" s="89">
        <f t="shared" si="81"/>
        <v>6.0189948432801668</v>
      </c>
      <c r="AQ247" s="20">
        <f t="shared" si="82"/>
        <v>3749.271607505098</v>
      </c>
      <c r="AR247" s="86">
        <f t="shared" si="83"/>
        <v>5.5284659532169966</v>
      </c>
    </row>
    <row r="248" spans="1:44" x14ac:dyDescent="0.25">
      <c r="A248" s="3" t="s">
        <v>292</v>
      </c>
      <c r="B248" s="4">
        <v>34333</v>
      </c>
      <c r="C248" s="7">
        <v>4301331409</v>
      </c>
      <c r="D248" s="8">
        <v>364</v>
      </c>
      <c r="E248" s="8">
        <v>1043</v>
      </c>
      <c r="F248" s="8" t="s">
        <v>1695</v>
      </c>
      <c r="G248" s="8" t="s">
        <v>1696</v>
      </c>
      <c r="H248" s="8">
        <v>40.039569999999898</v>
      </c>
      <c r="I248" s="9">
        <v>-110.07093</v>
      </c>
      <c r="J248" s="7">
        <v>1043</v>
      </c>
      <c r="K248" s="8">
        <v>365</v>
      </c>
      <c r="L248" s="8">
        <v>730</v>
      </c>
      <c r="M248" s="8">
        <v>1095</v>
      </c>
      <c r="N248" s="8">
        <v>1460</v>
      </c>
      <c r="O248" s="8">
        <v>1825</v>
      </c>
      <c r="P248" s="8">
        <v>2190</v>
      </c>
      <c r="Q248" s="6">
        <v>2.3290384453705478E-4</v>
      </c>
      <c r="R248" s="33">
        <f t="shared" si="66"/>
        <v>957.99882527610384</v>
      </c>
      <c r="S248" s="31">
        <f t="shared" si="67"/>
        <v>879.92497529280445</v>
      </c>
      <c r="T248" s="31">
        <f t="shared" si="68"/>
        <v>808.21389516933016</v>
      </c>
      <c r="U248" s="31">
        <f t="shared" si="69"/>
        <v>742.34703944778767</v>
      </c>
      <c r="V248" s="31">
        <f t="shared" si="70"/>
        <v>681.84812247188313</v>
      </c>
      <c r="W248" s="20">
        <f t="shared" si="71"/>
        <v>626.27967434782465</v>
      </c>
      <c r="Y248" s="153">
        <f t="shared" si="63"/>
        <v>1.537949392</v>
      </c>
      <c r="Z248" s="155">
        <f t="shared" si="72"/>
        <v>192.64276405405951</v>
      </c>
      <c r="AA248" s="156">
        <f t="shared" si="73"/>
        <v>615.57113111527065</v>
      </c>
      <c r="AD248" s="14" t="s">
        <v>292</v>
      </c>
      <c r="AE248" s="57">
        <v>34333</v>
      </c>
      <c r="AF248" s="33">
        <f t="shared" si="74"/>
        <v>957.99882527610384</v>
      </c>
      <c r="AG248" s="84">
        <f t="shared" si="64"/>
        <v>1.4126114198179271</v>
      </c>
      <c r="AH248" s="31">
        <f t="shared" si="75"/>
        <v>879.92497529280445</v>
      </c>
      <c r="AI248" s="86">
        <f t="shared" si="65"/>
        <v>1.2974880927681529</v>
      </c>
      <c r="AJ248" s="155">
        <f t="shared" si="76"/>
        <v>808.21389516933016</v>
      </c>
      <c r="AK248" s="56"/>
      <c r="AL248" s="86">
        <f t="shared" si="77"/>
        <v>1.1917469498385647</v>
      </c>
      <c r="AM248" s="31">
        <f t="shared" si="78"/>
        <v>742.34703944778767</v>
      </c>
      <c r="AN248" s="86">
        <f t="shared" si="79"/>
        <v>1.0946233729354986</v>
      </c>
      <c r="AO248" s="31">
        <f t="shared" si="80"/>
        <v>681.84812247188313</v>
      </c>
      <c r="AP248" s="89">
        <f t="shared" si="81"/>
        <v>1.0054150579021803</v>
      </c>
      <c r="AQ248" s="20">
        <f t="shared" si="82"/>
        <v>626.27967434782465</v>
      </c>
      <c r="AR248" s="86">
        <f t="shared" si="83"/>
        <v>0.92347693613153869</v>
      </c>
    </row>
    <row r="249" spans="1:44" x14ac:dyDescent="0.25">
      <c r="A249" s="3" t="s">
        <v>261</v>
      </c>
      <c r="B249" s="4">
        <v>34430</v>
      </c>
      <c r="C249" s="7">
        <v>4301331299</v>
      </c>
      <c r="D249" s="8">
        <v>336</v>
      </c>
      <c r="E249" s="8">
        <v>45566</v>
      </c>
      <c r="F249" s="8" t="s">
        <v>1695</v>
      </c>
      <c r="G249" s="8" t="s">
        <v>1696</v>
      </c>
      <c r="H249" s="8">
        <v>40.399720000000002</v>
      </c>
      <c r="I249" s="9">
        <v>-110.069599999999</v>
      </c>
      <c r="J249" s="7">
        <v>45566</v>
      </c>
      <c r="K249" s="8">
        <v>365</v>
      </c>
      <c r="L249" s="8">
        <v>730</v>
      </c>
      <c r="M249" s="8">
        <v>1095</v>
      </c>
      <c r="N249" s="8">
        <v>1460</v>
      </c>
      <c r="O249" s="8">
        <v>1825</v>
      </c>
      <c r="P249" s="8">
        <v>2190</v>
      </c>
      <c r="Q249" s="6">
        <v>2.3290384453705478E-4</v>
      </c>
      <c r="R249" s="33">
        <f t="shared" si="66"/>
        <v>41852.516272800523</v>
      </c>
      <c r="S249" s="31">
        <f t="shared" si="67"/>
        <v>38441.669630097727</v>
      </c>
      <c r="T249" s="31">
        <f t="shared" si="68"/>
        <v>35308.796114367884</v>
      </c>
      <c r="U249" s="31">
        <f t="shared" si="69"/>
        <v>32431.241801992226</v>
      </c>
      <c r="V249" s="31">
        <f t="shared" si="70"/>
        <v>29788.198991902038</v>
      </c>
      <c r="W249" s="20">
        <f t="shared" si="71"/>
        <v>27360.555744326921</v>
      </c>
      <c r="Y249" s="153">
        <f t="shared" si="63"/>
        <v>67.189071904000002</v>
      </c>
      <c r="Z249" s="155">
        <f t="shared" si="72"/>
        <v>8416.0692108219337</v>
      </c>
      <c r="AA249" s="156">
        <f t="shared" si="73"/>
        <v>26892.72690354595</v>
      </c>
      <c r="AD249" s="14" t="s">
        <v>261</v>
      </c>
      <c r="AE249" s="57">
        <v>34430</v>
      </c>
      <c r="AF249" s="33">
        <f t="shared" si="74"/>
        <v>41852.516272800523</v>
      </c>
      <c r="AG249" s="84">
        <f t="shared" si="64"/>
        <v>61.713376754960372</v>
      </c>
      <c r="AH249" s="31">
        <f t="shared" si="75"/>
        <v>38441.669630097727</v>
      </c>
      <c r="AI249" s="86">
        <f t="shared" si="65"/>
        <v>56.683933303042821</v>
      </c>
      <c r="AJ249" s="155">
        <f t="shared" si="76"/>
        <v>35308.796114367884</v>
      </c>
      <c r="AK249" s="56"/>
      <c r="AL249" s="86">
        <f t="shared" si="77"/>
        <v>52.064373457664473</v>
      </c>
      <c r="AM249" s="31">
        <f t="shared" si="78"/>
        <v>32431.241801992226</v>
      </c>
      <c r="AN249" s="86">
        <f t="shared" si="79"/>
        <v>47.821293011676822</v>
      </c>
      <c r="AO249" s="31">
        <f t="shared" si="80"/>
        <v>29788.198991902038</v>
      </c>
      <c r="AP249" s="89">
        <f t="shared" si="81"/>
        <v>43.9240100943152</v>
      </c>
      <c r="AQ249" s="20">
        <f t="shared" si="82"/>
        <v>27360.555744326921</v>
      </c>
      <c r="AR249" s="86">
        <f t="shared" si="83"/>
        <v>40.344343309462793</v>
      </c>
    </row>
    <row r="250" spans="1:44" x14ac:dyDescent="0.25">
      <c r="A250" s="3" t="s">
        <v>82</v>
      </c>
      <c r="B250" s="4">
        <v>34550</v>
      </c>
      <c r="C250" s="7">
        <v>4301315796</v>
      </c>
      <c r="D250" s="8">
        <v>280</v>
      </c>
      <c r="E250" s="8">
        <v>1511</v>
      </c>
      <c r="F250" s="8" t="s">
        <v>1695</v>
      </c>
      <c r="G250" s="8" t="s">
        <v>1696</v>
      </c>
      <c r="H250" s="8">
        <v>40.04701</v>
      </c>
      <c r="I250" s="9">
        <v>-110.06968000000001</v>
      </c>
      <c r="J250" s="7">
        <v>1511</v>
      </c>
      <c r="K250" s="8">
        <v>365</v>
      </c>
      <c r="L250" s="8">
        <v>730</v>
      </c>
      <c r="M250" s="8">
        <v>1095</v>
      </c>
      <c r="N250" s="8">
        <v>1460</v>
      </c>
      <c r="O250" s="8">
        <v>1825</v>
      </c>
      <c r="P250" s="8">
        <v>2190</v>
      </c>
      <c r="Q250" s="6">
        <v>2.3290384453705478E-4</v>
      </c>
      <c r="R250" s="33">
        <f t="shared" si="66"/>
        <v>1387.8583173463019</v>
      </c>
      <c r="S250" s="31">
        <f t="shared" si="67"/>
        <v>1274.7522892305153</v>
      </c>
      <c r="T250" s="31">
        <f t="shared" si="68"/>
        <v>1170.8640418033153</v>
      </c>
      <c r="U250" s="31">
        <f t="shared" si="69"/>
        <v>1075.4423553265649</v>
      </c>
      <c r="V250" s="31">
        <f t="shared" si="70"/>
        <v>987.79723207575785</v>
      </c>
      <c r="W250" s="20">
        <f t="shared" si="71"/>
        <v>907.29490694109586</v>
      </c>
      <c r="Y250" s="153">
        <f t="shared" si="63"/>
        <v>2.2280359839999999</v>
      </c>
      <c r="Z250" s="155">
        <f t="shared" si="72"/>
        <v>279.08266201887244</v>
      </c>
      <c r="AA250" s="156">
        <f t="shared" si="73"/>
        <v>891.78137978444283</v>
      </c>
      <c r="AD250" s="14" t="s">
        <v>82</v>
      </c>
      <c r="AE250" s="57">
        <v>34550</v>
      </c>
      <c r="AF250" s="33">
        <f t="shared" si="74"/>
        <v>1387.8583173463019</v>
      </c>
      <c r="AG250" s="84">
        <f t="shared" si="64"/>
        <v>2.0464581546930853</v>
      </c>
      <c r="AH250" s="31">
        <f t="shared" si="75"/>
        <v>1274.7522892305153</v>
      </c>
      <c r="AI250" s="86">
        <f t="shared" si="65"/>
        <v>1.879678339571121</v>
      </c>
      <c r="AJ250" s="155">
        <f t="shared" si="76"/>
        <v>1170.8640418033153</v>
      </c>
      <c r="AK250" s="56"/>
      <c r="AL250" s="86">
        <f t="shared" si="77"/>
        <v>1.7264905476568277</v>
      </c>
      <c r="AM250" s="31">
        <f t="shared" si="78"/>
        <v>1075.4423553265649</v>
      </c>
      <c r="AN250" s="86">
        <f t="shared" si="79"/>
        <v>1.5857870723926542</v>
      </c>
      <c r="AO250" s="31">
        <f t="shared" si="80"/>
        <v>987.79723207575785</v>
      </c>
      <c r="AP250" s="89">
        <f t="shared" si="81"/>
        <v>1.4565504817739163</v>
      </c>
      <c r="AQ250" s="20">
        <f t="shared" si="82"/>
        <v>907.29490694109586</v>
      </c>
      <c r="AR250" s="86">
        <f t="shared" si="83"/>
        <v>1.3378462612605513</v>
      </c>
    </row>
    <row r="251" spans="1:44" x14ac:dyDescent="0.25">
      <c r="A251" s="3" t="s">
        <v>293</v>
      </c>
      <c r="B251" s="4">
        <v>34600</v>
      </c>
      <c r="C251" s="7">
        <v>4301331414</v>
      </c>
      <c r="D251" s="8">
        <v>46</v>
      </c>
      <c r="E251" s="8">
        <v>310</v>
      </c>
      <c r="F251" s="8" t="s">
        <v>1695</v>
      </c>
      <c r="G251" s="8" t="s">
        <v>1696</v>
      </c>
      <c r="H251" s="8">
        <v>40.061210000000003</v>
      </c>
      <c r="I251" s="9">
        <v>-110.065389999999</v>
      </c>
      <c r="J251" s="7">
        <v>310</v>
      </c>
      <c r="K251" s="8">
        <v>365</v>
      </c>
      <c r="L251" s="8">
        <v>730</v>
      </c>
      <c r="M251" s="8">
        <v>1095</v>
      </c>
      <c r="N251" s="8">
        <v>1460</v>
      </c>
      <c r="O251" s="8">
        <v>1825</v>
      </c>
      <c r="P251" s="8">
        <v>2190</v>
      </c>
      <c r="Q251" s="6">
        <v>2.3290384453705478E-4</v>
      </c>
      <c r="R251" s="33">
        <f t="shared" si="66"/>
        <v>284.73598833709701</v>
      </c>
      <c r="S251" s="31">
        <f t="shared" si="67"/>
        <v>261.53091307839827</v>
      </c>
      <c r="T251" s="31">
        <f t="shared" si="68"/>
        <v>240.21697747122948</v>
      </c>
      <c r="U251" s="31">
        <f t="shared" si="69"/>
        <v>220.64005966329259</v>
      </c>
      <c r="V251" s="31">
        <f t="shared" si="70"/>
        <v>202.6585982418828</v>
      </c>
      <c r="W251" s="20">
        <f t="shared" si="71"/>
        <v>186.14256859810703</v>
      </c>
      <c r="Y251" s="153">
        <f t="shared" si="63"/>
        <v>0.45710863999999995</v>
      </c>
      <c r="Z251" s="155">
        <f t="shared" si="72"/>
        <v>57.257197369854694</v>
      </c>
      <c r="AA251" s="156">
        <f t="shared" si="73"/>
        <v>182.95978010137478</v>
      </c>
      <c r="AD251" s="14" t="s">
        <v>293</v>
      </c>
      <c r="AE251" s="57">
        <v>34600</v>
      </c>
      <c r="AF251" s="33">
        <f t="shared" si="74"/>
        <v>284.73598833709701</v>
      </c>
      <c r="AG251" s="84">
        <f t="shared" si="64"/>
        <v>0.41985574318653635</v>
      </c>
      <c r="AH251" s="31">
        <f t="shared" si="75"/>
        <v>261.53091307839827</v>
      </c>
      <c r="AI251" s="86">
        <f t="shared" si="65"/>
        <v>0.38563883869427368</v>
      </c>
      <c r="AJ251" s="155">
        <f t="shared" si="76"/>
        <v>240.21697747122948</v>
      </c>
      <c r="AK251" s="56"/>
      <c r="AL251" s="86">
        <f t="shared" si="77"/>
        <v>0.3542105028283366</v>
      </c>
      <c r="AM251" s="31">
        <f t="shared" si="78"/>
        <v>220.64005966329259</v>
      </c>
      <c r="AN251" s="86">
        <f t="shared" si="79"/>
        <v>0.32534347613615011</v>
      </c>
      <c r="AO251" s="31">
        <f t="shared" si="80"/>
        <v>202.6585982418828</v>
      </c>
      <c r="AP251" s="89">
        <f t="shared" si="81"/>
        <v>0.29882902008597884</v>
      </c>
      <c r="AQ251" s="20">
        <f t="shared" si="82"/>
        <v>186.14256859810703</v>
      </c>
      <c r="AR251" s="86">
        <f t="shared" si="83"/>
        <v>0.27447540767092715</v>
      </c>
    </row>
    <row r="252" spans="1:44" x14ac:dyDescent="0.25">
      <c r="A252" s="3" t="s">
        <v>294</v>
      </c>
      <c r="B252" s="4">
        <v>34908</v>
      </c>
      <c r="C252" s="7">
        <v>4301331487</v>
      </c>
      <c r="D252" s="8">
        <v>151</v>
      </c>
      <c r="E252" s="8">
        <v>401</v>
      </c>
      <c r="F252" s="8" t="s">
        <v>1695</v>
      </c>
      <c r="G252" s="8" t="s">
        <v>1696</v>
      </c>
      <c r="H252" s="8">
        <v>40.05189</v>
      </c>
      <c r="I252" s="9">
        <v>-110.05977</v>
      </c>
      <c r="J252" s="7">
        <v>401</v>
      </c>
      <c r="K252" s="8">
        <v>365</v>
      </c>
      <c r="L252" s="8">
        <v>730</v>
      </c>
      <c r="M252" s="8">
        <v>1095</v>
      </c>
      <c r="N252" s="8">
        <v>1460</v>
      </c>
      <c r="O252" s="8">
        <v>1825</v>
      </c>
      <c r="P252" s="8">
        <v>2190</v>
      </c>
      <c r="Q252" s="6">
        <v>2.3290384453705478E-4</v>
      </c>
      <c r="R252" s="33">
        <f t="shared" si="66"/>
        <v>368.31977846185777</v>
      </c>
      <c r="S252" s="31">
        <f t="shared" si="67"/>
        <v>338.30289078850871</v>
      </c>
      <c r="T252" s="31">
        <f t="shared" si="68"/>
        <v>310.73228376117106</v>
      </c>
      <c r="U252" s="31">
        <f t="shared" si="69"/>
        <v>285.40859330638818</v>
      </c>
      <c r="V252" s="31">
        <f t="shared" si="70"/>
        <v>262.14870288708067</v>
      </c>
      <c r="W252" s="20">
        <f t="shared" si="71"/>
        <v>240.78441938013199</v>
      </c>
      <c r="Y252" s="153">
        <f t="shared" si="63"/>
        <v>0.59129214399999996</v>
      </c>
      <c r="Z252" s="155">
        <f t="shared" si="72"/>
        <v>74.064955307457211</v>
      </c>
      <c r="AA252" s="156">
        <f t="shared" si="73"/>
        <v>236.66732845371385</v>
      </c>
      <c r="AD252" s="14" t="s">
        <v>294</v>
      </c>
      <c r="AE252" s="57">
        <v>34908</v>
      </c>
      <c r="AF252" s="33">
        <f t="shared" si="74"/>
        <v>368.31977846185777</v>
      </c>
      <c r="AG252" s="84">
        <f t="shared" si="64"/>
        <v>0.54310371941226154</v>
      </c>
      <c r="AH252" s="31">
        <f t="shared" si="75"/>
        <v>338.30289078850871</v>
      </c>
      <c r="AI252" s="86">
        <f t="shared" si="65"/>
        <v>0.49884249779485074</v>
      </c>
      <c r="AJ252" s="155">
        <f t="shared" si="76"/>
        <v>310.73228376117106</v>
      </c>
      <c r="AK252" s="56"/>
      <c r="AL252" s="86">
        <f t="shared" si="77"/>
        <v>0.45818842462633219</v>
      </c>
      <c r="AM252" s="31">
        <f t="shared" si="78"/>
        <v>285.40859330638818</v>
      </c>
      <c r="AN252" s="86">
        <f t="shared" si="79"/>
        <v>0.42084752880837484</v>
      </c>
      <c r="AO252" s="31">
        <f t="shared" si="80"/>
        <v>262.14870288708067</v>
      </c>
      <c r="AP252" s="89">
        <f t="shared" si="81"/>
        <v>0.38654979694992747</v>
      </c>
      <c r="AQ252" s="20">
        <f t="shared" si="82"/>
        <v>240.78441938013199</v>
      </c>
      <c r="AR252" s="86">
        <f t="shared" si="83"/>
        <v>0.35504722089045732</v>
      </c>
    </row>
    <row r="253" spans="1:44" x14ac:dyDescent="0.25">
      <c r="A253" s="3" t="s">
        <v>85</v>
      </c>
      <c r="B253" s="4">
        <v>34913</v>
      </c>
      <c r="C253" s="7">
        <v>4301330009</v>
      </c>
      <c r="D253" s="8">
        <v>2</v>
      </c>
      <c r="E253" s="8">
        <v>138</v>
      </c>
      <c r="F253" s="8" t="s">
        <v>1695</v>
      </c>
      <c r="G253" s="8" t="s">
        <v>1696</v>
      </c>
      <c r="H253" s="8">
        <v>40.413780000000003</v>
      </c>
      <c r="I253" s="9">
        <v>-110.07246000000001</v>
      </c>
      <c r="J253" s="7">
        <v>138</v>
      </c>
      <c r="K253" s="8">
        <v>365</v>
      </c>
      <c r="L253" s="8">
        <v>730</v>
      </c>
      <c r="M253" s="8">
        <v>1095</v>
      </c>
      <c r="N253" s="8">
        <v>1460</v>
      </c>
      <c r="O253" s="8">
        <v>1825</v>
      </c>
      <c r="P253" s="8">
        <v>2190</v>
      </c>
      <c r="Q253" s="6">
        <v>2.3290384453705478E-4</v>
      </c>
      <c r="R253" s="33">
        <f t="shared" si="66"/>
        <v>126.75343996941739</v>
      </c>
      <c r="S253" s="31">
        <f t="shared" si="67"/>
        <v>116.42343872522245</v>
      </c>
      <c r="T253" s="31">
        <f t="shared" si="68"/>
        <v>106.93529964848281</v>
      </c>
      <c r="U253" s="31">
        <f t="shared" si="69"/>
        <v>98.220413656562513</v>
      </c>
      <c r="V253" s="31">
        <f t="shared" si="70"/>
        <v>90.215763088322021</v>
      </c>
      <c r="W253" s="20">
        <f t="shared" si="71"/>
        <v>82.863466021092805</v>
      </c>
      <c r="Y253" s="153">
        <f t="shared" si="63"/>
        <v>0.20348707199999999</v>
      </c>
      <c r="Z253" s="155">
        <f t="shared" si="72"/>
        <v>25.488687861419191</v>
      </c>
      <c r="AA253" s="156">
        <f t="shared" si="73"/>
        <v>81.446611787063617</v>
      </c>
      <c r="AD253" s="14" t="s">
        <v>85</v>
      </c>
      <c r="AE253" s="57">
        <v>34913</v>
      </c>
      <c r="AF253" s="33">
        <f t="shared" si="74"/>
        <v>126.75343996941739</v>
      </c>
      <c r="AG253" s="84">
        <f t="shared" si="64"/>
        <v>0.18690352438626459</v>
      </c>
      <c r="AH253" s="31">
        <f t="shared" si="75"/>
        <v>116.42343872522245</v>
      </c>
      <c r="AI253" s="86">
        <f t="shared" si="65"/>
        <v>0.17167148303164442</v>
      </c>
      <c r="AJ253" s="155">
        <f t="shared" si="76"/>
        <v>106.93529964848281</v>
      </c>
      <c r="AK253" s="56"/>
      <c r="AL253" s="86">
        <f t="shared" si="77"/>
        <v>0.15768080448487243</v>
      </c>
      <c r="AM253" s="31">
        <f t="shared" si="78"/>
        <v>98.220413656562513</v>
      </c>
      <c r="AN253" s="86">
        <f t="shared" si="79"/>
        <v>0.14483032163480231</v>
      </c>
      <c r="AO253" s="31">
        <f t="shared" si="80"/>
        <v>90.215763088322021</v>
      </c>
      <c r="AP253" s="89">
        <f t="shared" si="81"/>
        <v>0.1330271121673067</v>
      </c>
      <c r="AQ253" s="20">
        <f t="shared" si="82"/>
        <v>82.863466021092805</v>
      </c>
      <c r="AR253" s="86">
        <f t="shared" si="83"/>
        <v>0.12218582664060626</v>
      </c>
    </row>
    <row r="254" spans="1:44" x14ac:dyDescent="0.25">
      <c r="A254" s="3" t="s">
        <v>295</v>
      </c>
      <c r="B254" s="4">
        <v>34983</v>
      </c>
      <c r="C254" s="7">
        <v>4301331516</v>
      </c>
      <c r="D254" s="8">
        <v>348</v>
      </c>
      <c r="E254" s="8">
        <v>64687</v>
      </c>
      <c r="F254" s="8" t="s">
        <v>1695</v>
      </c>
      <c r="G254" s="8" t="s">
        <v>1696</v>
      </c>
      <c r="H254" s="8">
        <v>40.398429999999898</v>
      </c>
      <c r="I254" s="9">
        <v>-110.058629999999</v>
      </c>
      <c r="J254" s="7">
        <v>64687</v>
      </c>
      <c r="K254" s="8">
        <v>365</v>
      </c>
      <c r="L254" s="8">
        <v>730</v>
      </c>
      <c r="M254" s="8">
        <v>1095</v>
      </c>
      <c r="N254" s="8">
        <v>1460</v>
      </c>
      <c r="O254" s="8">
        <v>1825</v>
      </c>
      <c r="P254" s="8">
        <v>2190</v>
      </c>
      <c r="Q254" s="6">
        <v>2.3290384453705478E-4</v>
      </c>
      <c r="R254" s="33">
        <f t="shared" si="66"/>
        <v>59415.215734070305</v>
      </c>
      <c r="S254" s="31">
        <f t="shared" si="67"/>
        <v>54573.065078394669</v>
      </c>
      <c r="T254" s="31">
        <f t="shared" si="68"/>
        <v>50125.534263488458</v>
      </c>
      <c r="U254" s="31">
        <f t="shared" si="69"/>
        <v>46040.463030449704</v>
      </c>
      <c r="V254" s="31">
        <f t="shared" si="70"/>
        <v>42288.312078944109</v>
      </c>
      <c r="W254" s="20">
        <f t="shared" si="71"/>
        <v>38841.949467437902</v>
      </c>
      <c r="Y254" s="153">
        <f t="shared" si="63"/>
        <v>95.383827728</v>
      </c>
      <c r="Z254" s="155">
        <f t="shared" si="72"/>
        <v>11947.730084721907</v>
      </c>
      <c r="AA254" s="156">
        <f t="shared" si="73"/>
        <v>38177.80417876655</v>
      </c>
      <c r="AD254" s="14" t="s">
        <v>295</v>
      </c>
      <c r="AE254" s="57">
        <v>34983</v>
      </c>
      <c r="AF254" s="33">
        <f t="shared" si="74"/>
        <v>59415.215734070305</v>
      </c>
      <c r="AG254" s="84">
        <f t="shared" si="64"/>
        <v>87.610349869378965</v>
      </c>
      <c r="AH254" s="31">
        <f t="shared" si="75"/>
        <v>54573.065078394669</v>
      </c>
      <c r="AI254" s="86">
        <f t="shared" si="65"/>
        <v>80.470385672956382</v>
      </c>
      <c r="AJ254" s="155">
        <f t="shared" si="76"/>
        <v>50125.534263488458</v>
      </c>
      <c r="AK254" s="56"/>
      <c r="AL254" s="86">
        <f t="shared" si="77"/>
        <v>73.912305795021325</v>
      </c>
      <c r="AM254" s="31">
        <f t="shared" si="78"/>
        <v>46040.463030449704</v>
      </c>
      <c r="AN254" s="86">
        <f t="shared" si="79"/>
        <v>67.888688518771431</v>
      </c>
      <c r="AO254" s="31">
        <f t="shared" si="80"/>
        <v>42288.312078944109</v>
      </c>
      <c r="AP254" s="89">
        <f t="shared" si="81"/>
        <v>62.35597684613456</v>
      </c>
      <c r="AQ254" s="20">
        <f t="shared" si="82"/>
        <v>38841.949467437902</v>
      </c>
      <c r="AR254" s="86">
        <f t="shared" si="83"/>
        <v>57.27416353551375</v>
      </c>
    </row>
    <row r="255" spans="1:44" x14ac:dyDescent="0.25">
      <c r="A255" s="3" t="s">
        <v>296</v>
      </c>
      <c r="B255" s="4">
        <v>35000</v>
      </c>
      <c r="C255" s="7">
        <v>4301331517</v>
      </c>
      <c r="D255" s="8">
        <v>311</v>
      </c>
      <c r="E255" s="8">
        <v>1619</v>
      </c>
      <c r="F255" s="8" t="s">
        <v>1695</v>
      </c>
      <c r="G255" s="8" t="s">
        <v>1696</v>
      </c>
      <c r="H255" s="8">
        <v>40.082970000000003</v>
      </c>
      <c r="I255" s="9">
        <v>-110.07952</v>
      </c>
      <c r="J255" s="7">
        <v>1619</v>
      </c>
      <c r="K255" s="8">
        <v>365</v>
      </c>
      <c r="L255" s="8">
        <v>730</v>
      </c>
      <c r="M255" s="8">
        <v>1095</v>
      </c>
      <c r="N255" s="8">
        <v>1460</v>
      </c>
      <c r="O255" s="8">
        <v>1825</v>
      </c>
      <c r="P255" s="8">
        <v>2190</v>
      </c>
      <c r="Q255" s="6">
        <v>2.3290384453705478E-4</v>
      </c>
      <c r="R255" s="33">
        <f t="shared" si="66"/>
        <v>1487.0566616701938</v>
      </c>
      <c r="S255" s="31">
        <f t="shared" si="67"/>
        <v>1365.8662847546025</v>
      </c>
      <c r="T255" s="31">
        <f t="shared" si="68"/>
        <v>1254.552537180389</v>
      </c>
      <c r="U255" s="31">
        <f t="shared" si="69"/>
        <v>1152.3105051447442</v>
      </c>
      <c r="V255" s="31">
        <f t="shared" si="70"/>
        <v>1058.400872753575</v>
      </c>
      <c r="W255" s="20">
        <f t="shared" si="71"/>
        <v>972.14457600108153</v>
      </c>
      <c r="Y255" s="153">
        <f t="shared" si="63"/>
        <v>2.3872867360000001</v>
      </c>
      <c r="Z255" s="155">
        <f t="shared" si="72"/>
        <v>299.0303307799831</v>
      </c>
      <c r="AA255" s="156">
        <f t="shared" si="73"/>
        <v>955.52220640040582</v>
      </c>
      <c r="AD255" s="14" t="s">
        <v>296</v>
      </c>
      <c r="AE255" s="57">
        <v>35000</v>
      </c>
      <c r="AF255" s="33">
        <f t="shared" si="74"/>
        <v>1487.0566616701938</v>
      </c>
      <c r="AG255" s="84">
        <f t="shared" si="64"/>
        <v>2.1927304781258141</v>
      </c>
      <c r="AH255" s="31">
        <f t="shared" si="75"/>
        <v>1365.8662847546025</v>
      </c>
      <c r="AI255" s="86">
        <f t="shared" si="65"/>
        <v>2.0140299349871906</v>
      </c>
      <c r="AJ255" s="155">
        <f t="shared" si="76"/>
        <v>1254.552537180389</v>
      </c>
      <c r="AK255" s="56"/>
      <c r="AL255" s="86">
        <f t="shared" si="77"/>
        <v>1.8498929163841193</v>
      </c>
      <c r="AM255" s="31">
        <f t="shared" si="78"/>
        <v>1152.3105051447442</v>
      </c>
      <c r="AN255" s="86">
        <f t="shared" si="79"/>
        <v>1.6991325414981515</v>
      </c>
      <c r="AO255" s="31">
        <f t="shared" si="80"/>
        <v>1058.400872753575</v>
      </c>
      <c r="AP255" s="89">
        <f t="shared" si="81"/>
        <v>1.5606586565135474</v>
      </c>
      <c r="AQ255" s="20">
        <f t="shared" si="82"/>
        <v>972.14457600108153</v>
      </c>
      <c r="AR255" s="86">
        <f t="shared" si="83"/>
        <v>1.4334699516749387</v>
      </c>
    </row>
    <row r="256" spans="1:44" x14ac:dyDescent="0.25">
      <c r="A256" s="3" t="s">
        <v>298</v>
      </c>
      <c r="B256" s="4">
        <v>35256</v>
      </c>
      <c r="C256" s="7">
        <v>4301331589</v>
      </c>
      <c r="D256" s="8">
        <v>92</v>
      </c>
      <c r="E256" s="8">
        <v>526</v>
      </c>
      <c r="F256" s="8" t="s">
        <v>1695</v>
      </c>
      <c r="G256" s="8" t="s">
        <v>1696</v>
      </c>
      <c r="H256" s="8">
        <v>40.057740000000003</v>
      </c>
      <c r="I256" s="9">
        <v>-110.15931</v>
      </c>
      <c r="J256" s="7">
        <v>526</v>
      </c>
      <c r="K256" s="8">
        <v>365</v>
      </c>
      <c r="L256" s="8">
        <v>730</v>
      </c>
      <c r="M256" s="8">
        <v>1095</v>
      </c>
      <c r="N256" s="8">
        <v>1460</v>
      </c>
      <c r="O256" s="8">
        <v>1825</v>
      </c>
      <c r="P256" s="8">
        <v>2190</v>
      </c>
      <c r="Q256" s="6">
        <v>2.3290384453705478E-4</v>
      </c>
      <c r="R256" s="33">
        <f t="shared" si="66"/>
        <v>483.13267698488079</v>
      </c>
      <c r="S256" s="31">
        <f t="shared" si="67"/>
        <v>443.75890412657253</v>
      </c>
      <c r="T256" s="31">
        <f t="shared" si="68"/>
        <v>407.5939682253765</v>
      </c>
      <c r="U256" s="31">
        <f t="shared" si="69"/>
        <v>374.37635929965131</v>
      </c>
      <c r="V256" s="31">
        <f t="shared" si="70"/>
        <v>343.86587959751728</v>
      </c>
      <c r="W256" s="20">
        <f t="shared" si="71"/>
        <v>315.84190671807841</v>
      </c>
      <c r="Y256" s="153">
        <f t="shared" si="63"/>
        <v>0.77561014399999995</v>
      </c>
      <c r="Z256" s="155">
        <f t="shared" si="72"/>
        <v>97.152534892076034</v>
      </c>
      <c r="AA256" s="156">
        <f t="shared" si="73"/>
        <v>310.44143333330044</v>
      </c>
      <c r="AD256" s="14" t="s">
        <v>298</v>
      </c>
      <c r="AE256" s="57">
        <v>35256</v>
      </c>
      <c r="AF256" s="33">
        <f t="shared" si="74"/>
        <v>483.13267698488079</v>
      </c>
      <c r="AG256" s="84">
        <f t="shared" si="64"/>
        <v>0.71240039005199407</v>
      </c>
      <c r="AH256" s="31">
        <f t="shared" si="75"/>
        <v>443.75890412657253</v>
      </c>
      <c r="AI256" s="86">
        <f t="shared" si="65"/>
        <v>0.65434202952641274</v>
      </c>
      <c r="AJ256" s="155">
        <f t="shared" si="76"/>
        <v>407.5939682253765</v>
      </c>
      <c r="AK256" s="56"/>
      <c r="AL256" s="86">
        <f t="shared" si="77"/>
        <v>0.60101524028291953</v>
      </c>
      <c r="AM256" s="31">
        <f t="shared" si="78"/>
        <v>374.37635929965131</v>
      </c>
      <c r="AN256" s="86">
        <f t="shared" si="79"/>
        <v>0.55203441434714506</v>
      </c>
      <c r="AO256" s="31">
        <f t="shared" si="80"/>
        <v>343.86587959751728</v>
      </c>
      <c r="AP256" s="89">
        <f t="shared" si="81"/>
        <v>0.50704536956524149</v>
      </c>
      <c r="AQ256" s="20">
        <f t="shared" si="82"/>
        <v>315.84190671807841</v>
      </c>
      <c r="AR256" s="86">
        <f t="shared" si="83"/>
        <v>0.46572278849970217</v>
      </c>
    </row>
    <row r="257" spans="1:44" x14ac:dyDescent="0.25">
      <c r="A257" s="3" t="s">
        <v>299</v>
      </c>
      <c r="B257" s="4">
        <v>35299</v>
      </c>
      <c r="C257" s="7">
        <v>4301331645</v>
      </c>
      <c r="D257" s="8">
        <v>311</v>
      </c>
      <c r="E257" s="8">
        <v>3008</v>
      </c>
      <c r="F257" s="8" t="s">
        <v>1695</v>
      </c>
      <c r="G257" s="8" t="s">
        <v>1696</v>
      </c>
      <c r="H257" s="8">
        <v>40.061709999999898</v>
      </c>
      <c r="I257" s="9">
        <v>-110.15501</v>
      </c>
      <c r="J257" s="7">
        <v>3008</v>
      </c>
      <c r="K257" s="8">
        <v>365</v>
      </c>
      <c r="L257" s="8">
        <v>730</v>
      </c>
      <c r="M257" s="8">
        <v>1095</v>
      </c>
      <c r="N257" s="8">
        <v>1460</v>
      </c>
      <c r="O257" s="8">
        <v>1825</v>
      </c>
      <c r="P257" s="8">
        <v>2190</v>
      </c>
      <c r="Q257" s="6">
        <v>2.3290384453705478E-4</v>
      </c>
      <c r="R257" s="33">
        <f t="shared" si="66"/>
        <v>2762.8575900580254</v>
      </c>
      <c r="S257" s="31">
        <f t="shared" si="67"/>
        <v>2537.6935049671674</v>
      </c>
      <c r="T257" s="31">
        <f t="shared" si="68"/>
        <v>2330.8795749466399</v>
      </c>
      <c r="U257" s="31">
        <f t="shared" si="69"/>
        <v>2140.9203208618842</v>
      </c>
      <c r="V257" s="31">
        <f t="shared" si="70"/>
        <v>1966.4421403599467</v>
      </c>
      <c r="W257" s="20">
        <f t="shared" si="71"/>
        <v>1806.1833753003418</v>
      </c>
      <c r="Y257" s="153">
        <f t="shared" si="63"/>
        <v>4.4354283519999997</v>
      </c>
      <c r="Z257" s="155">
        <f t="shared" si="72"/>
        <v>555.57951512426757</v>
      </c>
      <c r="AA257" s="156">
        <f t="shared" si="73"/>
        <v>1775.3000598223723</v>
      </c>
      <c r="AD257" s="14" t="s">
        <v>299</v>
      </c>
      <c r="AE257" s="57">
        <v>35299</v>
      </c>
      <c r="AF257" s="33">
        <f t="shared" si="74"/>
        <v>2762.8575900580254</v>
      </c>
      <c r="AG257" s="84">
        <f t="shared" si="64"/>
        <v>4.0739550822745212</v>
      </c>
      <c r="AH257" s="31">
        <f t="shared" si="75"/>
        <v>2537.6935049671674</v>
      </c>
      <c r="AI257" s="86">
        <f t="shared" si="65"/>
        <v>3.7419407315883069</v>
      </c>
      <c r="AJ257" s="155">
        <f t="shared" si="76"/>
        <v>2330.8795749466399</v>
      </c>
      <c r="AK257" s="56"/>
      <c r="AL257" s="86">
        <f t="shared" si="77"/>
        <v>3.4369844919601178</v>
      </c>
      <c r="AM257" s="31">
        <f t="shared" si="78"/>
        <v>2140.9203208618842</v>
      </c>
      <c r="AN257" s="86">
        <f t="shared" si="79"/>
        <v>3.156881213604966</v>
      </c>
      <c r="AO257" s="31">
        <f t="shared" si="80"/>
        <v>1966.4421403599467</v>
      </c>
      <c r="AP257" s="89">
        <f t="shared" si="81"/>
        <v>2.899605459414917</v>
      </c>
      <c r="AQ257" s="20">
        <f t="shared" si="82"/>
        <v>1806.1833753003418</v>
      </c>
      <c r="AR257" s="86">
        <f t="shared" si="83"/>
        <v>2.663296858948867</v>
      </c>
    </row>
    <row r="258" spans="1:44" x14ac:dyDescent="0.25">
      <c r="A258" s="3" t="s">
        <v>301</v>
      </c>
      <c r="B258" s="4">
        <v>35307</v>
      </c>
      <c r="C258" s="7">
        <v>4301331682</v>
      </c>
      <c r="D258" s="8">
        <v>4</v>
      </c>
      <c r="E258" s="8">
        <v>74</v>
      </c>
      <c r="F258" s="8" t="s">
        <v>1695</v>
      </c>
      <c r="G258" s="8" t="s">
        <v>1696</v>
      </c>
      <c r="H258" s="8">
        <v>40.025440000000003</v>
      </c>
      <c r="I258" s="9">
        <v>-110.14566000000001</v>
      </c>
      <c r="J258" s="7">
        <v>74</v>
      </c>
      <c r="K258" s="8">
        <v>365</v>
      </c>
      <c r="L258" s="8">
        <v>730</v>
      </c>
      <c r="M258" s="8">
        <v>1095</v>
      </c>
      <c r="N258" s="8">
        <v>1460</v>
      </c>
      <c r="O258" s="8">
        <v>1825</v>
      </c>
      <c r="P258" s="8">
        <v>2190</v>
      </c>
      <c r="Q258" s="6">
        <v>2.3290384453705478E-4</v>
      </c>
      <c r="R258" s="33">
        <f t="shared" si="66"/>
        <v>67.969235925629619</v>
      </c>
      <c r="S258" s="31">
        <f t="shared" si="67"/>
        <v>62.429959896133781</v>
      </c>
      <c r="T258" s="31">
        <f t="shared" si="68"/>
        <v>57.342117202809618</v>
      </c>
      <c r="U258" s="31">
        <f t="shared" si="69"/>
        <v>52.668917468011777</v>
      </c>
      <c r="V258" s="31">
        <f t="shared" si="70"/>
        <v>48.376568612578474</v>
      </c>
      <c r="W258" s="20">
        <f t="shared" si="71"/>
        <v>44.434032504064263</v>
      </c>
      <c r="Y258" s="153">
        <f t="shared" si="63"/>
        <v>0.10911625599999999</v>
      </c>
      <c r="Z258" s="155">
        <f t="shared" si="72"/>
        <v>13.667847114094346</v>
      </c>
      <c r="AA258" s="156">
        <f t="shared" si="73"/>
        <v>43.674270088715268</v>
      </c>
      <c r="AD258" s="14" t="s">
        <v>301</v>
      </c>
      <c r="AE258" s="57">
        <v>35307</v>
      </c>
      <c r="AF258" s="33">
        <f t="shared" si="74"/>
        <v>67.969235925629619</v>
      </c>
      <c r="AG258" s="84">
        <f t="shared" si="64"/>
        <v>0.1002236290187216</v>
      </c>
      <c r="AH258" s="31">
        <f t="shared" si="75"/>
        <v>62.429959896133781</v>
      </c>
      <c r="AI258" s="86">
        <f t="shared" si="65"/>
        <v>9.2055722785084684E-2</v>
      </c>
      <c r="AJ258" s="155">
        <f t="shared" si="76"/>
        <v>57.342117202809618</v>
      </c>
      <c r="AK258" s="56"/>
      <c r="AL258" s="86">
        <f t="shared" si="77"/>
        <v>8.4553474868699699E-2</v>
      </c>
      <c r="AM258" s="31">
        <f t="shared" si="78"/>
        <v>52.668917468011777</v>
      </c>
      <c r="AN258" s="86">
        <f t="shared" si="79"/>
        <v>7.7662636238951949E-2</v>
      </c>
      <c r="AO258" s="31">
        <f t="shared" si="80"/>
        <v>48.376568612578474</v>
      </c>
      <c r="AP258" s="89">
        <f t="shared" si="81"/>
        <v>7.1333378988265916E-2</v>
      </c>
      <c r="AQ258" s="20">
        <f t="shared" si="82"/>
        <v>44.434032504064263</v>
      </c>
      <c r="AR258" s="86">
        <f t="shared" si="83"/>
        <v>6.5519936024672931E-2</v>
      </c>
    </row>
    <row r="259" spans="1:44" x14ac:dyDescent="0.25">
      <c r="A259" s="3" t="s">
        <v>300</v>
      </c>
      <c r="B259" s="4">
        <v>35334</v>
      </c>
      <c r="C259" s="7">
        <v>4301331647</v>
      </c>
      <c r="D259" s="8">
        <v>366</v>
      </c>
      <c r="E259" s="8">
        <v>695</v>
      </c>
      <c r="F259" s="8" t="s">
        <v>1695</v>
      </c>
      <c r="G259" s="8" t="s">
        <v>1696</v>
      </c>
      <c r="H259" s="8">
        <v>40.020969999999899</v>
      </c>
      <c r="I259" s="9">
        <v>-110.1118</v>
      </c>
      <c r="J259" s="7">
        <v>695</v>
      </c>
      <c r="K259" s="8">
        <v>365</v>
      </c>
      <c r="L259" s="8">
        <v>730</v>
      </c>
      <c r="M259" s="8">
        <v>1095</v>
      </c>
      <c r="N259" s="8">
        <v>1460</v>
      </c>
      <c r="O259" s="8">
        <v>1825</v>
      </c>
      <c r="P259" s="8">
        <v>2190</v>
      </c>
      <c r="Q259" s="6">
        <v>2.3290384453705478E-4</v>
      </c>
      <c r="R259" s="33">
        <f t="shared" si="66"/>
        <v>638.35971578800786</v>
      </c>
      <c r="S259" s="31">
        <f t="shared" si="67"/>
        <v>586.33543415963481</v>
      </c>
      <c r="T259" s="31">
        <f t="shared" si="68"/>
        <v>538.55096562098231</v>
      </c>
      <c r="U259" s="31">
        <f t="shared" si="69"/>
        <v>494.66077892254305</v>
      </c>
      <c r="V259" s="31">
        <f t="shared" si="70"/>
        <v>454.3475025100276</v>
      </c>
      <c r="W259" s="20">
        <f t="shared" si="71"/>
        <v>417.31962959898192</v>
      </c>
      <c r="Y259" s="153">
        <f t="shared" si="63"/>
        <v>1.0248080799999999</v>
      </c>
      <c r="Z259" s="155">
        <f t="shared" si="72"/>
        <v>128.36694249048071</v>
      </c>
      <c r="AA259" s="156">
        <f t="shared" si="73"/>
        <v>410.1840231305016</v>
      </c>
      <c r="AD259" s="14" t="s">
        <v>300</v>
      </c>
      <c r="AE259" s="57">
        <v>35334</v>
      </c>
      <c r="AF259" s="33">
        <f t="shared" si="74"/>
        <v>638.35971578800786</v>
      </c>
      <c r="AG259" s="84">
        <f t="shared" si="64"/>
        <v>0.94128948875691221</v>
      </c>
      <c r="AH259" s="31">
        <f t="shared" si="75"/>
        <v>586.33543415963481</v>
      </c>
      <c r="AI259" s="86">
        <f t="shared" si="65"/>
        <v>0.86457739642748455</v>
      </c>
      <c r="AJ259" s="155">
        <f t="shared" si="76"/>
        <v>538.55096562098231</v>
      </c>
      <c r="AK259" s="56"/>
      <c r="AL259" s="86">
        <f t="shared" si="77"/>
        <v>0.79411709505062567</v>
      </c>
      <c r="AM259" s="31">
        <f t="shared" si="78"/>
        <v>494.66077892254305</v>
      </c>
      <c r="AN259" s="86">
        <f t="shared" si="79"/>
        <v>0.72939908359556227</v>
      </c>
      <c r="AO259" s="31">
        <f t="shared" si="80"/>
        <v>454.3475025100276</v>
      </c>
      <c r="AP259" s="89">
        <f t="shared" si="81"/>
        <v>0.66995538374114616</v>
      </c>
      <c r="AQ259" s="20">
        <f t="shared" si="82"/>
        <v>417.31962959898192</v>
      </c>
      <c r="AR259" s="86">
        <f t="shared" si="83"/>
        <v>0.61535615590740123</v>
      </c>
    </row>
    <row r="260" spans="1:44" x14ac:dyDescent="0.25">
      <c r="A260" s="3" t="s">
        <v>1436</v>
      </c>
      <c r="B260" s="4">
        <v>35339</v>
      </c>
      <c r="C260" s="7">
        <v>4304732744</v>
      </c>
      <c r="D260" s="8">
        <v>316</v>
      </c>
      <c r="E260" s="8">
        <v>10823</v>
      </c>
      <c r="F260" s="8" t="s">
        <v>1695</v>
      </c>
      <c r="G260" s="8" t="s">
        <v>1697</v>
      </c>
      <c r="H260" s="8">
        <v>40.31476</v>
      </c>
      <c r="I260" s="9">
        <v>-109.950019999999</v>
      </c>
      <c r="J260" s="7">
        <v>10823</v>
      </c>
      <c r="K260" s="8">
        <v>365</v>
      </c>
      <c r="L260" s="8">
        <v>730</v>
      </c>
      <c r="M260" s="8">
        <v>1095</v>
      </c>
      <c r="N260" s="8">
        <v>1460</v>
      </c>
      <c r="O260" s="8">
        <v>1825</v>
      </c>
      <c r="P260" s="8">
        <v>2190</v>
      </c>
      <c r="Q260" s="6">
        <v>2.3290384453705478E-4</v>
      </c>
      <c r="R260" s="33">
        <f t="shared" si="66"/>
        <v>9940.960005717423</v>
      </c>
      <c r="S260" s="31">
        <f t="shared" si="67"/>
        <v>9130.803458862918</v>
      </c>
      <c r="T260" s="31">
        <f t="shared" si="68"/>
        <v>8386.6720876487634</v>
      </c>
      <c r="U260" s="31">
        <f t="shared" si="69"/>
        <v>7703.185050760696</v>
      </c>
      <c r="V260" s="31">
        <f t="shared" si="70"/>
        <v>7075.4000282964435</v>
      </c>
      <c r="W260" s="20">
        <f t="shared" si="71"/>
        <v>6498.7774836687495</v>
      </c>
      <c r="Y260" s="153">
        <f t="shared" ref="Y260:Y323" si="84">J260*$X$11</f>
        <v>15.958989711999999</v>
      </c>
      <c r="Z260" s="155">
        <f t="shared" si="72"/>
        <v>1999.0149907546368</v>
      </c>
      <c r="AA260" s="156">
        <f t="shared" si="73"/>
        <v>6387.6570968941269</v>
      </c>
      <c r="AD260" s="14" t="s">
        <v>1436</v>
      </c>
      <c r="AE260" s="57">
        <v>35339</v>
      </c>
      <c r="AF260" s="33">
        <f t="shared" si="74"/>
        <v>9940.960005717423</v>
      </c>
      <c r="AG260" s="84">
        <f t="shared" ref="AG260:AG323" si="85">AF260*$X$11</f>
        <v>14.658382930670591</v>
      </c>
      <c r="AH260" s="31">
        <f t="shared" si="75"/>
        <v>9130.803458862918</v>
      </c>
      <c r="AI260" s="86">
        <f t="shared" ref="AI260:AI323" si="86">AH260*$X$11</f>
        <v>13.463771455445562</v>
      </c>
      <c r="AJ260" s="155">
        <f t="shared" si="76"/>
        <v>8386.6720876487634</v>
      </c>
      <c r="AK260" s="56"/>
      <c r="AL260" s="86">
        <f t="shared" si="77"/>
        <v>12.366517006809957</v>
      </c>
      <c r="AM260" s="31">
        <f t="shared" si="78"/>
        <v>7703.185050760696</v>
      </c>
      <c r="AN260" s="86">
        <f t="shared" si="79"/>
        <v>11.358685297488879</v>
      </c>
      <c r="AO260" s="31">
        <f t="shared" si="80"/>
        <v>7075.4000282964435</v>
      </c>
      <c r="AP260" s="89">
        <f t="shared" si="81"/>
        <v>10.43298865932435</v>
      </c>
      <c r="AQ260" s="20">
        <f t="shared" si="82"/>
        <v>6498.7774836687495</v>
      </c>
      <c r="AR260" s="86">
        <f t="shared" si="83"/>
        <v>9.5827333458788519</v>
      </c>
    </row>
    <row r="261" spans="1:44" x14ac:dyDescent="0.25">
      <c r="A261" s="3" t="s">
        <v>76</v>
      </c>
      <c r="B261" s="4">
        <v>35353</v>
      </c>
      <c r="C261" s="7">
        <v>4301315781</v>
      </c>
      <c r="D261" s="8">
        <v>330</v>
      </c>
      <c r="E261" s="8">
        <v>2037</v>
      </c>
      <c r="F261" s="8" t="s">
        <v>1695</v>
      </c>
      <c r="G261" s="8" t="s">
        <v>1696</v>
      </c>
      <c r="H261" s="8">
        <v>40.013829999999899</v>
      </c>
      <c r="I261" s="9">
        <v>-110.17813</v>
      </c>
      <c r="J261" s="7">
        <v>2037</v>
      </c>
      <c r="K261" s="8">
        <v>365</v>
      </c>
      <c r="L261" s="8">
        <v>730</v>
      </c>
      <c r="M261" s="8">
        <v>1095</v>
      </c>
      <c r="N261" s="8">
        <v>1460</v>
      </c>
      <c r="O261" s="8">
        <v>1825</v>
      </c>
      <c r="P261" s="8">
        <v>2190</v>
      </c>
      <c r="Q261" s="6">
        <v>2.3290384453705478E-4</v>
      </c>
      <c r="R261" s="33">
        <f t="shared" ref="R261:R324" si="87">(J261*(EXP(-Q261*K261)))</f>
        <v>1870.9909943311827</v>
      </c>
      <c r="S261" s="31">
        <f t="shared" ref="S261:S324" si="88">(J261*(EXP(-Q261*L261)))</f>
        <v>1718.5111933570879</v>
      </c>
      <c r="T261" s="31">
        <f t="shared" ref="T261:T324" si="89">(J261*(EXP(-Q261*M261)))</f>
        <v>1578.4580100286919</v>
      </c>
      <c r="U261" s="31">
        <f t="shared" ref="U261:U324" si="90">(J261*(EXP(-Q261*N261)))</f>
        <v>1449.8187146262162</v>
      </c>
      <c r="V261" s="31">
        <f t="shared" ref="V261:V324" si="91">(J261*(EXP(-Q261*O261)))</f>
        <v>1331.6631116732751</v>
      </c>
      <c r="W261" s="20">
        <f t="shared" ref="W261:W324" si="92">(J261*(EXP(-Q261*P261)))</f>
        <v>1223.1368136591743</v>
      </c>
      <c r="Y261" s="153">
        <f t="shared" si="84"/>
        <v>3.0036461279999997</v>
      </c>
      <c r="Z261" s="155">
        <f t="shared" ref="Z261:Z324" si="93">(87/365)*T261</f>
        <v>376.23519691094845</v>
      </c>
      <c r="AA261" s="156">
        <f t="shared" ref="AA261:AA324" si="94">(278/365)*T261</f>
        <v>1202.2228131177433</v>
      </c>
      <c r="AD261" s="14" t="s">
        <v>76</v>
      </c>
      <c r="AE261" s="57">
        <v>35353</v>
      </c>
      <c r="AF261" s="33">
        <f t="shared" ref="AF261:AF324" si="95">R261</f>
        <v>1870.9909943311827</v>
      </c>
      <c r="AG261" s="84">
        <f t="shared" si="85"/>
        <v>2.7588585447450793</v>
      </c>
      <c r="AH261" s="31">
        <f t="shared" ref="AH261:AH324" si="96">S261</f>
        <v>1718.5111933570879</v>
      </c>
      <c r="AI261" s="86">
        <f t="shared" si="86"/>
        <v>2.5340203690975338</v>
      </c>
      <c r="AJ261" s="155">
        <f t="shared" ref="AJ261:AJ324" si="97">T261</f>
        <v>1578.4580100286919</v>
      </c>
      <c r="AK261" s="56"/>
      <c r="AL261" s="86">
        <f t="shared" ref="AL261:AL324" si="98">AJ261*$X$11</f>
        <v>2.3275057879397472</v>
      </c>
      <c r="AM261" s="31">
        <f t="shared" ref="AM261:AM324" si="99">U261</f>
        <v>1449.8187146262162</v>
      </c>
      <c r="AN261" s="86">
        <f t="shared" ref="AN261:AN324" si="100">AM261*$X$11</f>
        <v>2.1378214867397993</v>
      </c>
      <c r="AO261" s="31">
        <f t="shared" ref="AO261:AO324" si="101">V261</f>
        <v>1331.6631116732751</v>
      </c>
      <c r="AP261" s="89">
        <f t="shared" ref="AP261:AP324" si="102">AO261*$X$11</f>
        <v>1.9635958513391578</v>
      </c>
      <c r="AQ261" s="20">
        <f t="shared" ref="AQ261:AQ324" si="103">W261</f>
        <v>1223.1368136591743</v>
      </c>
      <c r="AR261" s="86">
        <f t="shared" ref="AR261:AR324" si="104">AQ261*$X$11</f>
        <v>1.8035690497602535</v>
      </c>
    </row>
    <row r="262" spans="1:44" x14ac:dyDescent="0.25">
      <c r="A262" s="3" t="s">
        <v>302</v>
      </c>
      <c r="B262" s="4">
        <v>35417</v>
      </c>
      <c r="C262" s="7">
        <v>4301331696</v>
      </c>
      <c r="D262" s="8">
        <v>366</v>
      </c>
      <c r="E262" s="8">
        <v>339</v>
      </c>
      <c r="F262" s="8" t="s">
        <v>1695</v>
      </c>
      <c r="G262" s="8" t="s">
        <v>1696</v>
      </c>
      <c r="H262" s="8">
        <v>40.166989999999899</v>
      </c>
      <c r="I262" s="9">
        <v>-110.59909</v>
      </c>
      <c r="J262" s="7">
        <v>339</v>
      </c>
      <c r="K262" s="8">
        <v>365</v>
      </c>
      <c r="L262" s="8">
        <v>730</v>
      </c>
      <c r="M262" s="8">
        <v>1095</v>
      </c>
      <c r="N262" s="8">
        <v>1460</v>
      </c>
      <c r="O262" s="8">
        <v>1825</v>
      </c>
      <c r="P262" s="8">
        <v>2190</v>
      </c>
      <c r="Q262" s="6">
        <v>2.3290384453705478E-4</v>
      </c>
      <c r="R262" s="33">
        <f t="shared" si="87"/>
        <v>311.37258079443836</v>
      </c>
      <c r="S262" s="31">
        <f t="shared" si="88"/>
        <v>285.99670817282907</v>
      </c>
      <c r="T262" s="31">
        <f t="shared" si="89"/>
        <v>262.68888826692518</v>
      </c>
      <c r="U262" s="31">
        <f t="shared" si="90"/>
        <v>241.28058137372963</v>
      </c>
      <c r="V262" s="31">
        <f t="shared" si="91"/>
        <v>221.61698323870411</v>
      </c>
      <c r="W262" s="20">
        <f t="shared" si="92"/>
        <v>203.5559056605106</v>
      </c>
      <c r="Y262" s="153">
        <f t="shared" si="84"/>
        <v>0.49987041599999998</v>
      </c>
      <c r="Z262" s="155">
        <f t="shared" si="93"/>
        <v>62.613515833486275</v>
      </c>
      <c r="AA262" s="156">
        <f t="shared" si="94"/>
        <v>200.0753724334389</v>
      </c>
      <c r="AD262" s="14" t="s">
        <v>302</v>
      </c>
      <c r="AE262" s="57">
        <v>35417</v>
      </c>
      <c r="AF262" s="33">
        <f t="shared" si="95"/>
        <v>311.37258079443836</v>
      </c>
      <c r="AG262" s="84">
        <f t="shared" si="85"/>
        <v>0.45913257077495429</v>
      </c>
      <c r="AH262" s="31">
        <f t="shared" si="96"/>
        <v>285.99670817282907</v>
      </c>
      <c r="AI262" s="86">
        <f t="shared" si="86"/>
        <v>0.42171473005599608</v>
      </c>
      <c r="AJ262" s="155">
        <f t="shared" si="97"/>
        <v>262.68888826692518</v>
      </c>
      <c r="AK262" s="56"/>
      <c r="AL262" s="86">
        <f t="shared" si="98"/>
        <v>0.38734632406066488</v>
      </c>
      <c r="AM262" s="31">
        <f t="shared" si="99"/>
        <v>241.28058137372963</v>
      </c>
      <c r="AN262" s="86">
        <f t="shared" si="100"/>
        <v>0.35577883358114476</v>
      </c>
      <c r="AO262" s="31">
        <f t="shared" si="101"/>
        <v>221.61698323870411</v>
      </c>
      <c r="AP262" s="89">
        <f t="shared" si="102"/>
        <v>0.32678399293273169</v>
      </c>
      <c r="AQ262" s="20">
        <f t="shared" si="103"/>
        <v>203.5559056605106</v>
      </c>
      <c r="AR262" s="86">
        <f t="shared" si="104"/>
        <v>0.30015213935627194</v>
      </c>
    </row>
    <row r="263" spans="1:44" x14ac:dyDescent="0.25">
      <c r="A263" s="3" t="s">
        <v>303</v>
      </c>
      <c r="B263" s="4">
        <v>35458</v>
      </c>
      <c r="C263" s="7">
        <v>4301331720</v>
      </c>
      <c r="D263" s="8">
        <v>84</v>
      </c>
      <c r="E263" s="8">
        <v>564</v>
      </c>
      <c r="F263" s="8" t="s">
        <v>1695</v>
      </c>
      <c r="G263" s="8" t="s">
        <v>1696</v>
      </c>
      <c r="H263" s="8">
        <v>40.054870000000001</v>
      </c>
      <c r="I263" s="9">
        <v>-110.15532</v>
      </c>
      <c r="J263" s="7">
        <v>564</v>
      </c>
      <c r="K263" s="8">
        <v>365</v>
      </c>
      <c r="L263" s="8">
        <v>730</v>
      </c>
      <c r="M263" s="8">
        <v>1095</v>
      </c>
      <c r="N263" s="8">
        <v>1460</v>
      </c>
      <c r="O263" s="8">
        <v>1825</v>
      </c>
      <c r="P263" s="8">
        <v>2190</v>
      </c>
      <c r="Q263" s="6">
        <v>2.3290384453705478E-4</v>
      </c>
      <c r="R263" s="33">
        <f t="shared" si="87"/>
        <v>518.03579813587976</v>
      </c>
      <c r="S263" s="31">
        <f t="shared" si="88"/>
        <v>475.81753218134395</v>
      </c>
      <c r="T263" s="31">
        <f t="shared" si="89"/>
        <v>437.03992030249498</v>
      </c>
      <c r="U263" s="31">
        <f t="shared" si="90"/>
        <v>401.42256016160331</v>
      </c>
      <c r="V263" s="31">
        <f t="shared" si="91"/>
        <v>368.70790131748998</v>
      </c>
      <c r="W263" s="20">
        <f t="shared" si="92"/>
        <v>338.65938286881408</v>
      </c>
      <c r="Y263" s="153">
        <f t="shared" si="84"/>
        <v>0.83164281600000001</v>
      </c>
      <c r="Z263" s="155">
        <f t="shared" si="93"/>
        <v>104.17115908580017</v>
      </c>
      <c r="AA263" s="156">
        <f t="shared" si="94"/>
        <v>332.86876121669479</v>
      </c>
      <c r="AD263" s="14" t="s">
        <v>303</v>
      </c>
      <c r="AE263" s="57">
        <v>35458</v>
      </c>
      <c r="AF263" s="33">
        <f t="shared" si="95"/>
        <v>518.03579813587976</v>
      </c>
      <c r="AG263" s="84">
        <f t="shared" si="85"/>
        <v>0.76386657792647261</v>
      </c>
      <c r="AH263" s="31">
        <f t="shared" si="96"/>
        <v>475.81753218134395</v>
      </c>
      <c r="AI263" s="86">
        <f t="shared" si="86"/>
        <v>0.70161388717280759</v>
      </c>
      <c r="AJ263" s="155">
        <f t="shared" si="97"/>
        <v>437.03992030249498</v>
      </c>
      <c r="AK263" s="56"/>
      <c r="AL263" s="86">
        <f t="shared" si="98"/>
        <v>0.64443459224252209</v>
      </c>
      <c r="AM263" s="31">
        <f t="shared" si="99"/>
        <v>401.42256016160331</v>
      </c>
      <c r="AN263" s="86">
        <f t="shared" si="100"/>
        <v>0.59191522755093118</v>
      </c>
      <c r="AO263" s="31">
        <f t="shared" si="101"/>
        <v>368.70790131748998</v>
      </c>
      <c r="AP263" s="89">
        <f t="shared" si="102"/>
        <v>0.54367602364029688</v>
      </c>
      <c r="AQ263" s="20">
        <f t="shared" si="103"/>
        <v>338.65938286881408</v>
      </c>
      <c r="AR263" s="86">
        <f t="shared" si="104"/>
        <v>0.49936816105291254</v>
      </c>
    </row>
    <row r="264" spans="1:44" x14ac:dyDescent="0.25">
      <c r="A264" s="3" t="s">
        <v>305</v>
      </c>
      <c r="B264" s="4">
        <v>35506</v>
      </c>
      <c r="C264" s="7">
        <v>4301331725</v>
      </c>
      <c r="D264" s="8">
        <v>22</v>
      </c>
      <c r="E264" s="8">
        <v>22</v>
      </c>
      <c r="F264" s="8" t="s">
        <v>1695</v>
      </c>
      <c r="G264" s="8" t="s">
        <v>1696</v>
      </c>
      <c r="H264" s="8">
        <v>40.0364</v>
      </c>
      <c r="I264" s="9">
        <v>-110.15971</v>
      </c>
      <c r="J264" s="7">
        <v>22</v>
      </c>
      <c r="K264" s="8">
        <v>365</v>
      </c>
      <c r="L264" s="8">
        <v>730</v>
      </c>
      <c r="M264" s="8">
        <v>1095</v>
      </c>
      <c r="N264" s="8">
        <v>1460</v>
      </c>
      <c r="O264" s="8">
        <v>1825</v>
      </c>
      <c r="P264" s="8">
        <v>2190</v>
      </c>
      <c r="Q264" s="6">
        <v>2.3290384453705478E-4</v>
      </c>
      <c r="R264" s="33">
        <f t="shared" si="87"/>
        <v>20.207070140052046</v>
      </c>
      <c r="S264" s="31">
        <f t="shared" si="88"/>
        <v>18.560258347499232</v>
      </c>
      <c r="T264" s="31">
        <f t="shared" si="89"/>
        <v>17.047656465700157</v>
      </c>
      <c r="U264" s="31">
        <f t="shared" si="90"/>
        <v>15.658326814814313</v>
      </c>
      <c r="V264" s="31">
        <f t="shared" si="91"/>
        <v>14.382223101036844</v>
      </c>
      <c r="W264" s="20">
        <f t="shared" si="92"/>
        <v>13.210117771478563</v>
      </c>
      <c r="Y264" s="153">
        <f t="shared" si="84"/>
        <v>3.2439968E-2</v>
      </c>
      <c r="Z264" s="155">
        <f t="shared" si="93"/>
        <v>4.0634140068929145</v>
      </c>
      <c r="AA264" s="156">
        <f t="shared" si="94"/>
        <v>12.984242458807243</v>
      </c>
      <c r="AD264" s="14" t="s">
        <v>305</v>
      </c>
      <c r="AE264" s="57">
        <v>35506</v>
      </c>
      <c r="AF264" s="33">
        <f t="shared" si="95"/>
        <v>20.207070140052046</v>
      </c>
      <c r="AG264" s="84">
        <f t="shared" si="85"/>
        <v>2.9796214032592902E-2</v>
      </c>
      <c r="AH264" s="31">
        <f t="shared" si="96"/>
        <v>18.560258347499232</v>
      </c>
      <c r="AI264" s="86">
        <f t="shared" si="86"/>
        <v>2.7367917584754906E-2</v>
      </c>
      <c r="AJ264" s="155">
        <f t="shared" si="97"/>
        <v>17.047656465700157</v>
      </c>
      <c r="AK264" s="56"/>
      <c r="AL264" s="86">
        <f t="shared" si="98"/>
        <v>2.5137519555559373E-2</v>
      </c>
      <c r="AM264" s="31">
        <f t="shared" si="99"/>
        <v>15.658326814814313</v>
      </c>
      <c r="AN264" s="86">
        <f t="shared" si="100"/>
        <v>2.3088891854823556E-2</v>
      </c>
      <c r="AO264" s="31">
        <f t="shared" si="101"/>
        <v>14.382223101036844</v>
      </c>
      <c r="AP264" s="89">
        <f t="shared" si="102"/>
        <v>2.1207220780295272E-2</v>
      </c>
      <c r="AQ264" s="20">
        <f t="shared" si="103"/>
        <v>13.210117771478563</v>
      </c>
      <c r="AR264" s="86">
        <f t="shared" si="104"/>
        <v>1.9478899899227086E-2</v>
      </c>
    </row>
    <row r="265" spans="1:44" x14ac:dyDescent="0.25">
      <c r="A265" s="3" t="s">
        <v>304</v>
      </c>
      <c r="B265" s="4">
        <v>35530</v>
      </c>
      <c r="C265" s="7">
        <v>4301331724</v>
      </c>
      <c r="D265" s="8">
        <v>5</v>
      </c>
      <c r="E265" s="8">
        <v>87</v>
      </c>
      <c r="F265" s="8" t="s">
        <v>1695</v>
      </c>
      <c r="G265" s="8" t="s">
        <v>1696</v>
      </c>
      <c r="H265" s="8">
        <v>40.032629999999898</v>
      </c>
      <c r="I265" s="9">
        <v>-110.15403000000001</v>
      </c>
      <c r="J265" s="7">
        <v>87</v>
      </c>
      <c r="K265" s="8">
        <v>365</v>
      </c>
      <c r="L265" s="8">
        <v>730</v>
      </c>
      <c r="M265" s="8">
        <v>1095</v>
      </c>
      <c r="N265" s="8">
        <v>1460</v>
      </c>
      <c r="O265" s="8">
        <v>1825</v>
      </c>
      <c r="P265" s="8">
        <v>2190</v>
      </c>
      <c r="Q265" s="6">
        <v>2.3290384453705478E-4</v>
      </c>
      <c r="R265" s="33">
        <f t="shared" si="87"/>
        <v>79.90977737202401</v>
      </c>
      <c r="S265" s="31">
        <f t="shared" si="88"/>
        <v>73.397385283292408</v>
      </c>
      <c r="T265" s="31">
        <f t="shared" si="89"/>
        <v>67.41573238708699</v>
      </c>
      <c r="U265" s="31">
        <f t="shared" si="90"/>
        <v>61.921565131311148</v>
      </c>
      <c r="V265" s="31">
        <f t="shared" si="91"/>
        <v>56.875154990463884</v>
      </c>
      <c r="W265" s="20">
        <f t="shared" si="92"/>
        <v>52.240011187210683</v>
      </c>
      <c r="Y265" s="153">
        <f t="shared" si="84"/>
        <v>0.128285328</v>
      </c>
      <c r="Z265" s="155">
        <f t="shared" si="93"/>
        <v>16.068955390894708</v>
      </c>
      <c r="AA265" s="156">
        <f t="shared" si="94"/>
        <v>51.346776996192283</v>
      </c>
      <c r="AD265" s="14" t="s">
        <v>304</v>
      </c>
      <c r="AE265" s="57">
        <v>35530</v>
      </c>
      <c r="AF265" s="33">
        <f t="shared" si="95"/>
        <v>79.90977737202401</v>
      </c>
      <c r="AG265" s="84">
        <f t="shared" si="85"/>
        <v>0.11783048276525376</v>
      </c>
      <c r="AH265" s="31">
        <f t="shared" si="96"/>
        <v>73.397385283292408</v>
      </c>
      <c r="AI265" s="86">
        <f t="shared" si="86"/>
        <v>0.10822767408516712</v>
      </c>
      <c r="AJ265" s="155">
        <f t="shared" si="97"/>
        <v>67.41573238708699</v>
      </c>
      <c r="AK265" s="56"/>
      <c r="AL265" s="86">
        <f t="shared" si="98"/>
        <v>9.9407463696984791E-2</v>
      </c>
      <c r="AM265" s="31">
        <f t="shared" si="99"/>
        <v>61.921565131311148</v>
      </c>
      <c r="AN265" s="86">
        <f t="shared" si="100"/>
        <v>9.1306072334984056E-2</v>
      </c>
      <c r="AO265" s="31">
        <f t="shared" si="101"/>
        <v>56.875154990463884</v>
      </c>
      <c r="AP265" s="89">
        <f t="shared" si="102"/>
        <v>8.3864918540258571E-2</v>
      </c>
      <c r="AQ265" s="20">
        <f t="shared" si="103"/>
        <v>52.240011187210683</v>
      </c>
      <c r="AR265" s="86">
        <f t="shared" si="104"/>
        <v>7.7030195056034381E-2</v>
      </c>
    </row>
    <row r="266" spans="1:44" x14ac:dyDescent="0.25">
      <c r="A266" s="3" t="s">
        <v>312</v>
      </c>
      <c r="B266" s="4">
        <v>35598</v>
      </c>
      <c r="C266" s="7">
        <v>4301331864</v>
      </c>
      <c r="D266" s="8">
        <v>198</v>
      </c>
      <c r="E266" s="8">
        <v>356</v>
      </c>
      <c r="F266" s="8" t="s">
        <v>1695</v>
      </c>
      <c r="G266" s="8" t="s">
        <v>1696</v>
      </c>
      <c r="H266" s="8">
        <v>40.118070000000003</v>
      </c>
      <c r="I266" s="9">
        <v>-110.05028</v>
      </c>
      <c r="J266" s="7">
        <v>356</v>
      </c>
      <c r="K266" s="8">
        <v>365</v>
      </c>
      <c r="L266" s="8">
        <v>730</v>
      </c>
      <c r="M266" s="8">
        <v>1095</v>
      </c>
      <c r="N266" s="8">
        <v>1460</v>
      </c>
      <c r="O266" s="8">
        <v>1825</v>
      </c>
      <c r="P266" s="8">
        <v>2190</v>
      </c>
      <c r="Q266" s="6">
        <v>2.3290384453705478E-4</v>
      </c>
      <c r="R266" s="33">
        <f t="shared" si="87"/>
        <v>326.9871349935695</v>
      </c>
      <c r="S266" s="31">
        <f t="shared" si="88"/>
        <v>300.33872598680574</v>
      </c>
      <c r="T266" s="31">
        <f t="shared" si="89"/>
        <v>275.86207735405708</v>
      </c>
      <c r="U266" s="31">
        <f t="shared" si="90"/>
        <v>253.38019754881344</v>
      </c>
      <c r="V266" s="31">
        <f t="shared" si="91"/>
        <v>232.73051927132349</v>
      </c>
      <c r="W266" s="20">
        <f t="shared" si="92"/>
        <v>213.76372393847132</v>
      </c>
      <c r="Y266" s="153">
        <f t="shared" si="84"/>
        <v>0.52493766399999997</v>
      </c>
      <c r="Z266" s="155">
        <f t="shared" si="93"/>
        <v>65.753426656994421</v>
      </c>
      <c r="AA266" s="156">
        <f t="shared" si="94"/>
        <v>210.10865069706264</v>
      </c>
      <c r="AD266" s="14" t="s">
        <v>312</v>
      </c>
      <c r="AE266" s="57">
        <v>35598</v>
      </c>
      <c r="AF266" s="33">
        <f t="shared" si="95"/>
        <v>326.9871349935695</v>
      </c>
      <c r="AG266" s="84">
        <f t="shared" si="85"/>
        <v>0.48215691798195792</v>
      </c>
      <c r="AH266" s="31">
        <f t="shared" si="96"/>
        <v>300.33872598680574</v>
      </c>
      <c r="AI266" s="86">
        <f t="shared" si="86"/>
        <v>0.44286266637148847</v>
      </c>
      <c r="AJ266" s="155">
        <f t="shared" si="97"/>
        <v>275.86207735405708</v>
      </c>
      <c r="AK266" s="56"/>
      <c r="AL266" s="86">
        <f t="shared" si="98"/>
        <v>0.40677077098996073</v>
      </c>
      <c r="AM266" s="31">
        <f t="shared" si="99"/>
        <v>253.38019754881344</v>
      </c>
      <c r="AN266" s="86">
        <f t="shared" si="100"/>
        <v>0.37362025001441757</v>
      </c>
      <c r="AO266" s="31">
        <f t="shared" si="101"/>
        <v>232.73051927132349</v>
      </c>
      <c r="AP266" s="89">
        <f t="shared" si="102"/>
        <v>0.34317139080841441</v>
      </c>
      <c r="AQ266" s="20">
        <f t="shared" si="103"/>
        <v>213.76372393847132</v>
      </c>
      <c r="AR266" s="86">
        <f t="shared" si="104"/>
        <v>0.31520401655112923</v>
      </c>
    </row>
    <row r="267" spans="1:44" x14ac:dyDescent="0.25">
      <c r="A267" s="3" t="s">
        <v>313</v>
      </c>
      <c r="B267" s="4">
        <v>35599</v>
      </c>
      <c r="C267" s="7">
        <v>4301331865</v>
      </c>
      <c r="D267" s="8">
        <v>270</v>
      </c>
      <c r="E267" s="8">
        <v>185</v>
      </c>
      <c r="F267" s="8" t="s">
        <v>1695</v>
      </c>
      <c r="G267" s="8" t="s">
        <v>1696</v>
      </c>
      <c r="H267" s="8">
        <v>40.118340000000003</v>
      </c>
      <c r="I267" s="9">
        <v>-110.05521</v>
      </c>
      <c r="J267" s="7">
        <v>185</v>
      </c>
      <c r="K267" s="8">
        <v>365</v>
      </c>
      <c r="L267" s="8">
        <v>730</v>
      </c>
      <c r="M267" s="8">
        <v>1095</v>
      </c>
      <c r="N267" s="8">
        <v>1460</v>
      </c>
      <c r="O267" s="8">
        <v>1825</v>
      </c>
      <c r="P267" s="8">
        <v>2190</v>
      </c>
      <c r="Q267" s="6">
        <v>2.3290384453705478E-4</v>
      </c>
      <c r="R267" s="33">
        <f t="shared" si="87"/>
        <v>169.92308981407405</v>
      </c>
      <c r="S267" s="31">
        <f t="shared" si="88"/>
        <v>156.07489974033444</v>
      </c>
      <c r="T267" s="31">
        <f t="shared" si="89"/>
        <v>143.35529300702404</v>
      </c>
      <c r="U267" s="31">
        <f t="shared" si="90"/>
        <v>131.67229367002946</v>
      </c>
      <c r="V267" s="31">
        <f t="shared" si="91"/>
        <v>120.9414215314462</v>
      </c>
      <c r="W267" s="20">
        <f t="shared" si="92"/>
        <v>111.08508126016065</v>
      </c>
      <c r="Y267" s="153">
        <f t="shared" si="84"/>
        <v>0.27279063999999997</v>
      </c>
      <c r="Z267" s="155">
        <f t="shared" si="93"/>
        <v>34.169617785235864</v>
      </c>
      <c r="AA267" s="156">
        <f t="shared" si="94"/>
        <v>109.18567522178817</v>
      </c>
      <c r="AD267" s="14" t="s">
        <v>313</v>
      </c>
      <c r="AE267" s="57">
        <v>35599</v>
      </c>
      <c r="AF267" s="33">
        <f t="shared" si="95"/>
        <v>169.92308981407405</v>
      </c>
      <c r="AG267" s="84">
        <f t="shared" si="85"/>
        <v>0.25055907254680398</v>
      </c>
      <c r="AH267" s="31">
        <f t="shared" si="96"/>
        <v>156.07489974033444</v>
      </c>
      <c r="AI267" s="86">
        <f t="shared" si="86"/>
        <v>0.2301393069627117</v>
      </c>
      <c r="AJ267" s="155">
        <f t="shared" si="97"/>
        <v>143.35529300702404</v>
      </c>
      <c r="AK267" s="56"/>
      <c r="AL267" s="86">
        <f t="shared" si="98"/>
        <v>0.21138368717174927</v>
      </c>
      <c r="AM267" s="31">
        <f t="shared" si="99"/>
        <v>131.67229367002946</v>
      </c>
      <c r="AN267" s="86">
        <f t="shared" si="100"/>
        <v>0.19415659059737991</v>
      </c>
      <c r="AO267" s="31">
        <f t="shared" si="101"/>
        <v>120.9414215314462</v>
      </c>
      <c r="AP267" s="89">
        <f t="shared" si="102"/>
        <v>0.17833344747066479</v>
      </c>
      <c r="AQ267" s="20">
        <f t="shared" si="103"/>
        <v>111.08508126016065</v>
      </c>
      <c r="AR267" s="86">
        <f t="shared" si="104"/>
        <v>0.16379984006168233</v>
      </c>
    </row>
    <row r="268" spans="1:44" x14ac:dyDescent="0.25">
      <c r="A268" s="3" t="s">
        <v>308</v>
      </c>
      <c r="B268" s="4">
        <v>35627</v>
      </c>
      <c r="C268" s="7">
        <v>4301331809</v>
      </c>
      <c r="D268" s="8">
        <v>64</v>
      </c>
      <c r="E268" s="8">
        <v>274</v>
      </c>
      <c r="F268" s="8" t="s">
        <v>1695</v>
      </c>
      <c r="G268" s="8" t="s">
        <v>1696</v>
      </c>
      <c r="H268" s="8">
        <v>40.061729999999898</v>
      </c>
      <c r="I268" s="9">
        <v>-110.17343</v>
      </c>
      <c r="J268" s="7">
        <v>274</v>
      </c>
      <c r="K268" s="8">
        <v>365</v>
      </c>
      <c r="L268" s="8">
        <v>730</v>
      </c>
      <c r="M268" s="8">
        <v>1095</v>
      </c>
      <c r="N268" s="8">
        <v>1460</v>
      </c>
      <c r="O268" s="8">
        <v>1825</v>
      </c>
      <c r="P268" s="8">
        <v>2190</v>
      </c>
      <c r="Q268" s="6">
        <v>2.3290384453705478E-4</v>
      </c>
      <c r="R268" s="33">
        <f t="shared" si="87"/>
        <v>251.66987356246642</v>
      </c>
      <c r="S268" s="31">
        <f t="shared" si="88"/>
        <v>231.15958123703589</v>
      </c>
      <c r="T268" s="31">
        <f t="shared" si="89"/>
        <v>212.32081234553831</v>
      </c>
      <c r="U268" s="31">
        <f t="shared" si="90"/>
        <v>195.01734305723281</v>
      </c>
      <c r="V268" s="31">
        <f t="shared" si="91"/>
        <v>179.12405134927707</v>
      </c>
      <c r="W268" s="20">
        <f t="shared" si="92"/>
        <v>164.52601224477849</v>
      </c>
      <c r="Y268" s="153">
        <f t="shared" si="84"/>
        <v>0.40402505599999999</v>
      </c>
      <c r="Z268" s="155">
        <f t="shared" si="93"/>
        <v>50.607974449484473</v>
      </c>
      <c r="AA268" s="156">
        <f t="shared" si="94"/>
        <v>161.71283789605383</v>
      </c>
      <c r="AD268" s="14" t="s">
        <v>308</v>
      </c>
      <c r="AE268" s="57">
        <v>35627</v>
      </c>
      <c r="AF268" s="33">
        <f t="shared" si="95"/>
        <v>251.66987356246642</v>
      </c>
      <c r="AG268" s="84">
        <f t="shared" si="85"/>
        <v>0.37109830204229349</v>
      </c>
      <c r="AH268" s="31">
        <f t="shared" si="96"/>
        <v>231.15958123703589</v>
      </c>
      <c r="AI268" s="86">
        <f t="shared" si="86"/>
        <v>0.34085497355558386</v>
      </c>
      <c r="AJ268" s="155">
        <f t="shared" si="97"/>
        <v>212.32081234553831</v>
      </c>
      <c r="AK268" s="56"/>
      <c r="AL268" s="86">
        <f t="shared" si="98"/>
        <v>0.31307637991923942</v>
      </c>
      <c r="AM268" s="31">
        <f t="shared" si="99"/>
        <v>195.01734305723281</v>
      </c>
      <c r="AN268" s="86">
        <f t="shared" si="100"/>
        <v>0.2875616531009843</v>
      </c>
      <c r="AO268" s="31">
        <f t="shared" si="101"/>
        <v>179.12405134927707</v>
      </c>
      <c r="AP268" s="89">
        <f t="shared" si="102"/>
        <v>0.26412629517276837</v>
      </c>
      <c r="AQ268" s="20">
        <f t="shared" si="103"/>
        <v>164.52601224477849</v>
      </c>
      <c r="AR268" s="86">
        <f t="shared" si="104"/>
        <v>0.24260084419946465</v>
      </c>
    </row>
    <row r="269" spans="1:44" x14ac:dyDescent="0.25">
      <c r="A269" s="3" t="s">
        <v>311</v>
      </c>
      <c r="B269" s="4">
        <v>35658</v>
      </c>
      <c r="C269" s="7">
        <v>4301331825</v>
      </c>
      <c r="D269" s="8">
        <v>366</v>
      </c>
      <c r="E269" s="8">
        <v>3510</v>
      </c>
      <c r="F269" s="8" t="s">
        <v>1695</v>
      </c>
      <c r="G269" s="8" t="s">
        <v>1696</v>
      </c>
      <c r="H269" s="8">
        <v>40.058010000000003</v>
      </c>
      <c r="I269" s="9">
        <v>-110.17742</v>
      </c>
      <c r="J269" s="7">
        <v>3510</v>
      </c>
      <c r="K269" s="8">
        <v>365</v>
      </c>
      <c r="L269" s="8">
        <v>730</v>
      </c>
      <c r="M269" s="8">
        <v>1095</v>
      </c>
      <c r="N269" s="8">
        <v>1460</v>
      </c>
      <c r="O269" s="8">
        <v>1825</v>
      </c>
      <c r="P269" s="8">
        <v>2190</v>
      </c>
      <c r="Q269" s="6">
        <v>2.3290384453705478E-4</v>
      </c>
      <c r="R269" s="33">
        <f t="shared" si="87"/>
        <v>3223.9461905264857</v>
      </c>
      <c r="S269" s="31">
        <f t="shared" si="88"/>
        <v>2961.2048545328321</v>
      </c>
      <c r="T269" s="31">
        <f t="shared" si="89"/>
        <v>2719.8760997548889</v>
      </c>
      <c r="U269" s="31">
        <f t="shared" si="90"/>
        <v>2498.2148690908289</v>
      </c>
      <c r="V269" s="31">
        <f t="shared" si="91"/>
        <v>2294.61832202906</v>
      </c>
      <c r="W269" s="20">
        <f t="shared" si="92"/>
        <v>2107.6142444495345</v>
      </c>
      <c r="Y269" s="153">
        <f t="shared" si="84"/>
        <v>5.1756494399999999</v>
      </c>
      <c r="Z269" s="155">
        <f t="shared" si="93"/>
        <v>648.29923473609676</v>
      </c>
      <c r="AA269" s="156">
        <f t="shared" si="94"/>
        <v>2071.576865018792</v>
      </c>
      <c r="AD269" s="14" t="s">
        <v>311</v>
      </c>
      <c r="AE269" s="57">
        <v>35658</v>
      </c>
      <c r="AF269" s="33">
        <f t="shared" si="95"/>
        <v>3223.9461905264857</v>
      </c>
      <c r="AG269" s="84">
        <f t="shared" si="85"/>
        <v>4.7538505115636864</v>
      </c>
      <c r="AH269" s="31">
        <f t="shared" si="96"/>
        <v>2961.2048545328321</v>
      </c>
      <c r="AI269" s="86">
        <f t="shared" si="86"/>
        <v>4.3664268510222604</v>
      </c>
      <c r="AJ269" s="155">
        <f t="shared" si="97"/>
        <v>2719.8760997548889</v>
      </c>
      <c r="AK269" s="56"/>
      <c r="AL269" s="86">
        <f t="shared" si="98"/>
        <v>4.0105769836369722</v>
      </c>
      <c r="AM269" s="31">
        <f t="shared" si="99"/>
        <v>2498.2148690908289</v>
      </c>
      <c r="AN269" s="86">
        <f t="shared" si="100"/>
        <v>3.683727745928667</v>
      </c>
      <c r="AO269" s="31">
        <f t="shared" si="101"/>
        <v>2294.61832202906</v>
      </c>
      <c r="AP269" s="89">
        <f t="shared" si="102"/>
        <v>3.3835156790380183</v>
      </c>
      <c r="AQ269" s="20">
        <f t="shared" si="103"/>
        <v>2107.6142444495345</v>
      </c>
      <c r="AR269" s="86">
        <f t="shared" si="104"/>
        <v>3.1077699384675941</v>
      </c>
    </row>
    <row r="270" spans="1:44" x14ac:dyDescent="0.25">
      <c r="A270" s="3" t="s">
        <v>315</v>
      </c>
      <c r="B270" s="4">
        <v>35658</v>
      </c>
      <c r="C270" s="7">
        <v>4301331885</v>
      </c>
      <c r="D270" s="8">
        <v>355</v>
      </c>
      <c r="E270" s="8">
        <v>5624</v>
      </c>
      <c r="F270" s="8" t="s">
        <v>1695</v>
      </c>
      <c r="G270" s="8" t="s">
        <v>1696</v>
      </c>
      <c r="H270" s="8">
        <v>40.135849999999898</v>
      </c>
      <c r="I270" s="9">
        <v>-110.31149000000001</v>
      </c>
      <c r="J270" s="7">
        <v>5624</v>
      </c>
      <c r="K270" s="8">
        <v>365</v>
      </c>
      <c r="L270" s="8">
        <v>730</v>
      </c>
      <c r="M270" s="8">
        <v>1095</v>
      </c>
      <c r="N270" s="8">
        <v>1460</v>
      </c>
      <c r="O270" s="8">
        <v>1825</v>
      </c>
      <c r="P270" s="8">
        <v>2190</v>
      </c>
      <c r="Q270" s="6">
        <v>2.3290384453705478E-4</v>
      </c>
      <c r="R270" s="33">
        <f t="shared" si="87"/>
        <v>5165.661930347851</v>
      </c>
      <c r="S270" s="31">
        <f t="shared" si="88"/>
        <v>4744.6769521061669</v>
      </c>
      <c r="T270" s="31">
        <f t="shared" si="89"/>
        <v>4358.0009074135314</v>
      </c>
      <c r="U270" s="31">
        <f t="shared" si="90"/>
        <v>4002.8377275688954</v>
      </c>
      <c r="V270" s="31">
        <f t="shared" si="91"/>
        <v>3676.6192145559644</v>
      </c>
      <c r="W270" s="20">
        <f t="shared" si="92"/>
        <v>3376.9864703088838</v>
      </c>
      <c r="Y270" s="153">
        <f t="shared" si="84"/>
        <v>8.2928354559999988</v>
      </c>
      <c r="Z270" s="155">
        <f t="shared" si="93"/>
        <v>1038.7563806711705</v>
      </c>
      <c r="AA270" s="156">
        <f t="shared" si="94"/>
        <v>3319.2445267423609</v>
      </c>
      <c r="AD270" s="14" t="s">
        <v>315</v>
      </c>
      <c r="AE270" s="57">
        <v>35658</v>
      </c>
      <c r="AF270" s="33">
        <f t="shared" si="95"/>
        <v>5165.661930347851</v>
      </c>
      <c r="AG270" s="84">
        <f t="shared" si="85"/>
        <v>7.6169958054228415</v>
      </c>
      <c r="AH270" s="31">
        <f t="shared" si="96"/>
        <v>4744.6769521061669</v>
      </c>
      <c r="AI270" s="86">
        <f t="shared" si="86"/>
        <v>6.9962349316664358</v>
      </c>
      <c r="AJ270" s="155">
        <f t="shared" si="97"/>
        <v>4358.0009074135314</v>
      </c>
      <c r="AK270" s="56"/>
      <c r="AL270" s="86">
        <f t="shared" si="98"/>
        <v>6.4260640900211783</v>
      </c>
      <c r="AM270" s="31">
        <f t="shared" si="99"/>
        <v>4002.8377275688954</v>
      </c>
      <c r="AN270" s="86">
        <f t="shared" si="100"/>
        <v>5.9023603541603489</v>
      </c>
      <c r="AO270" s="31">
        <f t="shared" si="101"/>
        <v>3676.6192145559644</v>
      </c>
      <c r="AP270" s="89">
        <f t="shared" si="102"/>
        <v>5.4213368031082094</v>
      </c>
      <c r="AQ270" s="20">
        <f t="shared" si="103"/>
        <v>3376.9864703088838</v>
      </c>
      <c r="AR270" s="86">
        <f t="shared" si="104"/>
        <v>4.9795151378751425</v>
      </c>
    </row>
    <row r="271" spans="1:44" x14ac:dyDescent="0.25">
      <c r="A271" s="3" t="s">
        <v>314</v>
      </c>
      <c r="B271" s="12">
        <v>35665</v>
      </c>
      <c r="C271" s="7">
        <v>4301331883</v>
      </c>
      <c r="D271" s="8">
        <v>352</v>
      </c>
      <c r="E271" s="8">
        <v>376</v>
      </c>
      <c r="F271" s="8" t="s">
        <v>1695</v>
      </c>
      <c r="G271" s="8" t="s">
        <v>1696</v>
      </c>
      <c r="H271" s="8">
        <v>40.065390000000001</v>
      </c>
      <c r="I271" s="9">
        <v>-110.17811</v>
      </c>
      <c r="J271" s="7">
        <v>376</v>
      </c>
      <c r="K271" s="8">
        <v>365</v>
      </c>
      <c r="L271" s="8">
        <v>730</v>
      </c>
      <c r="M271" s="8">
        <v>1095</v>
      </c>
      <c r="N271" s="8">
        <v>1460</v>
      </c>
      <c r="O271" s="8">
        <v>1825</v>
      </c>
      <c r="P271" s="8">
        <v>2190</v>
      </c>
      <c r="Q271" s="6">
        <v>2.3290384453705478E-4</v>
      </c>
      <c r="R271" s="33">
        <f t="shared" si="87"/>
        <v>345.35719875725317</v>
      </c>
      <c r="S271" s="31">
        <f t="shared" si="88"/>
        <v>317.21168812089593</v>
      </c>
      <c r="T271" s="31">
        <f t="shared" si="89"/>
        <v>291.35994686832998</v>
      </c>
      <c r="U271" s="31">
        <f t="shared" si="90"/>
        <v>267.61504010773552</v>
      </c>
      <c r="V271" s="31">
        <f t="shared" si="91"/>
        <v>245.80526754499334</v>
      </c>
      <c r="W271" s="20">
        <f t="shared" si="92"/>
        <v>225.77292191254273</v>
      </c>
      <c r="Y271" s="153">
        <f t="shared" si="84"/>
        <v>0.55442854399999997</v>
      </c>
      <c r="Z271" s="155">
        <f t="shared" si="93"/>
        <v>69.447439390533447</v>
      </c>
      <c r="AA271" s="156">
        <f t="shared" si="94"/>
        <v>221.91250747779654</v>
      </c>
      <c r="AD271" s="14" t="s">
        <v>314</v>
      </c>
      <c r="AE271" s="57">
        <v>35665</v>
      </c>
      <c r="AF271" s="33">
        <f t="shared" si="95"/>
        <v>345.35719875725317</v>
      </c>
      <c r="AG271" s="84">
        <f t="shared" si="85"/>
        <v>0.50924438528431515</v>
      </c>
      <c r="AH271" s="31">
        <f t="shared" si="96"/>
        <v>317.21168812089593</v>
      </c>
      <c r="AI271" s="86">
        <f t="shared" si="86"/>
        <v>0.46774259144853836</v>
      </c>
      <c r="AJ271" s="155">
        <f t="shared" si="97"/>
        <v>291.35994686832998</v>
      </c>
      <c r="AK271" s="56"/>
      <c r="AL271" s="86">
        <f t="shared" si="98"/>
        <v>0.42962306149501472</v>
      </c>
      <c r="AM271" s="31">
        <f t="shared" si="99"/>
        <v>267.61504010773552</v>
      </c>
      <c r="AN271" s="86">
        <f t="shared" si="100"/>
        <v>0.39461015170062075</v>
      </c>
      <c r="AO271" s="31">
        <f t="shared" si="101"/>
        <v>245.80526754499334</v>
      </c>
      <c r="AP271" s="89">
        <f t="shared" si="102"/>
        <v>0.36245068242686462</v>
      </c>
      <c r="AQ271" s="20">
        <f t="shared" si="103"/>
        <v>225.77292191254273</v>
      </c>
      <c r="AR271" s="86">
        <f t="shared" si="104"/>
        <v>0.33291210736860838</v>
      </c>
    </row>
    <row r="272" spans="1:44" x14ac:dyDescent="0.25">
      <c r="A272" s="3" t="s">
        <v>317</v>
      </c>
      <c r="B272" s="4">
        <v>35746</v>
      </c>
      <c r="C272" s="7">
        <v>4301331923</v>
      </c>
      <c r="D272" s="8">
        <v>358</v>
      </c>
      <c r="E272" s="8">
        <v>1446</v>
      </c>
      <c r="F272" s="8" t="s">
        <v>1695</v>
      </c>
      <c r="G272" s="8" t="s">
        <v>1696</v>
      </c>
      <c r="H272" s="8">
        <v>40.101460000000003</v>
      </c>
      <c r="I272" s="9">
        <v>-110.07472</v>
      </c>
      <c r="J272" s="7">
        <v>1446</v>
      </c>
      <c r="K272" s="8">
        <v>365</v>
      </c>
      <c r="L272" s="8">
        <v>730</v>
      </c>
      <c r="M272" s="8">
        <v>1095</v>
      </c>
      <c r="N272" s="8">
        <v>1460</v>
      </c>
      <c r="O272" s="8">
        <v>1825</v>
      </c>
      <c r="P272" s="8">
        <v>2190</v>
      </c>
      <c r="Q272" s="6">
        <v>2.3290384453705478E-4</v>
      </c>
      <c r="R272" s="33">
        <f t="shared" si="87"/>
        <v>1328.1556101143301</v>
      </c>
      <c r="S272" s="31">
        <f t="shared" si="88"/>
        <v>1219.9151622947222</v>
      </c>
      <c r="T272" s="31">
        <f t="shared" si="89"/>
        <v>1120.4959658819284</v>
      </c>
      <c r="U272" s="31">
        <f t="shared" si="90"/>
        <v>1029.179117010068</v>
      </c>
      <c r="V272" s="31">
        <f t="shared" si="91"/>
        <v>945.30430018633081</v>
      </c>
      <c r="W272" s="20">
        <f t="shared" si="92"/>
        <v>868.26501352536377</v>
      </c>
      <c r="Y272" s="153">
        <f t="shared" si="84"/>
        <v>2.1321906239999997</v>
      </c>
      <c r="Z272" s="155">
        <f t="shared" si="93"/>
        <v>267.0771206348706</v>
      </c>
      <c r="AA272" s="156">
        <f t="shared" si="94"/>
        <v>853.41884524705779</v>
      </c>
      <c r="AD272" s="14" t="s">
        <v>317</v>
      </c>
      <c r="AE272" s="57">
        <v>35746</v>
      </c>
      <c r="AF272" s="33">
        <f t="shared" si="95"/>
        <v>1328.1556101143301</v>
      </c>
      <c r="AG272" s="84">
        <f t="shared" si="85"/>
        <v>1.9584238859604246</v>
      </c>
      <c r="AH272" s="31">
        <f t="shared" si="96"/>
        <v>1219.9151622947222</v>
      </c>
      <c r="AI272" s="86">
        <f t="shared" si="86"/>
        <v>1.7988185830707089</v>
      </c>
      <c r="AJ272" s="155">
        <f t="shared" si="97"/>
        <v>1120.4959658819284</v>
      </c>
      <c r="AK272" s="56"/>
      <c r="AL272" s="86">
        <f t="shared" si="98"/>
        <v>1.6522206035154021</v>
      </c>
      <c r="AM272" s="31">
        <f t="shared" si="99"/>
        <v>1029.179117010068</v>
      </c>
      <c r="AN272" s="86">
        <f t="shared" si="100"/>
        <v>1.5175698919124936</v>
      </c>
      <c r="AO272" s="31">
        <f t="shared" si="101"/>
        <v>945.30430018633081</v>
      </c>
      <c r="AP272" s="89">
        <f t="shared" si="102"/>
        <v>1.393892784013953</v>
      </c>
      <c r="AQ272" s="20">
        <f t="shared" si="103"/>
        <v>868.26501352536377</v>
      </c>
      <c r="AR272" s="86">
        <f t="shared" si="104"/>
        <v>1.2802949661037439</v>
      </c>
    </row>
    <row r="273" spans="1:44" x14ac:dyDescent="0.25">
      <c r="A273" s="3" t="s">
        <v>318</v>
      </c>
      <c r="B273" s="4">
        <v>35767</v>
      </c>
      <c r="C273" s="7">
        <v>4301331927</v>
      </c>
      <c r="D273" s="8">
        <v>340</v>
      </c>
      <c r="E273" s="8">
        <v>656</v>
      </c>
      <c r="F273" s="8" t="s">
        <v>1695</v>
      </c>
      <c r="G273" s="8" t="s">
        <v>1696</v>
      </c>
      <c r="H273" s="8">
        <v>40.061799999999899</v>
      </c>
      <c r="I273" s="9">
        <v>-110.18291000000001</v>
      </c>
      <c r="J273" s="7">
        <v>656</v>
      </c>
      <c r="K273" s="8">
        <v>365</v>
      </c>
      <c r="L273" s="8">
        <v>730</v>
      </c>
      <c r="M273" s="8">
        <v>1095</v>
      </c>
      <c r="N273" s="8">
        <v>1460</v>
      </c>
      <c r="O273" s="8">
        <v>1825</v>
      </c>
      <c r="P273" s="8">
        <v>2190</v>
      </c>
      <c r="Q273" s="6">
        <v>2.3290384453705478E-4</v>
      </c>
      <c r="R273" s="33">
        <f t="shared" si="87"/>
        <v>602.53809144882473</v>
      </c>
      <c r="S273" s="31">
        <f t="shared" si="88"/>
        <v>553.43315799815889</v>
      </c>
      <c r="T273" s="31">
        <f t="shared" si="89"/>
        <v>508.33012006815017</v>
      </c>
      <c r="U273" s="31">
        <f t="shared" si="90"/>
        <v>466.90283593264496</v>
      </c>
      <c r="V273" s="31">
        <f t="shared" si="91"/>
        <v>428.85174337637136</v>
      </c>
      <c r="W273" s="20">
        <f t="shared" si="92"/>
        <v>393.90169354954264</v>
      </c>
      <c r="Y273" s="153">
        <f t="shared" si="84"/>
        <v>0.96730086399999993</v>
      </c>
      <c r="Z273" s="155">
        <f t="shared" si="93"/>
        <v>121.16361766007962</v>
      </c>
      <c r="AA273" s="156">
        <f t="shared" si="94"/>
        <v>387.16650240807053</v>
      </c>
      <c r="AD273" s="14" t="s">
        <v>318</v>
      </c>
      <c r="AE273" s="57">
        <v>35767</v>
      </c>
      <c r="AF273" s="33">
        <f t="shared" si="95"/>
        <v>602.53809144882473</v>
      </c>
      <c r="AG273" s="84">
        <f t="shared" si="85"/>
        <v>0.88846892751731577</v>
      </c>
      <c r="AH273" s="31">
        <f t="shared" si="96"/>
        <v>553.43315799815889</v>
      </c>
      <c r="AI273" s="86">
        <f t="shared" si="86"/>
        <v>0.81606154252723717</v>
      </c>
      <c r="AJ273" s="155">
        <f t="shared" si="97"/>
        <v>508.33012006815017</v>
      </c>
      <c r="AK273" s="56"/>
      <c r="AL273" s="86">
        <f t="shared" si="98"/>
        <v>0.74955512856577033</v>
      </c>
      <c r="AM273" s="31">
        <f t="shared" si="99"/>
        <v>466.90283593264496</v>
      </c>
      <c r="AN273" s="86">
        <f t="shared" si="100"/>
        <v>0.68846877530746597</v>
      </c>
      <c r="AO273" s="31">
        <f t="shared" si="101"/>
        <v>428.85174337637136</v>
      </c>
      <c r="AP273" s="89">
        <f t="shared" si="102"/>
        <v>0.63236076508516814</v>
      </c>
      <c r="AQ273" s="20">
        <f t="shared" si="103"/>
        <v>393.90169354954264</v>
      </c>
      <c r="AR273" s="86">
        <f t="shared" si="104"/>
        <v>0.58082537881331675</v>
      </c>
    </row>
    <row r="274" spans="1:44" x14ac:dyDescent="0.25">
      <c r="A274" s="3" t="s">
        <v>320</v>
      </c>
      <c r="B274" s="4">
        <v>35780</v>
      </c>
      <c r="C274" s="7">
        <v>4301331934</v>
      </c>
      <c r="D274" s="8">
        <v>348</v>
      </c>
      <c r="E274" s="8">
        <v>2356</v>
      </c>
      <c r="F274" s="8" t="s">
        <v>1695</v>
      </c>
      <c r="G274" s="8" t="s">
        <v>1696</v>
      </c>
      <c r="H274" s="8">
        <v>40.090110000000003</v>
      </c>
      <c r="I274" s="9">
        <v>-110.2204</v>
      </c>
      <c r="J274" s="7">
        <v>2356</v>
      </c>
      <c r="K274" s="8">
        <v>365</v>
      </c>
      <c r="L274" s="8">
        <v>730</v>
      </c>
      <c r="M274" s="8">
        <v>1095</v>
      </c>
      <c r="N274" s="8">
        <v>1460</v>
      </c>
      <c r="O274" s="8">
        <v>1825</v>
      </c>
      <c r="P274" s="8">
        <v>2190</v>
      </c>
      <c r="Q274" s="6">
        <v>2.3290384453705478E-4</v>
      </c>
      <c r="R274" s="33">
        <f t="shared" si="87"/>
        <v>2163.9935113619376</v>
      </c>
      <c r="S274" s="31">
        <f t="shared" si="88"/>
        <v>1987.6349393958267</v>
      </c>
      <c r="T274" s="31">
        <f t="shared" si="89"/>
        <v>1825.6490287813442</v>
      </c>
      <c r="U274" s="31">
        <f t="shared" si="90"/>
        <v>1676.8644534410237</v>
      </c>
      <c r="V274" s="31">
        <f t="shared" si="91"/>
        <v>1540.2053466383093</v>
      </c>
      <c r="W274" s="20">
        <f t="shared" si="92"/>
        <v>1414.6835213456134</v>
      </c>
      <c r="Y274" s="153">
        <f t="shared" si="84"/>
        <v>3.474025664</v>
      </c>
      <c r="Z274" s="155">
        <f t="shared" si="93"/>
        <v>435.15470001089574</v>
      </c>
      <c r="AA274" s="156">
        <f t="shared" si="94"/>
        <v>1390.4943287704484</v>
      </c>
      <c r="AD274" s="14" t="s">
        <v>320</v>
      </c>
      <c r="AE274" s="57">
        <v>35780</v>
      </c>
      <c r="AF274" s="33">
        <f t="shared" si="95"/>
        <v>2163.9935113619376</v>
      </c>
      <c r="AG274" s="84">
        <f t="shared" si="85"/>
        <v>3.1909036482176769</v>
      </c>
      <c r="AH274" s="31">
        <f t="shared" si="96"/>
        <v>1987.6349393958267</v>
      </c>
      <c r="AI274" s="86">
        <f t="shared" si="86"/>
        <v>2.9308551740764797</v>
      </c>
      <c r="AJ274" s="155">
        <f t="shared" si="97"/>
        <v>1825.6490287813442</v>
      </c>
      <c r="AK274" s="56"/>
      <c r="AL274" s="86">
        <f t="shared" si="98"/>
        <v>2.6919998214953584</v>
      </c>
      <c r="AM274" s="31">
        <f t="shared" si="99"/>
        <v>1676.8644534410237</v>
      </c>
      <c r="AN274" s="86">
        <f t="shared" si="100"/>
        <v>2.4726104186347406</v>
      </c>
      <c r="AO274" s="31">
        <f t="shared" si="101"/>
        <v>1540.2053466383093</v>
      </c>
      <c r="AP274" s="89">
        <f t="shared" si="102"/>
        <v>2.2711005526534391</v>
      </c>
      <c r="AQ274" s="20">
        <f t="shared" si="103"/>
        <v>1414.6835213456134</v>
      </c>
      <c r="AR274" s="86">
        <f t="shared" si="104"/>
        <v>2.0860130982990461</v>
      </c>
    </row>
    <row r="275" spans="1:44" x14ac:dyDescent="0.25">
      <c r="A275" s="3" t="s">
        <v>321</v>
      </c>
      <c r="B275" s="4">
        <v>35820</v>
      </c>
      <c r="C275" s="7">
        <v>4301331939</v>
      </c>
      <c r="D275" s="8">
        <v>306</v>
      </c>
      <c r="E275" s="8">
        <v>500</v>
      </c>
      <c r="F275" s="8" t="s">
        <v>1695</v>
      </c>
      <c r="G275" s="8" t="s">
        <v>1696</v>
      </c>
      <c r="H275" s="8">
        <v>40.093409999999899</v>
      </c>
      <c r="I275" s="9">
        <v>-110.21579</v>
      </c>
      <c r="J275" s="7">
        <v>500</v>
      </c>
      <c r="K275" s="8">
        <v>365</v>
      </c>
      <c r="L275" s="8">
        <v>730</v>
      </c>
      <c r="M275" s="8">
        <v>1095</v>
      </c>
      <c r="N275" s="8">
        <v>1460</v>
      </c>
      <c r="O275" s="8">
        <v>1825</v>
      </c>
      <c r="P275" s="8">
        <v>2190</v>
      </c>
      <c r="Q275" s="6">
        <v>2.3290384453705478E-4</v>
      </c>
      <c r="R275" s="33">
        <f t="shared" si="87"/>
        <v>459.25159409209198</v>
      </c>
      <c r="S275" s="31">
        <f t="shared" si="88"/>
        <v>421.82405335225525</v>
      </c>
      <c r="T275" s="31">
        <f t="shared" si="89"/>
        <v>387.44673785682176</v>
      </c>
      <c r="U275" s="31">
        <f t="shared" si="90"/>
        <v>355.87106397305257</v>
      </c>
      <c r="V275" s="31">
        <f t="shared" si="91"/>
        <v>326.86870684174647</v>
      </c>
      <c r="W275" s="20">
        <f t="shared" si="92"/>
        <v>300.22994935178554</v>
      </c>
      <c r="Y275" s="153">
        <f t="shared" si="84"/>
        <v>0.73727199999999993</v>
      </c>
      <c r="Z275" s="155">
        <f t="shared" si="93"/>
        <v>92.350318338475319</v>
      </c>
      <c r="AA275" s="156">
        <f t="shared" si="94"/>
        <v>295.09641951834641</v>
      </c>
      <c r="AD275" s="14" t="s">
        <v>321</v>
      </c>
      <c r="AE275" s="57">
        <v>35820</v>
      </c>
      <c r="AF275" s="33">
        <f t="shared" si="95"/>
        <v>459.25159409209198</v>
      </c>
      <c r="AG275" s="84">
        <f t="shared" si="85"/>
        <v>0.67718668255892966</v>
      </c>
      <c r="AH275" s="31">
        <f t="shared" si="96"/>
        <v>421.82405335225525</v>
      </c>
      <c r="AI275" s="86">
        <f t="shared" si="86"/>
        <v>0.62199812692624779</v>
      </c>
      <c r="AJ275" s="155">
        <f t="shared" si="97"/>
        <v>387.44673785682176</v>
      </c>
      <c r="AK275" s="56"/>
      <c r="AL275" s="86">
        <f t="shared" si="98"/>
        <v>0.57130726262634934</v>
      </c>
      <c r="AM275" s="31">
        <f t="shared" si="99"/>
        <v>355.87106397305257</v>
      </c>
      <c r="AN275" s="86">
        <f t="shared" si="100"/>
        <v>0.52474754215508079</v>
      </c>
      <c r="AO275" s="31">
        <f t="shared" si="101"/>
        <v>326.86870684174647</v>
      </c>
      <c r="AP275" s="89">
        <f t="shared" si="102"/>
        <v>0.48198229046125618</v>
      </c>
      <c r="AQ275" s="20">
        <f t="shared" si="103"/>
        <v>300.22994935178554</v>
      </c>
      <c r="AR275" s="86">
        <f t="shared" si="104"/>
        <v>0.44270227043697924</v>
      </c>
    </row>
    <row r="276" spans="1:44" x14ac:dyDescent="0.25">
      <c r="A276" s="3" t="s">
        <v>323</v>
      </c>
      <c r="B276" s="4">
        <v>35826</v>
      </c>
      <c r="C276" s="7">
        <v>4301331944</v>
      </c>
      <c r="D276" s="8">
        <v>190</v>
      </c>
      <c r="E276" s="8">
        <v>552</v>
      </c>
      <c r="F276" s="8" t="s">
        <v>1695</v>
      </c>
      <c r="G276" s="8" t="s">
        <v>1696</v>
      </c>
      <c r="H276" s="8">
        <v>40.126469999999898</v>
      </c>
      <c r="I276" s="9">
        <v>-110.054869999999</v>
      </c>
      <c r="J276" s="7">
        <v>552</v>
      </c>
      <c r="K276" s="8">
        <v>365</v>
      </c>
      <c r="L276" s="8">
        <v>730</v>
      </c>
      <c r="M276" s="8">
        <v>1095</v>
      </c>
      <c r="N276" s="8">
        <v>1460</v>
      </c>
      <c r="O276" s="8">
        <v>1825</v>
      </c>
      <c r="P276" s="8">
        <v>2190</v>
      </c>
      <c r="Q276" s="6">
        <v>2.3290384453705478E-4</v>
      </c>
      <c r="R276" s="33">
        <f t="shared" si="87"/>
        <v>507.01375987766954</v>
      </c>
      <c r="S276" s="31">
        <f t="shared" si="88"/>
        <v>465.69375490088981</v>
      </c>
      <c r="T276" s="31">
        <f t="shared" si="89"/>
        <v>427.74119859393124</v>
      </c>
      <c r="U276" s="31">
        <f t="shared" si="90"/>
        <v>392.88165462625005</v>
      </c>
      <c r="V276" s="31">
        <f t="shared" si="91"/>
        <v>360.86305235328808</v>
      </c>
      <c r="W276" s="20">
        <f t="shared" si="92"/>
        <v>331.45386408437122</v>
      </c>
      <c r="Y276" s="153">
        <f t="shared" si="84"/>
        <v>0.81394828799999996</v>
      </c>
      <c r="Z276" s="155">
        <f t="shared" si="93"/>
        <v>101.95475144567676</v>
      </c>
      <c r="AA276" s="156">
        <f t="shared" si="94"/>
        <v>325.78644714825447</v>
      </c>
      <c r="AD276" s="14" t="s">
        <v>323</v>
      </c>
      <c r="AE276" s="57">
        <v>35826</v>
      </c>
      <c r="AF276" s="33">
        <f t="shared" si="95"/>
        <v>507.01375987766954</v>
      </c>
      <c r="AG276" s="84">
        <f t="shared" si="85"/>
        <v>0.74761409754505836</v>
      </c>
      <c r="AH276" s="31">
        <f t="shared" si="96"/>
        <v>465.69375490088981</v>
      </c>
      <c r="AI276" s="86">
        <f t="shared" si="86"/>
        <v>0.68668593212657769</v>
      </c>
      <c r="AJ276" s="155">
        <f t="shared" si="97"/>
        <v>427.74119859393124</v>
      </c>
      <c r="AK276" s="56"/>
      <c r="AL276" s="86">
        <f t="shared" si="98"/>
        <v>0.63072321793948971</v>
      </c>
      <c r="AM276" s="31">
        <f t="shared" si="99"/>
        <v>392.88165462625005</v>
      </c>
      <c r="AN276" s="86">
        <f t="shared" si="100"/>
        <v>0.57932128653920922</v>
      </c>
      <c r="AO276" s="31">
        <f t="shared" si="101"/>
        <v>360.86305235328808</v>
      </c>
      <c r="AP276" s="89">
        <f t="shared" si="102"/>
        <v>0.5321084486692268</v>
      </c>
      <c r="AQ276" s="20">
        <f t="shared" si="103"/>
        <v>331.45386408437122</v>
      </c>
      <c r="AR276" s="86">
        <f t="shared" si="104"/>
        <v>0.48874330656242504</v>
      </c>
    </row>
    <row r="277" spans="1:44" x14ac:dyDescent="0.25">
      <c r="A277" s="3" t="s">
        <v>322</v>
      </c>
      <c r="B277" s="4">
        <v>35843</v>
      </c>
      <c r="C277" s="7">
        <v>4301331940</v>
      </c>
      <c r="D277" s="8">
        <v>357</v>
      </c>
      <c r="E277" s="8">
        <v>710</v>
      </c>
      <c r="F277" s="8" t="s">
        <v>1695</v>
      </c>
      <c r="G277" s="8" t="s">
        <v>1696</v>
      </c>
      <c r="H277" s="8">
        <v>40.089709999999897</v>
      </c>
      <c r="I277" s="9">
        <v>-110.21602</v>
      </c>
      <c r="J277" s="7">
        <v>710</v>
      </c>
      <c r="K277" s="8">
        <v>365</v>
      </c>
      <c r="L277" s="8">
        <v>730</v>
      </c>
      <c r="M277" s="8">
        <v>1095</v>
      </c>
      <c r="N277" s="8">
        <v>1460</v>
      </c>
      <c r="O277" s="8">
        <v>1825</v>
      </c>
      <c r="P277" s="8">
        <v>2190</v>
      </c>
      <c r="Q277" s="6">
        <v>2.3290384453705478E-4</v>
      </c>
      <c r="R277" s="33">
        <f t="shared" si="87"/>
        <v>652.13726361077067</v>
      </c>
      <c r="S277" s="31">
        <f t="shared" si="88"/>
        <v>598.99015576020247</v>
      </c>
      <c r="T277" s="31">
        <f t="shared" si="89"/>
        <v>550.17436775668693</v>
      </c>
      <c r="U277" s="31">
        <f t="shared" si="90"/>
        <v>505.33691084173466</v>
      </c>
      <c r="V277" s="31">
        <f t="shared" si="91"/>
        <v>464.15356371527997</v>
      </c>
      <c r="W277" s="20">
        <f t="shared" si="92"/>
        <v>426.32652807953548</v>
      </c>
      <c r="Y277" s="153">
        <f t="shared" si="84"/>
        <v>1.0469262399999999</v>
      </c>
      <c r="Z277" s="155">
        <f t="shared" si="93"/>
        <v>131.13745204063497</v>
      </c>
      <c r="AA277" s="156">
        <f t="shared" si="94"/>
        <v>419.03691571605196</v>
      </c>
      <c r="AD277" s="14" t="s">
        <v>322</v>
      </c>
      <c r="AE277" s="57">
        <v>35843</v>
      </c>
      <c r="AF277" s="33">
        <f t="shared" si="95"/>
        <v>652.13726361077067</v>
      </c>
      <c r="AG277" s="84">
        <f t="shared" si="85"/>
        <v>0.96160508923368015</v>
      </c>
      <c r="AH277" s="31">
        <f t="shared" si="96"/>
        <v>598.99015576020247</v>
      </c>
      <c r="AI277" s="86">
        <f t="shared" si="86"/>
        <v>0.88323734023527201</v>
      </c>
      <c r="AJ277" s="155">
        <f t="shared" si="97"/>
        <v>550.17436775668693</v>
      </c>
      <c r="AK277" s="56"/>
      <c r="AL277" s="86">
        <f t="shared" si="98"/>
        <v>0.81125631292941613</v>
      </c>
      <c r="AM277" s="31">
        <f t="shared" si="99"/>
        <v>505.33691084173466</v>
      </c>
      <c r="AN277" s="86">
        <f t="shared" si="100"/>
        <v>0.74514150986021477</v>
      </c>
      <c r="AO277" s="31">
        <f t="shared" si="101"/>
        <v>464.15356371527997</v>
      </c>
      <c r="AP277" s="89">
        <f t="shared" si="102"/>
        <v>0.68441485245498379</v>
      </c>
      <c r="AQ277" s="20">
        <f t="shared" si="103"/>
        <v>426.32652807953548</v>
      </c>
      <c r="AR277" s="86">
        <f t="shared" si="104"/>
        <v>0.62863722402051059</v>
      </c>
    </row>
    <row r="278" spans="1:44" x14ac:dyDescent="0.25">
      <c r="A278" s="3" t="s">
        <v>324</v>
      </c>
      <c r="B278" s="4">
        <v>35845</v>
      </c>
      <c r="C278" s="7">
        <v>4301331986</v>
      </c>
      <c r="D278" s="8">
        <v>314</v>
      </c>
      <c r="E278" s="8">
        <v>273</v>
      </c>
      <c r="F278" s="8" t="s">
        <v>1695</v>
      </c>
      <c r="G278" s="8" t="s">
        <v>1696</v>
      </c>
      <c r="H278" s="8">
        <v>40.097909999999899</v>
      </c>
      <c r="I278" s="9">
        <v>-110.08891</v>
      </c>
      <c r="J278" s="7">
        <v>273</v>
      </c>
      <c r="K278" s="8">
        <v>365</v>
      </c>
      <c r="L278" s="8">
        <v>730</v>
      </c>
      <c r="M278" s="8">
        <v>1095</v>
      </c>
      <c r="N278" s="8">
        <v>1460</v>
      </c>
      <c r="O278" s="8">
        <v>1825</v>
      </c>
      <c r="P278" s="8">
        <v>2190</v>
      </c>
      <c r="Q278" s="6">
        <v>2.3290384453705478E-4</v>
      </c>
      <c r="R278" s="33">
        <f t="shared" si="87"/>
        <v>250.75137037428223</v>
      </c>
      <c r="S278" s="31">
        <f t="shared" si="88"/>
        <v>230.31593313033136</v>
      </c>
      <c r="T278" s="31">
        <f t="shared" si="89"/>
        <v>211.54591886982467</v>
      </c>
      <c r="U278" s="31">
        <f t="shared" si="90"/>
        <v>194.3056009292867</v>
      </c>
      <c r="V278" s="31">
        <f t="shared" si="91"/>
        <v>178.47031393559357</v>
      </c>
      <c r="W278" s="20">
        <f t="shared" si="92"/>
        <v>163.92555234607491</v>
      </c>
      <c r="Y278" s="153">
        <f t="shared" si="84"/>
        <v>0.40255051199999997</v>
      </c>
      <c r="Z278" s="155">
        <f t="shared" si="93"/>
        <v>50.423273812807523</v>
      </c>
      <c r="AA278" s="156">
        <f t="shared" si="94"/>
        <v>161.12264505701714</v>
      </c>
      <c r="AD278" s="14" t="s">
        <v>324</v>
      </c>
      <c r="AE278" s="57">
        <v>35845</v>
      </c>
      <c r="AF278" s="33">
        <f t="shared" si="95"/>
        <v>250.75137037428223</v>
      </c>
      <c r="AG278" s="84">
        <f t="shared" si="85"/>
        <v>0.36974392867717559</v>
      </c>
      <c r="AH278" s="31">
        <f t="shared" si="96"/>
        <v>230.31593313033136</v>
      </c>
      <c r="AI278" s="86">
        <f t="shared" si="86"/>
        <v>0.33961097730173129</v>
      </c>
      <c r="AJ278" s="155">
        <f t="shared" si="97"/>
        <v>211.54591886982467</v>
      </c>
      <c r="AK278" s="56"/>
      <c r="AL278" s="86">
        <f t="shared" si="98"/>
        <v>0.31193376539398676</v>
      </c>
      <c r="AM278" s="31">
        <f t="shared" si="99"/>
        <v>194.3056009292867</v>
      </c>
      <c r="AN278" s="86">
        <f t="shared" si="100"/>
        <v>0.28651215801667412</v>
      </c>
      <c r="AO278" s="31">
        <f t="shared" si="101"/>
        <v>178.47031393559357</v>
      </c>
      <c r="AP278" s="89">
        <f t="shared" si="102"/>
        <v>0.26316233059184585</v>
      </c>
      <c r="AQ278" s="20">
        <f t="shared" si="103"/>
        <v>163.92555234607491</v>
      </c>
      <c r="AR278" s="86">
        <f t="shared" si="104"/>
        <v>0.24171543965859066</v>
      </c>
    </row>
    <row r="279" spans="1:44" x14ac:dyDescent="0.25">
      <c r="A279" s="3" t="s">
        <v>330</v>
      </c>
      <c r="B279" s="4">
        <v>35896</v>
      </c>
      <c r="C279" s="7">
        <v>4301332013</v>
      </c>
      <c r="D279" s="8">
        <v>306</v>
      </c>
      <c r="E279" s="8">
        <v>853</v>
      </c>
      <c r="F279" s="8" t="s">
        <v>1695</v>
      </c>
      <c r="G279" s="8" t="s">
        <v>1696</v>
      </c>
      <c r="H279" s="8">
        <v>40.051450000000003</v>
      </c>
      <c r="I279" s="9">
        <v>-110.168769999999</v>
      </c>
      <c r="J279" s="7">
        <v>853</v>
      </c>
      <c r="K279" s="8">
        <v>365</v>
      </c>
      <c r="L279" s="8">
        <v>730</v>
      </c>
      <c r="M279" s="8">
        <v>1095</v>
      </c>
      <c r="N279" s="8">
        <v>1460</v>
      </c>
      <c r="O279" s="8">
        <v>1825</v>
      </c>
      <c r="P279" s="8">
        <v>2190</v>
      </c>
      <c r="Q279" s="6">
        <v>2.3290384453705478E-4</v>
      </c>
      <c r="R279" s="33">
        <f t="shared" si="87"/>
        <v>783.48321952110894</v>
      </c>
      <c r="S279" s="31">
        <f t="shared" si="88"/>
        <v>719.63183501894741</v>
      </c>
      <c r="T279" s="31">
        <f t="shared" si="89"/>
        <v>660.98413478373789</v>
      </c>
      <c r="U279" s="31">
        <f t="shared" si="90"/>
        <v>607.11603513802766</v>
      </c>
      <c r="V279" s="31">
        <f t="shared" si="91"/>
        <v>557.63801387201943</v>
      </c>
      <c r="W279" s="20">
        <f t="shared" si="92"/>
        <v>512.19229359414612</v>
      </c>
      <c r="Y279" s="153">
        <f t="shared" si="84"/>
        <v>1.2577860320000001</v>
      </c>
      <c r="Z279" s="155">
        <f t="shared" si="93"/>
        <v>157.5496430854389</v>
      </c>
      <c r="AA279" s="156">
        <f t="shared" si="94"/>
        <v>503.43449169829898</v>
      </c>
      <c r="AD279" s="14" t="s">
        <v>330</v>
      </c>
      <c r="AE279" s="57">
        <v>35896</v>
      </c>
      <c r="AF279" s="33">
        <f t="shared" si="95"/>
        <v>783.48321952110894</v>
      </c>
      <c r="AG279" s="84">
        <f t="shared" si="85"/>
        <v>1.1552804804455341</v>
      </c>
      <c r="AH279" s="31">
        <f t="shared" si="96"/>
        <v>719.63183501894741</v>
      </c>
      <c r="AI279" s="86">
        <f t="shared" si="86"/>
        <v>1.0611288045361789</v>
      </c>
      <c r="AJ279" s="155">
        <f t="shared" si="97"/>
        <v>660.98413478373789</v>
      </c>
      <c r="AK279" s="56"/>
      <c r="AL279" s="86">
        <f t="shared" si="98"/>
        <v>0.97465019004055198</v>
      </c>
      <c r="AM279" s="31">
        <f t="shared" si="99"/>
        <v>607.11603513802766</v>
      </c>
      <c r="AN279" s="86">
        <f t="shared" si="100"/>
        <v>0.89521930691656781</v>
      </c>
      <c r="AO279" s="31">
        <f t="shared" si="101"/>
        <v>557.63801387201943</v>
      </c>
      <c r="AP279" s="89">
        <f t="shared" si="102"/>
        <v>0.82226178752690293</v>
      </c>
      <c r="AQ279" s="20">
        <f t="shared" si="103"/>
        <v>512.19229359414612</v>
      </c>
      <c r="AR279" s="86">
        <f t="shared" si="104"/>
        <v>0.75525007336548655</v>
      </c>
    </row>
    <row r="280" spans="1:44" x14ac:dyDescent="0.25">
      <c r="A280" s="3" t="s">
        <v>310</v>
      </c>
      <c r="B280" s="4">
        <v>35901</v>
      </c>
      <c r="C280" s="7">
        <v>4301331820</v>
      </c>
      <c r="D280" s="8">
        <v>366</v>
      </c>
      <c r="E280" s="8">
        <v>7935</v>
      </c>
      <c r="F280" s="8" t="s">
        <v>1695</v>
      </c>
      <c r="G280" s="8" t="s">
        <v>1696</v>
      </c>
      <c r="H280" s="8">
        <v>40.315280000000001</v>
      </c>
      <c r="I280" s="9">
        <v>-109.995769999999</v>
      </c>
      <c r="J280" s="7">
        <v>7935</v>
      </c>
      <c r="K280" s="8">
        <v>365</v>
      </c>
      <c r="L280" s="8">
        <v>730</v>
      </c>
      <c r="M280" s="8">
        <v>1095</v>
      </c>
      <c r="N280" s="8">
        <v>1460</v>
      </c>
      <c r="O280" s="8">
        <v>1825</v>
      </c>
      <c r="P280" s="8">
        <v>2190</v>
      </c>
      <c r="Q280" s="6">
        <v>2.3290384453705478E-4</v>
      </c>
      <c r="R280" s="33">
        <f t="shared" si="87"/>
        <v>7288.3227982415001</v>
      </c>
      <c r="S280" s="31">
        <f t="shared" si="88"/>
        <v>6694.3477267002909</v>
      </c>
      <c r="T280" s="31">
        <f t="shared" si="89"/>
        <v>6148.7797297877614</v>
      </c>
      <c r="U280" s="31">
        <f t="shared" si="90"/>
        <v>5647.6737852523447</v>
      </c>
      <c r="V280" s="31">
        <f t="shared" si="91"/>
        <v>5187.4063775785162</v>
      </c>
      <c r="W280" s="20">
        <f t="shared" si="92"/>
        <v>4764.6492962128368</v>
      </c>
      <c r="Y280" s="153">
        <f t="shared" si="84"/>
        <v>11.70050664</v>
      </c>
      <c r="Z280" s="155">
        <f t="shared" si="93"/>
        <v>1465.5995520316033</v>
      </c>
      <c r="AA280" s="156">
        <f t="shared" si="94"/>
        <v>4683.1801777561577</v>
      </c>
      <c r="AD280" s="14" t="s">
        <v>310</v>
      </c>
      <c r="AE280" s="57">
        <v>35901</v>
      </c>
      <c r="AF280" s="33">
        <f t="shared" si="95"/>
        <v>7288.3227982415001</v>
      </c>
      <c r="AG280" s="84">
        <f t="shared" si="85"/>
        <v>10.746952652210213</v>
      </c>
      <c r="AH280" s="31">
        <f t="shared" si="96"/>
        <v>6694.3477267002909</v>
      </c>
      <c r="AI280" s="86">
        <f t="shared" si="86"/>
        <v>9.8711102743195536</v>
      </c>
      <c r="AJ280" s="155">
        <f t="shared" si="97"/>
        <v>6148.7797297877614</v>
      </c>
      <c r="AK280" s="56"/>
      <c r="AL280" s="86">
        <f t="shared" si="98"/>
        <v>9.0666462578801639</v>
      </c>
      <c r="AM280" s="31">
        <f t="shared" si="99"/>
        <v>5647.6737852523447</v>
      </c>
      <c r="AN280" s="86">
        <f t="shared" si="100"/>
        <v>8.3277434940011332</v>
      </c>
      <c r="AO280" s="31">
        <f t="shared" si="101"/>
        <v>5187.4063775785162</v>
      </c>
      <c r="AP280" s="89">
        <f t="shared" si="102"/>
        <v>7.6490589496201356</v>
      </c>
      <c r="AQ280" s="20">
        <f t="shared" si="103"/>
        <v>4764.6492962128368</v>
      </c>
      <c r="AR280" s="86">
        <f t="shared" si="104"/>
        <v>7.0256850318348611</v>
      </c>
    </row>
    <row r="281" spans="1:44" x14ac:dyDescent="0.25">
      <c r="A281" s="3" t="s">
        <v>325</v>
      </c>
      <c r="B281" s="4">
        <v>35910</v>
      </c>
      <c r="C281" s="7">
        <v>4301332000</v>
      </c>
      <c r="D281" s="8">
        <v>356</v>
      </c>
      <c r="E281" s="8">
        <v>1861</v>
      </c>
      <c r="F281" s="8" t="s">
        <v>1695</v>
      </c>
      <c r="G281" s="8" t="s">
        <v>1696</v>
      </c>
      <c r="H281" s="8">
        <v>40.058439999999898</v>
      </c>
      <c r="I281" s="9">
        <v>-110.18771</v>
      </c>
      <c r="J281" s="7">
        <v>1861</v>
      </c>
      <c r="K281" s="8">
        <v>365</v>
      </c>
      <c r="L281" s="8">
        <v>730</v>
      </c>
      <c r="M281" s="8">
        <v>1095</v>
      </c>
      <c r="N281" s="8">
        <v>1460</v>
      </c>
      <c r="O281" s="8">
        <v>1825</v>
      </c>
      <c r="P281" s="8">
        <v>2190</v>
      </c>
      <c r="Q281" s="6">
        <v>2.3290384453705478E-4</v>
      </c>
      <c r="R281" s="33">
        <f t="shared" si="87"/>
        <v>1709.3344332107663</v>
      </c>
      <c r="S281" s="31">
        <f t="shared" si="88"/>
        <v>1570.0291265770941</v>
      </c>
      <c r="T281" s="31">
        <f t="shared" si="89"/>
        <v>1442.0767583030906</v>
      </c>
      <c r="U281" s="31">
        <f t="shared" si="90"/>
        <v>1324.5521001077016</v>
      </c>
      <c r="V281" s="31">
        <f t="shared" si="91"/>
        <v>1216.6053268649803</v>
      </c>
      <c r="W281" s="20">
        <f t="shared" si="92"/>
        <v>1117.4558714873458</v>
      </c>
      <c r="Y281" s="153">
        <f t="shared" si="84"/>
        <v>2.7441263839999999</v>
      </c>
      <c r="Z281" s="155">
        <f t="shared" si="93"/>
        <v>343.72788485580514</v>
      </c>
      <c r="AA281" s="156">
        <f t="shared" si="94"/>
        <v>1098.3488734472855</v>
      </c>
      <c r="AD281" s="14" t="s">
        <v>325</v>
      </c>
      <c r="AE281" s="57">
        <v>35910</v>
      </c>
      <c r="AF281" s="33">
        <f t="shared" si="95"/>
        <v>1709.3344332107663</v>
      </c>
      <c r="AG281" s="84">
        <f t="shared" si="85"/>
        <v>2.520488832484336</v>
      </c>
      <c r="AH281" s="31">
        <f t="shared" si="96"/>
        <v>1570.0291265770941</v>
      </c>
      <c r="AI281" s="86">
        <f t="shared" si="86"/>
        <v>2.3150770284194944</v>
      </c>
      <c r="AJ281" s="155">
        <f t="shared" si="97"/>
        <v>1442.0767583030906</v>
      </c>
      <c r="AK281" s="56"/>
      <c r="AL281" s="86">
        <f t="shared" si="98"/>
        <v>2.1264056314952722</v>
      </c>
      <c r="AM281" s="31">
        <f t="shared" si="99"/>
        <v>1324.5521001077016</v>
      </c>
      <c r="AN281" s="86">
        <f t="shared" si="100"/>
        <v>1.9531103519012105</v>
      </c>
      <c r="AO281" s="31">
        <f t="shared" si="101"/>
        <v>1216.6053268649803</v>
      </c>
      <c r="AP281" s="89">
        <f t="shared" si="102"/>
        <v>1.7939380850967954</v>
      </c>
      <c r="AQ281" s="20">
        <f t="shared" si="103"/>
        <v>1117.4558714873458</v>
      </c>
      <c r="AR281" s="86">
        <f t="shared" si="104"/>
        <v>1.6477378505664368</v>
      </c>
    </row>
    <row r="282" spans="1:44" x14ac:dyDescent="0.25">
      <c r="A282" s="3" t="s">
        <v>1439</v>
      </c>
      <c r="B282" s="4">
        <v>35948</v>
      </c>
      <c r="C282" s="7">
        <v>4304733081</v>
      </c>
      <c r="D282" s="8">
        <v>7</v>
      </c>
      <c r="E282" s="8">
        <v>4</v>
      </c>
      <c r="F282" s="8" t="s">
        <v>1695</v>
      </c>
      <c r="G282" s="8" t="s">
        <v>1697</v>
      </c>
      <c r="H282" s="8">
        <v>40.118670000000002</v>
      </c>
      <c r="I282" s="9">
        <v>-109.9654</v>
      </c>
      <c r="J282" s="7">
        <v>4</v>
      </c>
      <c r="K282" s="8">
        <v>365</v>
      </c>
      <c r="L282" s="8">
        <v>730</v>
      </c>
      <c r="M282" s="8">
        <v>1095</v>
      </c>
      <c r="N282" s="8">
        <v>1460</v>
      </c>
      <c r="O282" s="8">
        <v>1825</v>
      </c>
      <c r="P282" s="8">
        <v>2190</v>
      </c>
      <c r="Q282" s="6">
        <v>2.3290384453705478E-4</v>
      </c>
      <c r="R282" s="33">
        <f t="shared" si="87"/>
        <v>3.6740127527367359</v>
      </c>
      <c r="S282" s="31">
        <f t="shared" si="88"/>
        <v>3.3745924268180421</v>
      </c>
      <c r="T282" s="31">
        <f t="shared" si="89"/>
        <v>3.0995739028545741</v>
      </c>
      <c r="U282" s="31">
        <f t="shared" si="90"/>
        <v>2.8469685117844206</v>
      </c>
      <c r="V282" s="31">
        <f t="shared" si="91"/>
        <v>2.6149496547339717</v>
      </c>
      <c r="W282" s="20">
        <f t="shared" si="92"/>
        <v>2.4018395948142843</v>
      </c>
      <c r="Y282" s="153">
        <f t="shared" si="84"/>
        <v>5.8981759999999998E-3</v>
      </c>
      <c r="Z282" s="155">
        <f t="shared" si="93"/>
        <v>0.73880254670780254</v>
      </c>
      <c r="AA282" s="156">
        <f t="shared" si="94"/>
        <v>2.3607713561467714</v>
      </c>
      <c r="AD282" s="14" t="s">
        <v>1439</v>
      </c>
      <c r="AE282" s="57">
        <v>35948</v>
      </c>
      <c r="AF282" s="33">
        <f t="shared" si="95"/>
        <v>3.6740127527367359</v>
      </c>
      <c r="AG282" s="84">
        <f t="shared" si="85"/>
        <v>5.4174934604714377E-3</v>
      </c>
      <c r="AH282" s="31">
        <f t="shared" si="96"/>
        <v>3.3745924268180421</v>
      </c>
      <c r="AI282" s="86">
        <f t="shared" si="86"/>
        <v>4.9759850154099828E-3</v>
      </c>
      <c r="AJ282" s="155">
        <f t="shared" si="97"/>
        <v>3.0995739028545741</v>
      </c>
      <c r="AK282" s="56"/>
      <c r="AL282" s="86">
        <f t="shared" si="98"/>
        <v>4.5704581010107947E-3</v>
      </c>
      <c r="AM282" s="31">
        <f t="shared" si="99"/>
        <v>2.8469685117844206</v>
      </c>
      <c r="AN282" s="86">
        <f t="shared" si="100"/>
        <v>4.1979803372406465E-3</v>
      </c>
      <c r="AO282" s="31">
        <f t="shared" si="101"/>
        <v>2.6149496547339717</v>
      </c>
      <c r="AP282" s="89">
        <f t="shared" si="102"/>
        <v>3.8558583236900494E-3</v>
      </c>
      <c r="AQ282" s="20">
        <f t="shared" si="103"/>
        <v>2.4018395948142843</v>
      </c>
      <c r="AR282" s="86">
        <f t="shared" si="104"/>
        <v>3.5416181634958339E-3</v>
      </c>
    </row>
    <row r="283" spans="1:44" x14ac:dyDescent="0.25">
      <c r="A283" s="3" t="s">
        <v>1438</v>
      </c>
      <c r="B283" s="4">
        <v>35949</v>
      </c>
      <c r="C283" s="7">
        <v>4304733080</v>
      </c>
      <c r="D283" s="8">
        <v>361</v>
      </c>
      <c r="E283" s="8">
        <v>850</v>
      </c>
      <c r="F283" s="8" t="s">
        <v>1695</v>
      </c>
      <c r="G283" s="8" t="s">
        <v>1697</v>
      </c>
      <c r="H283" s="8">
        <v>40.115009999999899</v>
      </c>
      <c r="I283" s="9">
        <v>-109.96686</v>
      </c>
      <c r="J283" s="7">
        <v>850</v>
      </c>
      <c r="K283" s="8">
        <v>365</v>
      </c>
      <c r="L283" s="8">
        <v>730</v>
      </c>
      <c r="M283" s="8">
        <v>1095</v>
      </c>
      <c r="N283" s="8">
        <v>1460</v>
      </c>
      <c r="O283" s="8">
        <v>1825</v>
      </c>
      <c r="P283" s="8">
        <v>2190</v>
      </c>
      <c r="Q283" s="6">
        <v>2.3290384453705478E-4</v>
      </c>
      <c r="R283" s="33">
        <f t="shared" si="87"/>
        <v>780.7277099565564</v>
      </c>
      <c r="S283" s="31">
        <f t="shared" si="88"/>
        <v>717.10089069883395</v>
      </c>
      <c r="T283" s="31">
        <f t="shared" si="89"/>
        <v>658.65945435659705</v>
      </c>
      <c r="U283" s="31">
        <f t="shared" si="90"/>
        <v>604.98080875418941</v>
      </c>
      <c r="V283" s="31">
        <f t="shared" si="91"/>
        <v>555.67680163096895</v>
      </c>
      <c r="W283" s="20">
        <f t="shared" si="92"/>
        <v>510.39091389803542</v>
      </c>
      <c r="Y283" s="153">
        <f t="shared" si="84"/>
        <v>1.2533623999999999</v>
      </c>
      <c r="Z283" s="155">
        <f t="shared" si="93"/>
        <v>156.99554117540805</v>
      </c>
      <c r="AA283" s="156">
        <f t="shared" si="94"/>
        <v>501.663913181189</v>
      </c>
      <c r="AD283" s="14" t="s">
        <v>1438</v>
      </c>
      <c r="AE283" s="57">
        <v>35949</v>
      </c>
      <c r="AF283" s="33">
        <f t="shared" si="95"/>
        <v>780.7277099565564</v>
      </c>
      <c r="AG283" s="84">
        <f t="shared" si="85"/>
        <v>1.1512173603501805</v>
      </c>
      <c r="AH283" s="31">
        <f t="shared" si="96"/>
        <v>717.10089069883395</v>
      </c>
      <c r="AI283" s="86">
        <f t="shared" si="86"/>
        <v>1.0573968157746214</v>
      </c>
      <c r="AJ283" s="155">
        <f t="shared" si="97"/>
        <v>658.65945435659705</v>
      </c>
      <c r="AK283" s="56"/>
      <c r="AL283" s="86">
        <f t="shared" si="98"/>
        <v>0.971222346464794</v>
      </c>
      <c r="AM283" s="31">
        <f t="shared" si="99"/>
        <v>604.98080875418941</v>
      </c>
      <c r="AN283" s="86">
        <f t="shared" si="100"/>
        <v>0.89207082166363738</v>
      </c>
      <c r="AO283" s="31">
        <f t="shared" si="101"/>
        <v>555.67680163096895</v>
      </c>
      <c r="AP283" s="89">
        <f t="shared" si="102"/>
        <v>0.81936989378413549</v>
      </c>
      <c r="AQ283" s="20">
        <f t="shared" si="103"/>
        <v>510.39091389803542</v>
      </c>
      <c r="AR283" s="86">
        <f t="shared" si="104"/>
        <v>0.75259385974286475</v>
      </c>
    </row>
    <row r="284" spans="1:44" x14ac:dyDescent="0.25">
      <c r="A284" s="3" t="s">
        <v>332</v>
      </c>
      <c r="B284" s="4">
        <v>35968</v>
      </c>
      <c r="C284" s="7">
        <v>4301332054</v>
      </c>
      <c r="D284" s="8">
        <v>169</v>
      </c>
      <c r="E284" s="8">
        <v>437</v>
      </c>
      <c r="F284" s="8" t="s">
        <v>1695</v>
      </c>
      <c r="G284" s="8" t="s">
        <v>1696</v>
      </c>
      <c r="H284" s="8">
        <v>40.032829999999898</v>
      </c>
      <c r="I284" s="9">
        <v>-110.07993</v>
      </c>
      <c r="J284" s="7">
        <v>437</v>
      </c>
      <c r="K284" s="8">
        <v>365</v>
      </c>
      <c r="L284" s="8">
        <v>730</v>
      </c>
      <c r="M284" s="8">
        <v>1095</v>
      </c>
      <c r="N284" s="8">
        <v>1460</v>
      </c>
      <c r="O284" s="8">
        <v>1825</v>
      </c>
      <c r="P284" s="8">
        <v>2190</v>
      </c>
      <c r="Q284" s="6">
        <v>2.3290384453705478E-4</v>
      </c>
      <c r="R284" s="33">
        <f t="shared" si="87"/>
        <v>401.38589323648841</v>
      </c>
      <c r="S284" s="31">
        <f t="shared" si="88"/>
        <v>368.67422262987111</v>
      </c>
      <c r="T284" s="31">
        <f t="shared" si="89"/>
        <v>338.6284488868622</v>
      </c>
      <c r="U284" s="31">
        <f t="shared" si="90"/>
        <v>311.03130991244797</v>
      </c>
      <c r="V284" s="31">
        <f t="shared" si="91"/>
        <v>285.68324977968638</v>
      </c>
      <c r="W284" s="20">
        <f t="shared" si="92"/>
        <v>262.40097573346054</v>
      </c>
      <c r="Y284" s="153">
        <f t="shared" si="84"/>
        <v>0.64437572799999998</v>
      </c>
      <c r="Z284" s="155">
        <f t="shared" si="93"/>
        <v>80.714178227827432</v>
      </c>
      <c r="AA284" s="156">
        <f t="shared" si="94"/>
        <v>257.91427065903474</v>
      </c>
      <c r="AD284" s="14" t="s">
        <v>332</v>
      </c>
      <c r="AE284" s="57">
        <v>35968</v>
      </c>
      <c r="AF284" s="33">
        <f t="shared" si="95"/>
        <v>401.38589323648841</v>
      </c>
      <c r="AG284" s="84">
        <f t="shared" si="85"/>
        <v>0.59186116055650451</v>
      </c>
      <c r="AH284" s="31">
        <f t="shared" si="96"/>
        <v>368.67422262987111</v>
      </c>
      <c r="AI284" s="86">
        <f t="shared" si="86"/>
        <v>0.54362636293354061</v>
      </c>
      <c r="AJ284" s="155">
        <f t="shared" si="97"/>
        <v>338.6284488868622</v>
      </c>
      <c r="AK284" s="56"/>
      <c r="AL284" s="86">
        <f t="shared" si="98"/>
        <v>0.49932254753542932</v>
      </c>
      <c r="AM284" s="31">
        <f t="shared" si="99"/>
        <v>311.03130991244797</v>
      </c>
      <c r="AN284" s="86">
        <f t="shared" si="100"/>
        <v>0.45862935184354064</v>
      </c>
      <c r="AO284" s="31">
        <f t="shared" si="101"/>
        <v>285.68324977968638</v>
      </c>
      <c r="AP284" s="89">
        <f t="shared" si="102"/>
        <v>0.42125252186313783</v>
      </c>
      <c r="AQ284" s="20">
        <f t="shared" si="103"/>
        <v>262.40097573346054</v>
      </c>
      <c r="AR284" s="86">
        <f t="shared" si="104"/>
        <v>0.38692178436191982</v>
      </c>
    </row>
    <row r="285" spans="1:44" x14ac:dyDescent="0.25">
      <c r="A285" s="3" t="s">
        <v>331</v>
      </c>
      <c r="B285" s="4">
        <v>35975</v>
      </c>
      <c r="C285" s="7">
        <v>4301332044</v>
      </c>
      <c r="D285" s="8">
        <v>351</v>
      </c>
      <c r="E285" s="8">
        <v>451</v>
      </c>
      <c r="F285" s="8" t="s">
        <v>1695</v>
      </c>
      <c r="G285" s="8" t="s">
        <v>1696</v>
      </c>
      <c r="H285" s="8">
        <v>40.039940000000001</v>
      </c>
      <c r="I285" s="9">
        <v>-110.11753</v>
      </c>
      <c r="J285" s="7">
        <v>451</v>
      </c>
      <c r="K285" s="8">
        <v>365</v>
      </c>
      <c r="L285" s="8">
        <v>730</v>
      </c>
      <c r="M285" s="8">
        <v>1095</v>
      </c>
      <c r="N285" s="8">
        <v>1460</v>
      </c>
      <c r="O285" s="8">
        <v>1825</v>
      </c>
      <c r="P285" s="8">
        <v>2190</v>
      </c>
      <c r="Q285" s="6">
        <v>2.3290384453705478E-4</v>
      </c>
      <c r="R285" s="33">
        <f t="shared" si="87"/>
        <v>414.24493787106695</v>
      </c>
      <c r="S285" s="31">
        <f t="shared" si="88"/>
        <v>380.48529612373426</v>
      </c>
      <c r="T285" s="31">
        <f t="shared" si="89"/>
        <v>349.47695754685321</v>
      </c>
      <c r="U285" s="31">
        <f t="shared" si="90"/>
        <v>320.99569970369345</v>
      </c>
      <c r="V285" s="31">
        <f t="shared" si="91"/>
        <v>294.83557357125528</v>
      </c>
      <c r="W285" s="20">
        <f t="shared" si="92"/>
        <v>270.80741431531055</v>
      </c>
      <c r="Y285" s="153">
        <f t="shared" si="84"/>
        <v>0.66501934399999996</v>
      </c>
      <c r="Z285" s="155">
        <f t="shared" si="93"/>
        <v>83.29998714130474</v>
      </c>
      <c r="AA285" s="156">
        <f t="shared" si="94"/>
        <v>266.17697040554845</v>
      </c>
      <c r="AD285" s="14" t="s">
        <v>331</v>
      </c>
      <c r="AE285" s="57">
        <v>35975</v>
      </c>
      <c r="AF285" s="33">
        <f t="shared" si="95"/>
        <v>414.24493787106695</v>
      </c>
      <c r="AG285" s="84">
        <f t="shared" si="85"/>
        <v>0.61082238766815455</v>
      </c>
      <c r="AH285" s="31">
        <f t="shared" si="96"/>
        <v>380.48529612373426</v>
      </c>
      <c r="AI285" s="86">
        <f t="shared" si="86"/>
        <v>0.56104231048747555</v>
      </c>
      <c r="AJ285" s="155">
        <f t="shared" si="97"/>
        <v>349.47695754685321</v>
      </c>
      <c r="AK285" s="56"/>
      <c r="AL285" s="86">
        <f t="shared" si="98"/>
        <v>0.51531915088896707</v>
      </c>
      <c r="AM285" s="31">
        <f t="shared" si="99"/>
        <v>320.99569970369345</v>
      </c>
      <c r="AN285" s="86">
        <f t="shared" si="100"/>
        <v>0.47332228302388291</v>
      </c>
      <c r="AO285" s="31">
        <f t="shared" si="101"/>
        <v>294.83557357125528</v>
      </c>
      <c r="AP285" s="89">
        <f t="shared" si="102"/>
        <v>0.43474802599605306</v>
      </c>
      <c r="AQ285" s="20">
        <f t="shared" si="103"/>
        <v>270.80741431531055</v>
      </c>
      <c r="AR285" s="86">
        <f t="shared" si="104"/>
        <v>0.39931744793415525</v>
      </c>
    </row>
    <row r="286" spans="1:44" x14ac:dyDescent="0.25">
      <c r="A286" s="3" t="s">
        <v>327</v>
      </c>
      <c r="B286" s="4">
        <v>36075</v>
      </c>
      <c r="C286" s="7">
        <v>4301332004</v>
      </c>
      <c r="D286" s="8">
        <v>359</v>
      </c>
      <c r="E286" s="8">
        <v>2611</v>
      </c>
      <c r="F286" s="8" t="s">
        <v>1695</v>
      </c>
      <c r="G286" s="8" t="s">
        <v>1696</v>
      </c>
      <c r="H286" s="8">
        <v>40.054749999999899</v>
      </c>
      <c r="I286" s="9">
        <v>-110.17364000000001</v>
      </c>
      <c r="J286" s="7">
        <v>2611</v>
      </c>
      <c r="K286" s="8">
        <v>365</v>
      </c>
      <c r="L286" s="8">
        <v>730</v>
      </c>
      <c r="M286" s="8">
        <v>1095</v>
      </c>
      <c r="N286" s="8">
        <v>1460</v>
      </c>
      <c r="O286" s="8">
        <v>1825</v>
      </c>
      <c r="P286" s="8">
        <v>2190</v>
      </c>
      <c r="Q286" s="6">
        <v>2.3290384453705478E-4</v>
      </c>
      <c r="R286" s="33">
        <f t="shared" si="87"/>
        <v>2398.2118243489044</v>
      </c>
      <c r="S286" s="31">
        <f t="shared" si="88"/>
        <v>2202.765206605477</v>
      </c>
      <c r="T286" s="31">
        <f t="shared" si="89"/>
        <v>2023.2468650883231</v>
      </c>
      <c r="U286" s="31">
        <f t="shared" si="90"/>
        <v>1858.3586960672806</v>
      </c>
      <c r="V286" s="31">
        <f t="shared" si="91"/>
        <v>1706.9083871276</v>
      </c>
      <c r="W286" s="20">
        <f t="shared" si="92"/>
        <v>1567.800795515024</v>
      </c>
      <c r="Y286" s="153">
        <f t="shared" si="84"/>
        <v>3.8500343839999998</v>
      </c>
      <c r="Z286" s="155">
        <f t="shared" si="93"/>
        <v>482.25336236351808</v>
      </c>
      <c r="AA286" s="156">
        <f t="shared" si="94"/>
        <v>1540.993502724805</v>
      </c>
      <c r="AD286" s="14" t="s">
        <v>327</v>
      </c>
      <c r="AE286" s="57">
        <v>36075</v>
      </c>
      <c r="AF286" s="33">
        <f t="shared" si="95"/>
        <v>2398.2118243489044</v>
      </c>
      <c r="AG286" s="84">
        <f t="shared" si="85"/>
        <v>3.5362688563227307</v>
      </c>
      <c r="AH286" s="31">
        <f t="shared" si="96"/>
        <v>2202.765206605477</v>
      </c>
      <c r="AI286" s="86">
        <f t="shared" si="86"/>
        <v>3.2480742188088665</v>
      </c>
      <c r="AJ286" s="155">
        <f t="shared" si="97"/>
        <v>2023.2468650883231</v>
      </c>
      <c r="AK286" s="56"/>
      <c r="AL286" s="86">
        <f t="shared" si="98"/>
        <v>2.9833665254347963</v>
      </c>
      <c r="AM286" s="31">
        <f t="shared" si="99"/>
        <v>1858.3586960672806</v>
      </c>
      <c r="AN286" s="86">
        <f t="shared" si="100"/>
        <v>2.7402316651338321</v>
      </c>
      <c r="AO286" s="31">
        <f t="shared" si="101"/>
        <v>1706.9083871276</v>
      </c>
      <c r="AP286" s="89">
        <f t="shared" si="102"/>
        <v>2.5169115207886796</v>
      </c>
      <c r="AQ286" s="20">
        <f t="shared" si="103"/>
        <v>1567.800795515024</v>
      </c>
      <c r="AR286" s="86">
        <f t="shared" si="104"/>
        <v>2.3117912562219054</v>
      </c>
    </row>
    <row r="287" spans="1:44" x14ac:dyDescent="0.25">
      <c r="A287" s="3" t="s">
        <v>326</v>
      </c>
      <c r="B287" s="4">
        <v>36090</v>
      </c>
      <c r="C287" s="7">
        <v>4301332002</v>
      </c>
      <c r="D287" s="8">
        <v>296</v>
      </c>
      <c r="E287" s="8">
        <v>796</v>
      </c>
      <c r="F287" s="8" t="s">
        <v>1695</v>
      </c>
      <c r="G287" s="8" t="s">
        <v>1696</v>
      </c>
      <c r="H287" s="8">
        <v>40.054969999999898</v>
      </c>
      <c r="I287" s="9">
        <v>-110.1837</v>
      </c>
      <c r="J287" s="7">
        <v>796</v>
      </c>
      <c r="K287" s="8">
        <v>365</v>
      </c>
      <c r="L287" s="8">
        <v>730</v>
      </c>
      <c r="M287" s="8">
        <v>1095</v>
      </c>
      <c r="N287" s="8">
        <v>1460</v>
      </c>
      <c r="O287" s="8">
        <v>1825</v>
      </c>
      <c r="P287" s="8">
        <v>2190</v>
      </c>
      <c r="Q287" s="6">
        <v>2.3290384453705478E-4</v>
      </c>
      <c r="R287" s="33">
        <f t="shared" si="87"/>
        <v>731.12853779461045</v>
      </c>
      <c r="S287" s="31">
        <f t="shared" si="88"/>
        <v>671.54389293679037</v>
      </c>
      <c r="T287" s="31">
        <f t="shared" si="89"/>
        <v>616.81520666806023</v>
      </c>
      <c r="U287" s="31">
        <f t="shared" si="90"/>
        <v>566.54673384509965</v>
      </c>
      <c r="V287" s="31">
        <f t="shared" si="91"/>
        <v>520.3749812920604</v>
      </c>
      <c r="W287" s="20">
        <f t="shared" si="92"/>
        <v>477.96607936804259</v>
      </c>
      <c r="Y287" s="153">
        <f t="shared" si="84"/>
        <v>1.173737024</v>
      </c>
      <c r="Z287" s="155">
        <f t="shared" si="93"/>
        <v>147.02170679485272</v>
      </c>
      <c r="AA287" s="156">
        <f t="shared" si="94"/>
        <v>469.79349987320751</v>
      </c>
      <c r="AD287" s="14" t="s">
        <v>326</v>
      </c>
      <c r="AE287" s="57">
        <v>36090</v>
      </c>
      <c r="AF287" s="33">
        <f t="shared" si="95"/>
        <v>731.12853779461045</v>
      </c>
      <c r="AG287" s="84">
        <f t="shared" si="85"/>
        <v>1.0780811986338161</v>
      </c>
      <c r="AH287" s="31">
        <f t="shared" si="96"/>
        <v>671.54389293679037</v>
      </c>
      <c r="AI287" s="86">
        <f t="shared" si="86"/>
        <v>0.99022101806658658</v>
      </c>
      <c r="AJ287" s="155">
        <f t="shared" si="97"/>
        <v>616.81520666806023</v>
      </c>
      <c r="AK287" s="56"/>
      <c r="AL287" s="86">
        <f t="shared" si="98"/>
        <v>0.9095211621011482</v>
      </c>
      <c r="AM287" s="31">
        <f t="shared" si="99"/>
        <v>566.54673384509965</v>
      </c>
      <c r="AN287" s="86">
        <f t="shared" si="100"/>
        <v>0.83539808711088859</v>
      </c>
      <c r="AO287" s="31">
        <f t="shared" si="101"/>
        <v>520.3749812920604</v>
      </c>
      <c r="AP287" s="89">
        <f t="shared" si="102"/>
        <v>0.76731580641431985</v>
      </c>
      <c r="AQ287" s="20">
        <f t="shared" si="103"/>
        <v>477.96607936804259</v>
      </c>
      <c r="AR287" s="86">
        <f t="shared" si="104"/>
        <v>0.70478201453567091</v>
      </c>
    </row>
    <row r="288" spans="1:44" x14ac:dyDescent="0.25">
      <c r="A288" s="3" t="s">
        <v>1440</v>
      </c>
      <c r="B288" s="4">
        <v>36097</v>
      </c>
      <c r="C288" s="7">
        <v>4304733082</v>
      </c>
      <c r="D288" s="8">
        <v>358</v>
      </c>
      <c r="E288" s="8">
        <v>1589</v>
      </c>
      <c r="F288" s="8" t="s">
        <v>1695</v>
      </c>
      <c r="G288" s="8" t="s">
        <v>1697</v>
      </c>
      <c r="H288" s="8">
        <v>40.112220000000001</v>
      </c>
      <c r="I288" s="9">
        <v>-109.9722</v>
      </c>
      <c r="J288" s="7">
        <v>1589</v>
      </c>
      <c r="K288" s="8">
        <v>365</v>
      </c>
      <c r="L288" s="8">
        <v>730</v>
      </c>
      <c r="M288" s="8">
        <v>1095</v>
      </c>
      <c r="N288" s="8">
        <v>1460</v>
      </c>
      <c r="O288" s="8">
        <v>1825</v>
      </c>
      <c r="P288" s="8">
        <v>2190</v>
      </c>
      <c r="Q288" s="6">
        <v>2.3290384453705478E-4</v>
      </c>
      <c r="R288" s="33">
        <f t="shared" si="87"/>
        <v>1459.5015660246684</v>
      </c>
      <c r="S288" s="31">
        <f t="shared" si="88"/>
        <v>1340.5568415534672</v>
      </c>
      <c r="T288" s="31">
        <f t="shared" si="89"/>
        <v>1231.3057329089795</v>
      </c>
      <c r="U288" s="31">
        <f t="shared" si="90"/>
        <v>1130.9582413063611</v>
      </c>
      <c r="V288" s="31">
        <f t="shared" si="91"/>
        <v>1038.7887503430702</v>
      </c>
      <c r="W288" s="20">
        <f t="shared" si="92"/>
        <v>954.13077903997441</v>
      </c>
      <c r="Y288" s="153">
        <f t="shared" si="84"/>
        <v>2.3430504160000001</v>
      </c>
      <c r="Z288" s="155">
        <f t="shared" si="93"/>
        <v>293.48931167967459</v>
      </c>
      <c r="AA288" s="156">
        <f t="shared" si="94"/>
        <v>937.81642122930486</v>
      </c>
      <c r="AD288" s="14" t="s">
        <v>1440</v>
      </c>
      <c r="AE288" s="57">
        <v>36097</v>
      </c>
      <c r="AF288" s="33">
        <f t="shared" si="95"/>
        <v>1459.5015660246684</v>
      </c>
      <c r="AG288" s="84">
        <f t="shared" si="85"/>
        <v>2.1520992771722787</v>
      </c>
      <c r="AH288" s="31">
        <f t="shared" si="96"/>
        <v>1340.5568415534672</v>
      </c>
      <c r="AI288" s="86">
        <f t="shared" si="86"/>
        <v>1.9767100473716157</v>
      </c>
      <c r="AJ288" s="155">
        <f t="shared" si="97"/>
        <v>1231.3057329089795</v>
      </c>
      <c r="AK288" s="56"/>
      <c r="AL288" s="86">
        <f t="shared" si="98"/>
        <v>1.8156144806265382</v>
      </c>
      <c r="AM288" s="31">
        <f t="shared" si="99"/>
        <v>1130.9582413063611</v>
      </c>
      <c r="AN288" s="86">
        <f t="shared" si="100"/>
        <v>1.6676476889688467</v>
      </c>
      <c r="AO288" s="31">
        <f t="shared" si="101"/>
        <v>1038.7887503430702</v>
      </c>
      <c r="AP288" s="89">
        <f t="shared" si="102"/>
        <v>1.5317397190858721</v>
      </c>
      <c r="AQ288" s="20">
        <f t="shared" si="103"/>
        <v>954.13077903997441</v>
      </c>
      <c r="AR288" s="86">
        <f t="shared" si="104"/>
        <v>1.40690781544872</v>
      </c>
    </row>
    <row r="289" spans="1:44" x14ac:dyDescent="0.25">
      <c r="A289" s="3" t="s">
        <v>328</v>
      </c>
      <c r="B289" s="4">
        <v>36109</v>
      </c>
      <c r="C289" s="7">
        <v>4301332006</v>
      </c>
      <c r="D289" s="8">
        <v>366</v>
      </c>
      <c r="E289" s="8">
        <v>13655</v>
      </c>
      <c r="F289" s="8" t="s">
        <v>1695</v>
      </c>
      <c r="G289" s="8" t="s">
        <v>1696</v>
      </c>
      <c r="H289" s="8">
        <v>40.050150000000002</v>
      </c>
      <c r="I289" s="9">
        <v>-110.17697</v>
      </c>
      <c r="J289" s="7">
        <v>13655</v>
      </c>
      <c r="K289" s="8">
        <v>365</v>
      </c>
      <c r="L289" s="8">
        <v>730</v>
      </c>
      <c r="M289" s="8">
        <v>1095</v>
      </c>
      <c r="N289" s="8">
        <v>1460</v>
      </c>
      <c r="O289" s="8">
        <v>1825</v>
      </c>
      <c r="P289" s="8">
        <v>2190</v>
      </c>
      <c r="Q289" s="6">
        <v>2.3290384453705478E-4</v>
      </c>
      <c r="R289" s="33">
        <f t="shared" si="87"/>
        <v>12542.161034655031</v>
      </c>
      <c r="S289" s="31">
        <f t="shared" si="88"/>
        <v>11520.01489705009</v>
      </c>
      <c r="T289" s="31">
        <f t="shared" si="89"/>
        <v>10581.170410869803</v>
      </c>
      <c r="U289" s="31">
        <f t="shared" si="90"/>
        <v>9718.8387571040657</v>
      </c>
      <c r="V289" s="31">
        <f t="shared" si="91"/>
        <v>8926.7843838480967</v>
      </c>
      <c r="W289" s="20">
        <f t="shared" si="92"/>
        <v>8199.2799167972626</v>
      </c>
      <c r="Y289" s="153">
        <f t="shared" si="84"/>
        <v>20.134898319999998</v>
      </c>
      <c r="Z289" s="155">
        <f t="shared" si="93"/>
        <v>2522.087193823761</v>
      </c>
      <c r="AA289" s="156">
        <f t="shared" si="94"/>
        <v>8059.0832170460417</v>
      </c>
      <c r="AD289" s="14" t="s">
        <v>328</v>
      </c>
      <c r="AE289" s="57">
        <v>36109</v>
      </c>
      <c r="AF289" s="33">
        <f t="shared" si="95"/>
        <v>12542.161034655031</v>
      </c>
      <c r="AG289" s="84">
        <f t="shared" si="85"/>
        <v>18.493968300684369</v>
      </c>
      <c r="AH289" s="31">
        <f t="shared" si="96"/>
        <v>11520.01489705009</v>
      </c>
      <c r="AI289" s="86">
        <f t="shared" si="86"/>
        <v>16.98676884635583</v>
      </c>
      <c r="AJ289" s="155">
        <f t="shared" si="97"/>
        <v>10581.170410869803</v>
      </c>
      <c r="AK289" s="56"/>
      <c r="AL289" s="86">
        <f t="shared" si="98"/>
        <v>15.602401342325603</v>
      </c>
      <c r="AM289" s="31">
        <f t="shared" si="99"/>
        <v>9718.8387571040657</v>
      </c>
      <c r="AN289" s="86">
        <f t="shared" si="100"/>
        <v>14.330855376255258</v>
      </c>
      <c r="AO289" s="31">
        <f t="shared" si="101"/>
        <v>8926.7843838480967</v>
      </c>
      <c r="AP289" s="89">
        <f t="shared" si="102"/>
        <v>13.162936352496907</v>
      </c>
      <c r="AQ289" s="20">
        <f t="shared" si="103"/>
        <v>8199.2799167972626</v>
      </c>
      <c r="AR289" s="86">
        <f t="shared" si="104"/>
        <v>12.090199005633902</v>
      </c>
    </row>
    <row r="290" spans="1:44" x14ac:dyDescent="0.25">
      <c r="A290" s="3" t="s">
        <v>1437</v>
      </c>
      <c r="B290" s="4">
        <v>36119</v>
      </c>
      <c r="C290" s="7">
        <v>4304732849</v>
      </c>
      <c r="D290" s="8">
        <v>366</v>
      </c>
      <c r="E290" s="8">
        <v>11544</v>
      </c>
      <c r="F290" s="8" t="s">
        <v>1695</v>
      </c>
      <c r="G290" s="8" t="s">
        <v>1697</v>
      </c>
      <c r="H290" s="8">
        <v>40.358469999999897</v>
      </c>
      <c r="I290" s="9">
        <v>-109.80248</v>
      </c>
      <c r="J290" s="7">
        <v>11544</v>
      </c>
      <c r="K290" s="8">
        <v>365</v>
      </c>
      <c r="L290" s="8">
        <v>730</v>
      </c>
      <c r="M290" s="8">
        <v>1095</v>
      </c>
      <c r="N290" s="8">
        <v>1460</v>
      </c>
      <c r="O290" s="8">
        <v>1825</v>
      </c>
      <c r="P290" s="8">
        <v>2190</v>
      </c>
      <c r="Q290" s="6">
        <v>2.3290384453705478E-4</v>
      </c>
      <c r="R290" s="33">
        <f t="shared" si="87"/>
        <v>10603.20080439822</v>
      </c>
      <c r="S290" s="31">
        <f t="shared" si="88"/>
        <v>9739.0737437968692</v>
      </c>
      <c r="T290" s="31">
        <f t="shared" si="89"/>
        <v>8945.3702836383018</v>
      </c>
      <c r="U290" s="31">
        <f t="shared" si="90"/>
        <v>8216.3511250098381</v>
      </c>
      <c r="V290" s="31">
        <f t="shared" si="91"/>
        <v>7546.7447035622426</v>
      </c>
      <c r="W290" s="20">
        <f t="shared" si="92"/>
        <v>6931.709070634025</v>
      </c>
      <c r="Y290" s="153">
        <f t="shared" si="84"/>
        <v>17.022135935999998</v>
      </c>
      <c r="Z290" s="155">
        <f t="shared" si="93"/>
        <v>2132.1841497987184</v>
      </c>
      <c r="AA290" s="156">
        <f t="shared" si="94"/>
        <v>6813.1861338395829</v>
      </c>
      <c r="AD290" s="14" t="s">
        <v>1437</v>
      </c>
      <c r="AE290" s="57">
        <v>36119</v>
      </c>
      <c r="AF290" s="33">
        <f t="shared" si="95"/>
        <v>10603.20080439822</v>
      </c>
      <c r="AG290" s="84">
        <f t="shared" si="85"/>
        <v>15.63488612692057</v>
      </c>
      <c r="AH290" s="31">
        <f t="shared" si="96"/>
        <v>9739.0737437968692</v>
      </c>
      <c r="AI290" s="86">
        <f t="shared" si="86"/>
        <v>14.360692754473209</v>
      </c>
      <c r="AJ290" s="155">
        <f t="shared" si="97"/>
        <v>8945.3702836383018</v>
      </c>
      <c r="AK290" s="56"/>
      <c r="AL290" s="86">
        <f t="shared" si="98"/>
        <v>13.190342079517155</v>
      </c>
      <c r="AM290" s="31">
        <f t="shared" si="99"/>
        <v>8216.3511250098381</v>
      </c>
      <c r="AN290" s="86">
        <f t="shared" si="100"/>
        <v>12.115371253276507</v>
      </c>
      <c r="AO290" s="31">
        <f t="shared" si="101"/>
        <v>7546.7447035622426</v>
      </c>
      <c r="AP290" s="89">
        <f t="shared" si="102"/>
        <v>11.128007122169484</v>
      </c>
      <c r="AQ290" s="20">
        <f t="shared" si="103"/>
        <v>6931.709070634025</v>
      </c>
      <c r="AR290" s="86">
        <f t="shared" si="104"/>
        <v>10.221110019848977</v>
      </c>
    </row>
    <row r="291" spans="1:44" x14ac:dyDescent="0.25">
      <c r="A291" s="3" t="s">
        <v>1441</v>
      </c>
      <c r="B291" s="4">
        <v>36160</v>
      </c>
      <c r="C291" s="7">
        <v>4304733179</v>
      </c>
      <c r="D291" s="8">
        <v>353</v>
      </c>
      <c r="E291" s="8">
        <v>5672</v>
      </c>
      <c r="F291" s="8" t="s">
        <v>1695</v>
      </c>
      <c r="G291" s="8" t="s">
        <v>1697</v>
      </c>
      <c r="H291" s="8">
        <v>40.401780000000002</v>
      </c>
      <c r="I291" s="9">
        <v>-109.970609999999</v>
      </c>
      <c r="J291" s="7">
        <v>5672</v>
      </c>
      <c r="K291" s="8">
        <v>365</v>
      </c>
      <c r="L291" s="8">
        <v>730</v>
      </c>
      <c r="M291" s="8">
        <v>1095</v>
      </c>
      <c r="N291" s="8">
        <v>1460</v>
      </c>
      <c r="O291" s="8">
        <v>1825</v>
      </c>
      <c r="P291" s="8">
        <v>2190</v>
      </c>
      <c r="Q291" s="6">
        <v>2.3290384453705478E-4</v>
      </c>
      <c r="R291" s="33">
        <f t="shared" si="87"/>
        <v>5209.7500833806916</v>
      </c>
      <c r="S291" s="31">
        <f t="shared" si="88"/>
        <v>4785.1720612279832</v>
      </c>
      <c r="T291" s="31">
        <f t="shared" si="89"/>
        <v>4395.1957942477857</v>
      </c>
      <c r="U291" s="31">
        <f t="shared" si="90"/>
        <v>4037.0013497103082</v>
      </c>
      <c r="V291" s="31">
        <f t="shared" si="91"/>
        <v>3707.998610412772</v>
      </c>
      <c r="W291" s="20">
        <f t="shared" si="92"/>
        <v>3405.808545446655</v>
      </c>
      <c r="Y291" s="153">
        <f t="shared" si="84"/>
        <v>8.3636135679999999</v>
      </c>
      <c r="Z291" s="155">
        <f t="shared" si="93"/>
        <v>1047.6220112316639</v>
      </c>
      <c r="AA291" s="156">
        <f t="shared" si="94"/>
        <v>3347.5737830161215</v>
      </c>
      <c r="AD291" s="14" t="s">
        <v>1441</v>
      </c>
      <c r="AE291" s="57">
        <v>36160</v>
      </c>
      <c r="AF291" s="33">
        <f t="shared" si="95"/>
        <v>5209.7500833806916</v>
      </c>
      <c r="AG291" s="84">
        <f t="shared" si="85"/>
        <v>7.682005726948498</v>
      </c>
      <c r="AH291" s="31">
        <f t="shared" si="96"/>
        <v>4785.1720612279832</v>
      </c>
      <c r="AI291" s="86">
        <f t="shared" si="86"/>
        <v>7.055946751851355</v>
      </c>
      <c r="AJ291" s="155">
        <f t="shared" si="97"/>
        <v>4395.1957942477857</v>
      </c>
      <c r="AK291" s="56"/>
      <c r="AL291" s="86">
        <f t="shared" si="98"/>
        <v>6.4809095872333069</v>
      </c>
      <c r="AM291" s="31">
        <f t="shared" si="99"/>
        <v>4037.0013497103082</v>
      </c>
      <c r="AN291" s="86">
        <f t="shared" si="100"/>
        <v>5.9527361182072367</v>
      </c>
      <c r="AO291" s="31">
        <f t="shared" si="101"/>
        <v>3707.998610412772</v>
      </c>
      <c r="AP291" s="89">
        <f t="shared" si="102"/>
        <v>5.4676071029924902</v>
      </c>
      <c r="AQ291" s="20">
        <f t="shared" si="103"/>
        <v>3405.808545446655</v>
      </c>
      <c r="AR291" s="86">
        <f t="shared" si="104"/>
        <v>5.0220145558370923</v>
      </c>
    </row>
    <row r="292" spans="1:44" x14ac:dyDescent="0.25">
      <c r="A292" s="3" t="s">
        <v>338</v>
      </c>
      <c r="B292" s="4">
        <v>36277</v>
      </c>
      <c r="C292" s="7">
        <v>4301332112</v>
      </c>
      <c r="D292" s="8">
        <v>365</v>
      </c>
      <c r="E292" s="8">
        <v>3933</v>
      </c>
      <c r="F292" s="8" t="s">
        <v>1695</v>
      </c>
      <c r="G292" s="8" t="s">
        <v>1696</v>
      </c>
      <c r="H292" s="8">
        <v>40.223120000000002</v>
      </c>
      <c r="I292" s="9">
        <v>-110.47949</v>
      </c>
      <c r="J292" s="7">
        <v>3933</v>
      </c>
      <c r="K292" s="8">
        <v>365</v>
      </c>
      <c r="L292" s="8">
        <v>730</v>
      </c>
      <c r="M292" s="8">
        <v>1095</v>
      </c>
      <c r="N292" s="8">
        <v>1460</v>
      </c>
      <c r="O292" s="8">
        <v>1825</v>
      </c>
      <c r="P292" s="8">
        <v>2190</v>
      </c>
      <c r="Q292" s="6">
        <v>2.3290384453705478E-4</v>
      </c>
      <c r="R292" s="33">
        <f t="shared" si="87"/>
        <v>3612.4730391283956</v>
      </c>
      <c r="S292" s="31">
        <f t="shared" si="88"/>
        <v>3318.06800366884</v>
      </c>
      <c r="T292" s="31">
        <f t="shared" si="89"/>
        <v>3047.6560399817599</v>
      </c>
      <c r="U292" s="31">
        <f t="shared" si="90"/>
        <v>2799.2817892120315</v>
      </c>
      <c r="V292" s="31">
        <f t="shared" si="91"/>
        <v>2571.1492480171778</v>
      </c>
      <c r="W292" s="20">
        <f t="shared" si="92"/>
        <v>2361.608781601145</v>
      </c>
      <c r="Y292" s="153">
        <f t="shared" si="84"/>
        <v>5.7993815519999998</v>
      </c>
      <c r="Z292" s="155">
        <f t="shared" si="93"/>
        <v>726.42760405044692</v>
      </c>
      <c r="AA292" s="156">
        <f t="shared" si="94"/>
        <v>2321.228435931313</v>
      </c>
      <c r="AD292" s="14" t="s">
        <v>338</v>
      </c>
      <c r="AE292" s="57">
        <v>36277</v>
      </c>
      <c r="AF292" s="33">
        <f t="shared" si="95"/>
        <v>3612.4730391283956</v>
      </c>
      <c r="AG292" s="84">
        <f t="shared" si="85"/>
        <v>5.3267504450085408</v>
      </c>
      <c r="AH292" s="31">
        <f t="shared" si="96"/>
        <v>3318.06800366884</v>
      </c>
      <c r="AI292" s="86">
        <f t="shared" si="86"/>
        <v>4.8926372664018656</v>
      </c>
      <c r="AJ292" s="155">
        <f t="shared" si="97"/>
        <v>3047.6560399817599</v>
      </c>
      <c r="AK292" s="56"/>
      <c r="AL292" s="86">
        <f t="shared" si="98"/>
        <v>4.4939029278188638</v>
      </c>
      <c r="AM292" s="31">
        <f t="shared" si="99"/>
        <v>2799.2817892120315</v>
      </c>
      <c r="AN292" s="86">
        <f t="shared" si="100"/>
        <v>4.1276641665918659</v>
      </c>
      <c r="AO292" s="31">
        <f t="shared" si="101"/>
        <v>2571.1492480171778</v>
      </c>
      <c r="AP292" s="89">
        <f t="shared" si="102"/>
        <v>3.7912726967682411</v>
      </c>
      <c r="AQ292" s="20">
        <f t="shared" si="103"/>
        <v>2361.608781601145</v>
      </c>
      <c r="AR292" s="86">
        <f t="shared" si="104"/>
        <v>3.4822960592572785</v>
      </c>
    </row>
    <row r="293" spans="1:44" x14ac:dyDescent="0.25">
      <c r="A293" s="3" t="s">
        <v>130</v>
      </c>
      <c r="B293" s="4">
        <v>36497</v>
      </c>
      <c r="C293" s="7">
        <v>4301330322</v>
      </c>
      <c r="D293" s="8">
        <v>233</v>
      </c>
      <c r="E293" s="8">
        <v>14659</v>
      </c>
      <c r="F293" s="8" t="s">
        <v>1695</v>
      </c>
      <c r="G293" s="8" t="s">
        <v>1696</v>
      </c>
      <c r="H293" s="8">
        <v>40.385190000000001</v>
      </c>
      <c r="I293" s="9">
        <v>-110.37295</v>
      </c>
      <c r="J293" s="7">
        <v>14659</v>
      </c>
      <c r="K293" s="8">
        <v>365</v>
      </c>
      <c r="L293" s="8">
        <v>730</v>
      </c>
      <c r="M293" s="8">
        <v>1095</v>
      </c>
      <c r="N293" s="8">
        <v>1460</v>
      </c>
      <c r="O293" s="8">
        <v>1825</v>
      </c>
      <c r="P293" s="8">
        <v>2190</v>
      </c>
      <c r="Q293" s="6">
        <v>2.3290384453705478E-4</v>
      </c>
      <c r="R293" s="33">
        <f t="shared" si="87"/>
        <v>13464.338235591953</v>
      </c>
      <c r="S293" s="31">
        <f t="shared" si="88"/>
        <v>12367.037596181419</v>
      </c>
      <c r="T293" s="31">
        <f t="shared" si="89"/>
        <v>11359.163460486301</v>
      </c>
      <c r="U293" s="31">
        <f t="shared" si="90"/>
        <v>10433.427853561956</v>
      </c>
      <c r="V293" s="31">
        <f t="shared" si="91"/>
        <v>9583.1367471863232</v>
      </c>
      <c r="W293" s="20">
        <f t="shared" si="92"/>
        <v>8802.1416550956492</v>
      </c>
      <c r="Y293" s="153">
        <f t="shared" si="84"/>
        <v>21.615340495999998</v>
      </c>
      <c r="Z293" s="155">
        <f t="shared" si="93"/>
        <v>2707.5266330474196</v>
      </c>
      <c r="AA293" s="156">
        <f t="shared" si="94"/>
        <v>8651.6368274388806</v>
      </c>
      <c r="AD293" s="14" t="s">
        <v>130</v>
      </c>
      <c r="AE293" s="57">
        <v>36497</v>
      </c>
      <c r="AF293" s="33">
        <f t="shared" si="95"/>
        <v>13464.338235591953</v>
      </c>
      <c r="AG293" s="84">
        <f t="shared" si="85"/>
        <v>19.853759159262701</v>
      </c>
      <c r="AH293" s="31">
        <f t="shared" si="96"/>
        <v>12367.037596181419</v>
      </c>
      <c r="AI293" s="86">
        <f t="shared" si="86"/>
        <v>18.235741085223733</v>
      </c>
      <c r="AJ293" s="155">
        <f t="shared" si="97"/>
        <v>11359.163460486301</v>
      </c>
      <c r="AK293" s="56"/>
      <c r="AL293" s="86">
        <f t="shared" si="98"/>
        <v>16.74958632567931</v>
      </c>
      <c r="AM293" s="31">
        <f t="shared" si="99"/>
        <v>10433.427853561956</v>
      </c>
      <c r="AN293" s="86">
        <f t="shared" si="100"/>
        <v>15.384548440902661</v>
      </c>
      <c r="AO293" s="31">
        <f t="shared" si="101"/>
        <v>9583.1367471863232</v>
      </c>
      <c r="AP293" s="89">
        <f t="shared" si="102"/>
        <v>14.13075679174311</v>
      </c>
      <c r="AQ293" s="20">
        <f t="shared" si="103"/>
        <v>8802.1416550956492</v>
      </c>
      <c r="AR293" s="86">
        <f t="shared" si="104"/>
        <v>12.979145164671358</v>
      </c>
    </row>
    <row r="294" spans="1:44" x14ac:dyDescent="0.25">
      <c r="A294" s="3" t="s">
        <v>1413</v>
      </c>
      <c r="B294" s="4">
        <v>36513</v>
      </c>
      <c r="C294" s="7">
        <v>4304731213</v>
      </c>
      <c r="D294" s="8">
        <v>366</v>
      </c>
      <c r="E294" s="8">
        <v>23261</v>
      </c>
      <c r="F294" s="8" t="s">
        <v>1695</v>
      </c>
      <c r="G294" s="8" t="s">
        <v>1697</v>
      </c>
      <c r="H294" s="8">
        <v>40.40896</v>
      </c>
      <c r="I294" s="9">
        <v>-109.966269999999</v>
      </c>
      <c r="J294" s="7">
        <v>23261</v>
      </c>
      <c r="K294" s="8">
        <v>365</v>
      </c>
      <c r="L294" s="8">
        <v>730</v>
      </c>
      <c r="M294" s="8">
        <v>1095</v>
      </c>
      <c r="N294" s="8">
        <v>1460</v>
      </c>
      <c r="O294" s="8">
        <v>1825</v>
      </c>
      <c r="P294" s="8">
        <v>2190</v>
      </c>
      <c r="Q294" s="6">
        <v>2.3290384453705478E-4</v>
      </c>
      <c r="R294" s="33">
        <f t="shared" si="87"/>
        <v>21365.302660352303</v>
      </c>
      <c r="S294" s="31">
        <f t="shared" si="88"/>
        <v>19624.098610053617</v>
      </c>
      <c r="T294" s="31">
        <f t="shared" si="89"/>
        <v>18024.797138575061</v>
      </c>
      <c r="U294" s="31">
        <f t="shared" si="90"/>
        <v>16555.833638154352</v>
      </c>
      <c r="V294" s="31">
        <f t="shared" si="91"/>
        <v>15206.585979691728</v>
      </c>
      <c r="W294" s="20">
        <f t="shared" si="92"/>
        <v>13967.297703743767</v>
      </c>
      <c r="Y294" s="153">
        <f t="shared" si="84"/>
        <v>34.299367984</v>
      </c>
      <c r="Z294" s="155">
        <f t="shared" si="93"/>
        <v>4296.3215097425482</v>
      </c>
      <c r="AA294" s="156">
        <f t="shared" si="94"/>
        <v>13728.475628832512</v>
      </c>
      <c r="AD294" s="14" t="s">
        <v>1413</v>
      </c>
      <c r="AE294" s="57">
        <v>36513</v>
      </c>
      <c r="AF294" s="33">
        <f t="shared" si="95"/>
        <v>21365.302660352303</v>
      </c>
      <c r="AG294" s="84">
        <f t="shared" si="85"/>
        <v>31.504078846006525</v>
      </c>
      <c r="AH294" s="31">
        <f t="shared" si="96"/>
        <v>19624.098610053617</v>
      </c>
      <c r="AI294" s="86">
        <f t="shared" si="86"/>
        <v>28.936596860862899</v>
      </c>
      <c r="AJ294" s="155">
        <f t="shared" si="97"/>
        <v>18024.797138575061</v>
      </c>
      <c r="AK294" s="56"/>
      <c r="AL294" s="86">
        <f t="shared" si="98"/>
        <v>26.578356471903025</v>
      </c>
      <c r="AM294" s="31">
        <f t="shared" si="99"/>
        <v>16555.833638154352</v>
      </c>
      <c r="AN294" s="86">
        <f t="shared" si="100"/>
        <v>24.412305156138672</v>
      </c>
      <c r="AO294" s="31">
        <f t="shared" si="101"/>
        <v>15206.585979691728</v>
      </c>
      <c r="AP294" s="89">
        <f t="shared" si="102"/>
        <v>22.42278011683856</v>
      </c>
      <c r="AQ294" s="20">
        <f t="shared" si="103"/>
        <v>13967.297703743767</v>
      </c>
      <c r="AR294" s="86">
        <f t="shared" si="104"/>
        <v>20.595395025269148</v>
      </c>
    </row>
    <row r="295" spans="1:44" x14ac:dyDescent="0.25">
      <c r="A295" s="3" t="s">
        <v>336</v>
      </c>
      <c r="B295" s="4">
        <v>36525</v>
      </c>
      <c r="C295" s="7">
        <v>4301332101</v>
      </c>
      <c r="D295" s="8">
        <v>364</v>
      </c>
      <c r="E295" s="8">
        <v>5873</v>
      </c>
      <c r="F295" s="8" t="s">
        <v>1695</v>
      </c>
      <c r="G295" s="8" t="s">
        <v>1696</v>
      </c>
      <c r="H295" s="8">
        <v>40.105649999999898</v>
      </c>
      <c r="I295" s="9">
        <v>-110.07894</v>
      </c>
      <c r="J295" s="7">
        <v>5873</v>
      </c>
      <c r="K295" s="8">
        <v>365</v>
      </c>
      <c r="L295" s="8">
        <v>730</v>
      </c>
      <c r="M295" s="8">
        <v>1095</v>
      </c>
      <c r="N295" s="8">
        <v>1460</v>
      </c>
      <c r="O295" s="8">
        <v>1825</v>
      </c>
      <c r="P295" s="8">
        <v>2190</v>
      </c>
      <c r="Q295" s="6">
        <v>2.3290384453705478E-4</v>
      </c>
      <c r="R295" s="33">
        <f t="shared" si="87"/>
        <v>5394.3692242057123</v>
      </c>
      <c r="S295" s="31">
        <f t="shared" si="88"/>
        <v>4954.7453306755906</v>
      </c>
      <c r="T295" s="31">
        <f t="shared" si="89"/>
        <v>4550.949382866228</v>
      </c>
      <c r="U295" s="31">
        <f t="shared" si="90"/>
        <v>4180.0615174274753</v>
      </c>
      <c r="V295" s="31">
        <f t="shared" si="91"/>
        <v>3839.399830563154</v>
      </c>
      <c r="W295" s="20">
        <f t="shared" si="92"/>
        <v>3526.5009850860729</v>
      </c>
      <c r="Y295" s="153">
        <f t="shared" si="84"/>
        <v>8.6599969120000004</v>
      </c>
      <c r="Z295" s="155">
        <f t="shared" si="93"/>
        <v>1084.746839203731</v>
      </c>
      <c r="AA295" s="156">
        <f t="shared" si="94"/>
        <v>3466.2025436624967</v>
      </c>
      <c r="AD295" s="14" t="s">
        <v>336</v>
      </c>
      <c r="AE295" s="57">
        <v>36525</v>
      </c>
      <c r="AF295" s="33">
        <f t="shared" si="95"/>
        <v>5394.3692242057123</v>
      </c>
      <c r="AG295" s="84">
        <f t="shared" si="85"/>
        <v>7.9542347733371876</v>
      </c>
      <c r="AH295" s="31">
        <f t="shared" si="96"/>
        <v>4954.7453306755906</v>
      </c>
      <c r="AI295" s="86">
        <f t="shared" si="86"/>
        <v>7.3059899988757078</v>
      </c>
      <c r="AJ295" s="155">
        <f t="shared" si="97"/>
        <v>4550.949382866228</v>
      </c>
      <c r="AK295" s="56"/>
      <c r="AL295" s="86">
        <f t="shared" si="98"/>
        <v>6.7105751068090989</v>
      </c>
      <c r="AM295" s="31">
        <f t="shared" si="99"/>
        <v>4180.0615174274753</v>
      </c>
      <c r="AN295" s="86">
        <f t="shared" si="100"/>
        <v>6.163684630153579</v>
      </c>
      <c r="AO295" s="31">
        <f t="shared" si="101"/>
        <v>3839.399830563154</v>
      </c>
      <c r="AP295" s="89">
        <f t="shared" si="102"/>
        <v>5.6613639837579148</v>
      </c>
      <c r="AQ295" s="20">
        <f t="shared" si="103"/>
        <v>3526.5009850860729</v>
      </c>
      <c r="AR295" s="86">
        <f t="shared" si="104"/>
        <v>5.1999808685527578</v>
      </c>
    </row>
    <row r="296" spans="1:44" x14ac:dyDescent="0.25">
      <c r="A296" s="3" t="s">
        <v>339</v>
      </c>
      <c r="B296" s="4">
        <v>36559</v>
      </c>
      <c r="C296" s="7">
        <v>4301332118</v>
      </c>
      <c r="D296" s="8">
        <v>363</v>
      </c>
      <c r="E296" s="8">
        <v>1645</v>
      </c>
      <c r="F296" s="8" t="s">
        <v>1695</v>
      </c>
      <c r="G296" s="8" t="s">
        <v>1696</v>
      </c>
      <c r="H296" s="8">
        <v>40.064950000000003</v>
      </c>
      <c r="I296" s="9">
        <v>-110.18761000000001</v>
      </c>
      <c r="J296" s="7">
        <v>1645</v>
      </c>
      <c r="K296" s="8">
        <v>365</v>
      </c>
      <c r="L296" s="8">
        <v>730</v>
      </c>
      <c r="M296" s="8">
        <v>1095</v>
      </c>
      <c r="N296" s="8">
        <v>1460</v>
      </c>
      <c r="O296" s="8">
        <v>1825</v>
      </c>
      <c r="P296" s="8">
        <v>2190</v>
      </c>
      <c r="Q296" s="6">
        <v>2.3290384453705478E-4</v>
      </c>
      <c r="R296" s="33">
        <f t="shared" si="87"/>
        <v>1510.9377445629827</v>
      </c>
      <c r="S296" s="31">
        <f t="shared" si="88"/>
        <v>1387.8011355289198</v>
      </c>
      <c r="T296" s="31">
        <f t="shared" si="89"/>
        <v>1274.6997675489436</v>
      </c>
      <c r="U296" s="31">
        <f t="shared" si="90"/>
        <v>1170.815800471343</v>
      </c>
      <c r="V296" s="31">
        <f t="shared" si="91"/>
        <v>1075.3980455093458</v>
      </c>
      <c r="W296" s="20">
        <f t="shared" si="92"/>
        <v>987.75653336737446</v>
      </c>
      <c r="Y296" s="153">
        <f t="shared" si="84"/>
        <v>2.42562488</v>
      </c>
      <c r="Z296" s="155">
        <f t="shared" si="93"/>
        <v>303.83254733358382</v>
      </c>
      <c r="AA296" s="156">
        <f t="shared" si="94"/>
        <v>970.86722021535968</v>
      </c>
      <c r="AD296" s="14" t="s">
        <v>339</v>
      </c>
      <c r="AE296" s="57">
        <v>36559</v>
      </c>
      <c r="AF296" s="33">
        <f t="shared" si="95"/>
        <v>1510.9377445629827</v>
      </c>
      <c r="AG296" s="84">
        <f t="shared" si="85"/>
        <v>2.2279441856188789</v>
      </c>
      <c r="AH296" s="31">
        <f t="shared" si="96"/>
        <v>1387.8011355289198</v>
      </c>
      <c r="AI296" s="86">
        <f t="shared" si="86"/>
        <v>2.0463738375873555</v>
      </c>
      <c r="AJ296" s="155">
        <f t="shared" si="97"/>
        <v>1274.6997675489436</v>
      </c>
      <c r="AK296" s="56"/>
      <c r="AL296" s="86">
        <f t="shared" si="98"/>
        <v>1.8796008940406894</v>
      </c>
      <c r="AM296" s="31">
        <f t="shared" si="99"/>
        <v>1170.815800471343</v>
      </c>
      <c r="AN296" s="86">
        <f t="shared" si="100"/>
        <v>1.7264194136902158</v>
      </c>
      <c r="AO296" s="31">
        <f t="shared" si="101"/>
        <v>1075.3980455093458</v>
      </c>
      <c r="AP296" s="89">
        <f t="shared" si="102"/>
        <v>1.5857217356175328</v>
      </c>
      <c r="AQ296" s="20">
        <f t="shared" si="103"/>
        <v>987.75653336737446</v>
      </c>
      <c r="AR296" s="86">
        <f t="shared" si="104"/>
        <v>1.4564904697376617</v>
      </c>
    </row>
    <row r="297" spans="1:44" x14ac:dyDescent="0.25">
      <c r="A297" s="3" t="s">
        <v>334</v>
      </c>
      <c r="B297" s="4">
        <v>36596</v>
      </c>
      <c r="C297" s="7">
        <v>4301332094</v>
      </c>
      <c r="D297" s="8">
        <v>366</v>
      </c>
      <c r="E297" s="8">
        <v>5117</v>
      </c>
      <c r="F297" s="8" t="s">
        <v>1695</v>
      </c>
      <c r="G297" s="8" t="s">
        <v>1696</v>
      </c>
      <c r="H297" s="8">
        <v>40.1084999999999</v>
      </c>
      <c r="I297" s="9">
        <v>-110.08461</v>
      </c>
      <c r="J297" s="7">
        <v>5117</v>
      </c>
      <c r="K297" s="8">
        <v>365</v>
      </c>
      <c r="L297" s="8">
        <v>730</v>
      </c>
      <c r="M297" s="8">
        <v>1095</v>
      </c>
      <c r="N297" s="8">
        <v>1460</v>
      </c>
      <c r="O297" s="8">
        <v>1825</v>
      </c>
      <c r="P297" s="8">
        <v>2190</v>
      </c>
      <c r="Q297" s="6">
        <v>2.3290384453705478E-4</v>
      </c>
      <c r="R297" s="33">
        <f t="shared" si="87"/>
        <v>4699.9808139384695</v>
      </c>
      <c r="S297" s="31">
        <f t="shared" si="88"/>
        <v>4316.9473620069803</v>
      </c>
      <c r="T297" s="31">
        <f t="shared" si="89"/>
        <v>3965.1299152267138</v>
      </c>
      <c r="U297" s="31">
        <f t="shared" si="90"/>
        <v>3641.9844687002201</v>
      </c>
      <c r="V297" s="31">
        <f t="shared" si="91"/>
        <v>3345.1743458184333</v>
      </c>
      <c r="W297" s="20">
        <f t="shared" si="92"/>
        <v>3072.5533016661734</v>
      </c>
      <c r="Y297" s="153">
        <f t="shared" si="84"/>
        <v>7.5452416479999993</v>
      </c>
      <c r="Z297" s="155">
        <f t="shared" si="93"/>
        <v>945.1131578759564</v>
      </c>
      <c r="AA297" s="156">
        <f t="shared" si="94"/>
        <v>3020.0167573507574</v>
      </c>
      <c r="AD297" s="14" t="s">
        <v>334</v>
      </c>
      <c r="AE297" s="57">
        <v>36596</v>
      </c>
      <c r="AF297" s="33">
        <f t="shared" si="95"/>
        <v>4699.9808139384695</v>
      </c>
      <c r="AG297" s="84">
        <f t="shared" si="85"/>
        <v>6.9303285093080866</v>
      </c>
      <c r="AH297" s="31">
        <f t="shared" si="96"/>
        <v>4316.9473620069803</v>
      </c>
      <c r="AI297" s="86">
        <f t="shared" si="86"/>
        <v>6.3655288309632203</v>
      </c>
      <c r="AJ297" s="155">
        <f t="shared" si="97"/>
        <v>3965.1299152267138</v>
      </c>
      <c r="AK297" s="56"/>
      <c r="AL297" s="86">
        <f t="shared" si="98"/>
        <v>5.8467585257180597</v>
      </c>
      <c r="AM297" s="31">
        <f t="shared" si="99"/>
        <v>3641.9844687002201</v>
      </c>
      <c r="AN297" s="86">
        <f t="shared" si="100"/>
        <v>5.3702663464150975</v>
      </c>
      <c r="AO297" s="31">
        <f t="shared" si="101"/>
        <v>3345.1743458184333</v>
      </c>
      <c r="AP297" s="89">
        <f t="shared" si="102"/>
        <v>4.9326067605804953</v>
      </c>
      <c r="AQ297" s="20">
        <f t="shared" si="103"/>
        <v>3072.5533016661734</v>
      </c>
      <c r="AR297" s="86">
        <f t="shared" si="104"/>
        <v>4.5306150356520458</v>
      </c>
    </row>
    <row r="298" spans="1:44" x14ac:dyDescent="0.25">
      <c r="A298" s="3" t="s">
        <v>335</v>
      </c>
      <c r="B298" s="4">
        <v>36601</v>
      </c>
      <c r="C298" s="7">
        <v>4301332097</v>
      </c>
      <c r="D298" s="8">
        <v>353</v>
      </c>
      <c r="E298" s="8">
        <v>746</v>
      </c>
      <c r="F298" s="8" t="s">
        <v>1695</v>
      </c>
      <c r="G298" s="8" t="s">
        <v>1696</v>
      </c>
      <c r="H298" s="8">
        <v>40.108550000000001</v>
      </c>
      <c r="I298" s="9">
        <v>-110.074569999999</v>
      </c>
      <c r="J298" s="7">
        <v>746</v>
      </c>
      <c r="K298" s="8">
        <v>365</v>
      </c>
      <c r="L298" s="8">
        <v>730</v>
      </c>
      <c r="M298" s="8">
        <v>1095</v>
      </c>
      <c r="N298" s="8">
        <v>1460</v>
      </c>
      <c r="O298" s="8">
        <v>1825</v>
      </c>
      <c r="P298" s="8">
        <v>2190</v>
      </c>
      <c r="Q298" s="6">
        <v>2.3290384453705478E-4</v>
      </c>
      <c r="R298" s="33">
        <f t="shared" si="87"/>
        <v>685.20337838540127</v>
      </c>
      <c r="S298" s="31">
        <f t="shared" si="88"/>
        <v>629.36148760156482</v>
      </c>
      <c r="T298" s="31">
        <f t="shared" si="89"/>
        <v>578.07053288237807</v>
      </c>
      <c r="U298" s="31">
        <f t="shared" si="90"/>
        <v>530.95962744779445</v>
      </c>
      <c r="V298" s="31">
        <f t="shared" si="91"/>
        <v>487.68811060788573</v>
      </c>
      <c r="W298" s="20">
        <f t="shared" si="92"/>
        <v>447.94308443286405</v>
      </c>
      <c r="Y298" s="153">
        <f t="shared" si="84"/>
        <v>1.100009824</v>
      </c>
      <c r="Z298" s="155">
        <f t="shared" si="93"/>
        <v>137.78667496100519</v>
      </c>
      <c r="AA298" s="156">
        <f t="shared" si="94"/>
        <v>440.28385792137288</v>
      </c>
      <c r="AD298" s="14" t="s">
        <v>335</v>
      </c>
      <c r="AE298" s="57">
        <v>36601</v>
      </c>
      <c r="AF298" s="33">
        <f t="shared" si="95"/>
        <v>685.20337838540127</v>
      </c>
      <c r="AG298" s="84">
        <f t="shared" si="85"/>
        <v>1.0103625303779231</v>
      </c>
      <c r="AH298" s="31">
        <f t="shared" si="96"/>
        <v>629.36148760156482</v>
      </c>
      <c r="AI298" s="86">
        <f t="shared" si="86"/>
        <v>0.92802120537396171</v>
      </c>
      <c r="AJ298" s="155">
        <f t="shared" si="97"/>
        <v>578.07053288237807</v>
      </c>
      <c r="AK298" s="56"/>
      <c r="AL298" s="86">
        <f t="shared" si="98"/>
        <v>0.85239043583851326</v>
      </c>
      <c r="AM298" s="31">
        <f t="shared" si="99"/>
        <v>530.95962744779445</v>
      </c>
      <c r="AN298" s="86">
        <f t="shared" si="100"/>
        <v>0.78292333289538063</v>
      </c>
      <c r="AO298" s="31">
        <f t="shared" si="101"/>
        <v>487.68811060788573</v>
      </c>
      <c r="AP298" s="89">
        <f t="shared" si="102"/>
        <v>0.71911757736819426</v>
      </c>
      <c r="AQ298" s="20">
        <f t="shared" si="103"/>
        <v>447.94308443286405</v>
      </c>
      <c r="AR298" s="86">
        <f t="shared" si="104"/>
        <v>0.66051178749197303</v>
      </c>
    </row>
    <row r="299" spans="1:44" x14ac:dyDescent="0.25">
      <c r="A299" s="3" t="s">
        <v>340</v>
      </c>
      <c r="B299" s="4">
        <v>36626</v>
      </c>
      <c r="C299" s="7">
        <v>4301332133</v>
      </c>
      <c r="D299" s="8">
        <v>304</v>
      </c>
      <c r="E299" s="8">
        <v>2698</v>
      </c>
      <c r="F299" s="8" t="s">
        <v>1695</v>
      </c>
      <c r="G299" s="8" t="s">
        <v>1696</v>
      </c>
      <c r="H299" s="8">
        <v>40.057499999999898</v>
      </c>
      <c r="I299" s="9">
        <v>-110.1412</v>
      </c>
      <c r="J299" s="7">
        <v>2698</v>
      </c>
      <c r="K299" s="8">
        <v>365</v>
      </c>
      <c r="L299" s="8">
        <v>730</v>
      </c>
      <c r="M299" s="8">
        <v>1095</v>
      </c>
      <c r="N299" s="8">
        <v>1460</v>
      </c>
      <c r="O299" s="8">
        <v>1825</v>
      </c>
      <c r="P299" s="8">
        <v>2190</v>
      </c>
      <c r="Q299" s="6">
        <v>2.3290384453705478E-4</v>
      </c>
      <c r="R299" s="33">
        <f t="shared" si="87"/>
        <v>2478.1216017209285</v>
      </c>
      <c r="S299" s="31">
        <f t="shared" si="88"/>
        <v>2276.1625918887694</v>
      </c>
      <c r="T299" s="31">
        <f t="shared" si="89"/>
        <v>2090.6625974754102</v>
      </c>
      <c r="U299" s="31">
        <f t="shared" si="90"/>
        <v>1920.2802611985917</v>
      </c>
      <c r="V299" s="31">
        <f t="shared" si="91"/>
        <v>1763.7835421180639</v>
      </c>
      <c r="W299" s="20">
        <f t="shared" si="92"/>
        <v>1620.0408067022347</v>
      </c>
      <c r="Y299" s="153">
        <f t="shared" si="84"/>
        <v>3.9783197119999998</v>
      </c>
      <c r="Z299" s="155">
        <f t="shared" si="93"/>
        <v>498.32231775441284</v>
      </c>
      <c r="AA299" s="156">
        <f t="shared" si="94"/>
        <v>1592.3402797209974</v>
      </c>
      <c r="AD299" s="14" t="s">
        <v>340</v>
      </c>
      <c r="AE299" s="57">
        <v>36626</v>
      </c>
      <c r="AF299" s="33">
        <f t="shared" si="95"/>
        <v>2478.1216017209285</v>
      </c>
      <c r="AG299" s="84">
        <f t="shared" si="85"/>
        <v>3.6540993390879848</v>
      </c>
      <c r="AH299" s="31">
        <f t="shared" si="96"/>
        <v>2276.1625918887694</v>
      </c>
      <c r="AI299" s="86">
        <f t="shared" si="86"/>
        <v>3.3563018928940336</v>
      </c>
      <c r="AJ299" s="155">
        <f t="shared" si="97"/>
        <v>2090.6625974754102</v>
      </c>
      <c r="AK299" s="56"/>
      <c r="AL299" s="86">
        <f t="shared" si="98"/>
        <v>3.0827739891317809</v>
      </c>
      <c r="AM299" s="31">
        <f t="shared" si="99"/>
        <v>1920.2802611985917</v>
      </c>
      <c r="AN299" s="86">
        <f t="shared" si="100"/>
        <v>2.8315377374688162</v>
      </c>
      <c r="AO299" s="31">
        <f t="shared" si="101"/>
        <v>1763.7835421180639</v>
      </c>
      <c r="AP299" s="89">
        <f t="shared" si="102"/>
        <v>2.6007764393289383</v>
      </c>
      <c r="AQ299" s="20">
        <f t="shared" si="103"/>
        <v>1620.0408067022347</v>
      </c>
      <c r="AR299" s="86">
        <f t="shared" si="104"/>
        <v>2.38882145127794</v>
      </c>
    </row>
    <row r="300" spans="1:44" x14ac:dyDescent="0.25">
      <c r="A300" s="3" t="s">
        <v>108</v>
      </c>
      <c r="B300" s="4">
        <v>36635</v>
      </c>
      <c r="C300" s="7">
        <v>4301330140</v>
      </c>
      <c r="D300" s="8">
        <v>366</v>
      </c>
      <c r="E300" s="8">
        <v>3002</v>
      </c>
      <c r="F300" s="8" t="s">
        <v>1695</v>
      </c>
      <c r="G300" s="8" t="s">
        <v>1696</v>
      </c>
      <c r="H300" s="8">
        <v>40.338859999999897</v>
      </c>
      <c r="I300" s="9">
        <v>-110.35639</v>
      </c>
      <c r="J300" s="7">
        <v>3002</v>
      </c>
      <c r="K300" s="8">
        <v>365</v>
      </c>
      <c r="L300" s="8">
        <v>730</v>
      </c>
      <c r="M300" s="8">
        <v>1095</v>
      </c>
      <c r="N300" s="8">
        <v>1460</v>
      </c>
      <c r="O300" s="8">
        <v>1825</v>
      </c>
      <c r="P300" s="8">
        <v>2190</v>
      </c>
      <c r="Q300" s="6">
        <v>2.3290384453705478E-4</v>
      </c>
      <c r="R300" s="33">
        <f t="shared" si="87"/>
        <v>2757.3465709289203</v>
      </c>
      <c r="S300" s="31">
        <f t="shared" si="88"/>
        <v>2532.6316163269407</v>
      </c>
      <c r="T300" s="31">
        <f t="shared" si="89"/>
        <v>2326.230214092358</v>
      </c>
      <c r="U300" s="31">
        <f t="shared" si="90"/>
        <v>2136.6498680942077</v>
      </c>
      <c r="V300" s="31">
        <f t="shared" si="91"/>
        <v>1962.5197158778458</v>
      </c>
      <c r="W300" s="20">
        <f t="shared" si="92"/>
        <v>1802.5806159081203</v>
      </c>
      <c r="Y300" s="153">
        <f t="shared" si="84"/>
        <v>4.4265810879999998</v>
      </c>
      <c r="Z300" s="155">
        <f t="shared" si="93"/>
        <v>554.47131130420587</v>
      </c>
      <c r="AA300" s="156">
        <f t="shared" si="94"/>
        <v>1771.758902788152</v>
      </c>
      <c r="AD300" s="14" t="s">
        <v>108</v>
      </c>
      <c r="AE300" s="57">
        <v>36635</v>
      </c>
      <c r="AF300" s="33">
        <f t="shared" si="95"/>
        <v>2757.3465709289203</v>
      </c>
      <c r="AG300" s="84">
        <f t="shared" si="85"/>
        <v>4.065828842083814</v>
      </c>
      <c r="AH300" s="31">
        <f t="shared" si="96"/>
        <v>2532.6316163269407</v>
      </c>
      <c r="AI300" s="86">
        <f t="shared" si="86"/>
        <v>3.7344767540651924</v>
      </c>
      <c r="AJ300" s="155">
        <f t="shared" si="97"/>
        <v>2326.230214092358</v>
      </c>
      <c r="AK300" s="56"/>
      <c r="AL300" s="86">
        <f t="shared" si="98"/>
        <v>3.4301288048086018</v>
      </c>
      <c r="AM300" s="31">
        <f t="shared" si="99"/>
        <v>2136.6498680942077</v>
      </c>
      <c r="AN300" s="86">
        <f t="shared" si="100"/>
        <v>3.1505842430991051</v>
      </c>
      <c r="AO300" s="31">
        <f t="shared" si="101"/>
        <v>1962.5197158778458</v>
      </c>
      <c r="AP300" s="89">
        <f t="shared" si="102"/>
        <v>2.8938216719293823</v>
      </c>
      <c r="AQ300" s="20">
        <f t="shared" si="103"/>
        <v>1802.5806159081203</v>
      </c>
      <c r="AR300" s="86">
        <f t="shared" si="104"/>
        <v>2.6579844317036234</v>
      </c>
    </row>
    <row r="301" spans="1:44" x14ac:dyDescent="0.25">
      <c r="A301" s="3" t="s">
        <v>214</v>
      </c>
      <c r="B301" s="4">
        <v>36656</v>
      </c>
      <c r="C301" s="7">
        <v>4301331086</v>
      </c>
      <c r="D301" s="8">
        <v>50</v>
      </c>
      <c r="E301" s="8">
        <v>108</v>
      </c>
      <c r="F301" s="8" t="s">
        <v>1695</v>
      </c>
      <c r="G301" s="8" t="s">
        <v>1696</v>
      </c>
      <c r="H301" s="8">
        <v>40.290129999999898</v>
      </c>
      <c r="I301" s="9">
        <v>-110.32605</v>
      </c>
      <c r="J301" s="7">
        <v>108</v>
      </c>
      <c r="K301" s="8">
        <v>365</v>
      </c>
      <c r="L301" s="8">
        <v>730</v>
      </c>
      <c r="M301" s="8">
        <v>1095</v>
      </c>
      <c r="N301" s="8">
        <v>1460</v>
      </c>
      <c r="O301" s="8">
        <v>1825</v>
      </c>
      <c r="P301" s="8">
        <v>2190</v>
      </c>
      <c r="Q301" s="6">
        <v>2.3290384453705478E-4</v>
      </c>
      <c r="R301" s="33">
        <f t="shared" si="87"/>
        <v>99.198344323891874</v>
      </c>
      <c r="S301" s="31">
        <f t="shared" si="88"/>
        <v>91.11399552408713</v>
      </c>
      <c r="T301" s="31">
        <f t="shared" si="89"/>
        <v>83.688495377073508</v>
      </c>
      <c r="U301" s="31">
        <f t="shared" si="90"/>
        <v>76.868149818179361</v>
      </c>
      <c r="V301" s="31">
        <f t="shared" si="91"/>
        <v>70.603640677817239</v>
      </c>
      <c r="W301" s="20">
        <f t="shared" si="92"/>
        <v>64.849669059985672</v>
      </c>
      <c r="Y301" s="153">
        <f t="shared" si="84"/>
        <v>0.159250752</v>
      </c>
      <c r="Z301" s="155">
        <f t="shared" si="93"/>
        <v>19.94766876111067</v>
      </c>
      <c r="AA301" s="156">
        <f t="shared" si="94"/>
        <v>63.740826615962831</v>
      </c>
      <c r="AD301" s="14" t="s">
        <v>214</v>
      </c>
      <c r="AE301" s="57">
        <v>36656</v>
      </c>
      <c r="AF301" s="33">
        <f t="shared" si="95"/>
        <v>99.198344323891874</v>
      </c>
      <c r="AG301" s="84">
        <f t="shared" si="85"/>
        <v>0.14627232343272881</v>
      </c>
      <c r="AH301" s="31">
        <f t="shared" si="96"/>
        <v>91.11399552408713</v>
      </c>
      <c r="AI301" s="86">
        <f t="shared" si="86"/>
        <v>0.13435159541606953</v>
      </c>
      <c r="AJ301" s="155">
        <f t="shared" si="97"/>
        <v>83.688495377073508</v>
      </c>
      <c r="AK301" s="56"/>
      <c r="AL301" s="86">
        <f t="shared" si="98"/>
        <v>0.12340236872729148</v>
      </c>
      <c r="AM301" s="31">
        <f t="shared" si="99"/>
        <v>76.868149818179361</v>
      </c>
      <c r="AN301" s="86">
        <f t="shared" si="100"/>
        <v>0.11334546910549746</v>
      </c>
      <c r="AO301" s="31">
        <f t="shared" si="101"/>
        <v>70.603640677817239</v>
      </c>
      <c r="AP301" s="89">
        <f t="shared" si="102"/>
        <v>0.10410817473963134</v>
      </c>
      <c r="AQ301" s="20">
        <f t="shared" si="103"/>
        <v>64.849669059985672</v>
      </c>
      <c r="AR301" s="86">
        <f t="shared" si="104"/>
        <v>9.5623690414387508E-2</v>
      </c>
    </row>
    <row r="302" spans="1:44" x14ac:dyDescent="0.25">
      <c r="A302" s="3" t="s">
        <v>309</v>
      </c>
      <c r="B302" s="4">
        <v>36665</v>
      </c>
      <c r="C302" s="7">
        <v>4301331817</v>
      </c>
      <c r="D302" s="8">
        <v>364</v>
      </c>
      <c r="E302" s="8">
        <v>3603</v>
      </c>
      <c r="F302" s="8" t="s">
        <v>1695</v>
      </c>
      <c r="G302" s="8" t="s">
        <v>1696</v>
      </c>
      <c r="H302" s="8">
        <v>40.068779999999897</v>
      </c>
      <c r="I302" s="9">
        <v>-110.13592</v>
      </c>
      <c r="J302" s="7">
        <v>3603</v>
      </c>
      <c r="K302" s="8">
        <v>365</v>
      </c>
      <c r="L302" s="8">
        <v>730</v>
      </c>
      <c r="M302" s="8">
        <v>1095</v>
      </c>
      <c r="N302" s="8">
        <v>1460</v>
      </c>
      <c r="O302" s="8">
        <v>1825</v>
      </c>
      <c r="P302" s="8">
        <v>2190</v>
      </c>
      <c r="Q302" s="6">
        <v>2.3290384453705478E-4</v>
      </c>
      <c r="R302" s="33">
        <f t="shared" si="87"/>
        <v>3309.3669870276149</v>
      </c>
      <c r="S302" s="31">
        <f t="shared" si="88"/>
        <v>3039.6641284563516</v>
      </c>
      <c r="T302" s="31">
        <f t="shared" si="89"/>
        <v>2791.9411929962575</v>
      </c>
      <c r="U302" s="31">
        <f t="shared" si="90"/>
        <v>2564.4068869898169</v>
      </c>
      <c r="V302" s="31">
        <f t="shared" si="91"/>
        <v>2355.4159015016248</v>
      </c>
      <c r="W302" s="20">
        <f t="shared" si="92"/>
        <v>2163.4570150289665</v>
      </c>
      <c r="Y302" s="153">
        <f t="shared" si="84"/>
        <v>5.3127820319999994</v>
      </c>
      <c r="Z302" s="155">
        <f t="shared" si="93"/>
        <v>665.47639394705311</v>
      </c>
      <c r="AA302" s="156">
        <f t="shared" si="94"/>
        <v>2126.4647990492044</v>
      </c>
      <c r="AD302" s="14" t="s">
        <v>309</v>
      </c>
      <c r="AE302" s="57">
        <v>36665</v>
      </c>
      <c r="AF302" s="33">
        <f t="shared" si="95"/>
        <v>3309.3669870276149</v>
      </c>
      <c r="AG302" s="84">
        <f t="shared" si="85"/>
        <v>4.8798072345196468</v>
      </c>
      <c r="AH302" s="31">
        <f t="shared" si="96"/>
        <v>3039.6641284563516</v>
      </c>
      <c r="AI302" s="86">
        <f t="shared" si="86"/>
        <v>4.4821185026305423</v>
      </c>
      <c r="AJ302" s="155">
        <f t="shared" si="97"/>
        <v>2791.9411929962575</v>
      </c>
      <c r="AK302" s="56"/>
      <c r="AL302" s="86">
        <f t="shared" si="98"/>
        <v>4.1168401344854733</v>
      </c>
      <c r="AM302" s="31">
        <f t="shared" si="99"/>
        <v>2564.4068869898169</v>
      </c>
      <c r="AN302" s="86">
        <f t="shared" si="100"/>
        <v>3.7813307887695125</v>
      </c>
      <c r="AO302" s="31">
        <f t="shared" si="101"/>
        <v>2355.4159015016248</v>
      </c>
      <c r="AP302" s="89">
        <f t="shared" si="102"/>
        <v>3.4731643850638116</v>
      </c>
      <c r="AQ302" s="20">
        <f t="shared" si="103"/>
        <v>2163.4570150289665</v>
      </c>
      <c r="AR302" s="86">
        <f t="shared" si="104"/>
        <v>3.1901125607688723</v>
      </c>
    </row>
    <row r="303" spans="1:44" x14ac:dyDescent="0.25">
      <c r="A303" s="3" t="s">
        <v>341</v>
      </c>
      <c r="B303" s="4">
        <v>36715</v>
      </c>
      <c r="C303" s="7">
        <v>4301332149</v>
      </c>
      <c r="D303" s="8">
        <v>347</v>
      </c>
      <c r="E303" s="8">
        <v>6256</v>
      </c>
      <c r="F303" s="8" t="s">
        <v>1695</v>
      </c>
      <c r="G303" s="8" t="s">
        <v>1696</v>
      </c>
      <c r="H303" s="8">
        <v>40.320120000000003</v>
      </c>
      <c r="I303" s="9">
        <v>-110.149469999999</v>
      </c>
      <c r="J303" s="7">
        <v>6256</v>
      </c>
      <c r="K303" s="8">
        <v>365</v>
      </c>
      <c r="L303" s="8">
        <v>730</v>
      </c>
      <c r="M303" s="8">
        <v>1095</v>
      </c>
      <c r="N303" s="8">
        <v>1460</v>
      </c>
      <c r="O303" s="8">
        <v>1825</v>
      </c>
      <c r="P303" s="8">
        <v>2190</v>
      </c>
      <c r="Q303" s="6">
        <v>2.3290384453705478E-4</v>
      </c>
      <c r="R303" s="33">
        <f t="shared" si="87"/>
        <v>5746.1559452802549</v>
      </c>
      <c r="S303" s="31">
        <f t="shared" si="88"/>
        <v>5277.8625555434173</v>
      </c>
      <c r="T303" s="31">
        <f t="shared" si="89"/>
        <v>4847.7335840645537</v>
      </c>
      <c r="U303" s="31">
        <f t="shared" si="90"/>
        <v>4452.6587524308334</v>
      </c>
      <c r="V303" s="31">
        <f t="shared" si="91"/>
        <v>4089.7812600039315</v>
      </c>
      <c r="W303" s="20">
        <f t="shared" si="92"/>
        <v>3756.4771262895406</v>
      </c>
      <c r="Y303" s="153">
        <f t="shared" si="84"/>
        <v>9.2247472639999994</v>
      </c>
      <c r="Z303" s="155">
        <f t="shared" si="93"/>
        <v>1155.4871830510033</v>
      </c>
      <c r="AA303" s="156">
        <f t="shared" si="94"/>
        <v>3692.2464010135504</v>
      </c>
      <c r="AD303" s="14" t="s">
        <v>341</v>
      </c>
      <c r="AE303" s="57">
        <v>36715</v>
      </c>
      <c r="AF303" s="33">
        <f t="shared" si="95"/>
        <v>5746.1559452802549</v>
      </c>
      <c r="AG303" s="84">
        <f t="shared" si="85"/>
        <v>8.4729597721773278</v>
      </c>
      <c r="AH303" s="31">
        <f t="shared" si="96"/>
        <v>5277.8625555434173</v>
      </c>
      <c r="AI303" s="86">
        <f t="shared" si="86"/>
        <v>7.7824405641012122</v>
      </c>
      <c r="AJ303" s="155">
        <f t="shared" si="97"/>
        <v>4847.7335840645537</v>
      </c>
      <c r="AK303" s="56"/>
      <c r="AL303" s="86">
        <f t="shared" si="98"/>
        <v>7.1481964699808831</v>
      </c>
      <c r="AM303" s="31">
        <f t="shared" si="99"/>
        <v>4452.6587524308334</v>
      </c>
      <c r="AN303" s="86">
        <f t="shared" si="100"/>
        <v>6.5656412474443702</v>
      </c>
      <c r="AO303" s="31">
        <f t="shared" si="101"/>
        <v>4089.7812600039315</v>
      </c>
      <c r="AP303" s="89">
        <f t="shared" si="102"/>
        <v>6.030562418251237</v>
      </c>
      <c r="AQ303" s="20">
        <f t="shared" si="103"/>
        <v>3756.4771262895406</v>
      </c>
      <c r="AR303" s="86">
        <f t="shared" si="104"/>
        <v>5.5390908077074839</v>
      </c>
    </row>
    <row r="304" spans="1:44" x14ac:dyDescent="0.25">
      <c r="A304" s="3" t="s">
        <v>140</v>
      </c>
      <c r="B304" s="4">
        <v>36831</v>
      </c>
      <c r="C304" s="7">
        <v>4301330419</v>
      </c>
      <c r="D304" s="8">
        <v>366</v>
      </c>
      <c r="E304" s="8">
        <v>3043</v>
      </c>
      <c r="F304" s="8" t="s">
        <v>1695</v>
      </c>
      <c r="G304" s="8" t="s">
        <v>1696</v>
      </c>
      <c r="H304" s="8">
        <v>40.179659999999899</v>
      </c>
      <c r="I304" s="9">
        <v>-110.53124</v>
      </c>
      <c r="J304" s="7">
        <v>3043</v>
      </c>
      <c r="K304" s="8">
        <v>365</v>
      </c>
      <c r="L304" s="8">
        <v>730</v>
      </c>
      <c r="M304" s="8">
        <v>1095</v>
      </c>
      <c r="N304" s="8">
        <v>1460</v>
      </c>
      <c r="O304" s="8">
        <v>1825</v>
      </c>
      <c r="P304" s="8">
        <v>2190</v>
      </c>
      <c r="Q304" s="6">
        <v>2.3290384453705478E-4</v>
      </c>
      <c r="R304" s="33">
        <f t="shared" si="87"/>
        <v>2795.005201644472</v>
      </c>
      <c r="S304" s="31">
        <f t="shared" si="88"/>
        <v>2567.2211887018257</v>
      </c>
      <c r="T304" s="31">
        <f t="shared" si="89"/>
        <v>2358.0008465966171</v>
      </c>
      <c r="U304" s="31">
        <f t="shared" si="90"/>
        <v>2165.8312953399977</v>
      </c>
      <c r="V304" s="31">
        <f t="shared" si="91"/>
        <v>1989.3229498388689</v>
      </c>
      <c r="W304" s="20">
        <f t="shared" si="92"/>
        <v>1827.1994717549669</v>
      </c>
      <c r="Y304" s="153">
        <f t="shared" si="84"/>
        <v>4.4870373919999995</v>
      </c>
      <c r="Z304" s="155">
        <f t="shared" si="93"/>
        <v>562.04403740796079</v>
      </c>
      <c r="AA304" s="156">
        <f t="shared" si="94"/>
        <v>1795.9568091886563</v>
      </c>
      <c r="AD304" s="14" t="s">
        <v>140</v>
      </c>
      <c r="AE304" s="57">
        <v>36831</v>
      </c>
      <c r="AF304" s="33">
        <f t="shared" si="95"/>
        <v>2795.005201644472</v>
      </c>
      <c r="AG304" s="84">
        <f t="shared" si="85"/>
        <v>4.1213581500536458</v>
      </c>
      <c r="AH304" s="31">
        <f t="shared" si="96"/>
        <v>2567.2211887018257</v>
      </c>
      <c r="AI304" s="86">
        <f t="shared" si="86"/>
        <v>3.7854806004731447</v>
      </c>
      <c r="AJ304" s="155">
        <f t="shared" si="97"/>
        <v>2358.0008465966171</v>
      </c>
      <c r="AK304" s="56"/>
      <c r="AL304" s="86">
        <f t="shared" si="98"/>
        <v>3.4769760003439618</v>
      </c>
      <c r="AM304" s="31">
        <f t="shared" si="99"/>
        <v>2165.8312953399977</v>
      </c>
      <c r="AN304" s="86">
        <f t="shared" si="100"/>
        <v>3.1936135415558216</v>
      </c>
      <c r="AO304" s="31">
        <f t="shared" si="101"/>
        <v>1989.3229498388689</v>
      </c>
      <c r="AP304" s="89">
        <f t="shared" si="102"/>
        <v>2.9333442197472048</v>
      </c>
      <c r="AQ304" s="20">
        <f t="shared" si="103"/>
        <v>1827.1994717549669</v>
      </c>
      <c r="AR304" s="86">
        <f t="shared" si="104"/>
        <v>2.6942860178794557</v>
      </c>
    </row>
    <row r="305" spans="1:44" x14ac:dyDescent="0.25">
      <c r="A305" s="3" t="s">
        <v>342</v>
      </c>
      <c r="B305" s="4">
        <v>36836</v>
      </c>
      <c r="C305" s="7">
        <v>4301332158</v>
      </c>
      <c r="D305" s="8">
        <v>359</v>
      </c>
      <c r="E305" s="8">
        <v>2060</v>
      </c>
      <c r="F305" s="8" t="s">
        <v>1695</v>
      </c>
      <c r="G305" s="8" t="s">
        <v>1696</v>
      </c>
      <c r="H305" s="8">
        <v>40.051180000000002</v>
      </c>
      <c r="I305" s="9">
        <v>-110.08454</v>
      </c>
      <c r="J305" s="7">
        <v>2060</v>
      </c>
      <c r="K305" s="8">
        <v>365</v>
      </c>
      <c r="L305" s="8">
        <v>730</v>
      </c>
      <c r="M305" s="8">
        <v>1095</v>
      </c>
      <c r="N305" s="8">
        <v>1460</v>
      </c>
      <c r="O305" s="8">
        <v>1825</v>
      </c>
      <c r="P305" s="8">
        <v>2190</v>
      </c>
      <c r="Q305" s="6">
        <v>2.3290384453705478E-4</v>
      </c>
      <c r="R305" s="33">
        <f t="shared" si="87"/>
        <v>1892.1165676594189</v>
      </c>
      <c r="S305" s="31">
        <f t="shared" si="88"/>
        <v>1737.9150998112916</v>
      </c>
      <c r="T305" s="31">
        <f t="shared" si="89"/>
        <v>1596.2805599701057</v>
      </c>
      <c r="U305" s="31">
        <f t="shared" si="90"/>
        <v>1466.1887835689765</v>
      </c>
      <c r="V305" s="31">
        <f t="shared" si="91"/>
        <v>1346.6990721879954</v>
      </c>
      <c r="W305" s="20">
        <f t="shared" si="92"/>
        <v>1236.9473913293564</v>
      </c>
      <c r="Y305" s="153">
        <f t="shared" si="84"/>
        <v>3.0375606399999997</v>
      </c>
      <c r="Z305" s="155">
        <f t="shared" si="93"/>
        <v>380.48331155451837</v>
      </c>
      <c r="AA305" s="156">
        <f t="shared" si="94"/>
        <v>1215.7972484155873</v>
      </c>
      <c r="AD305" s="14" t="s">
        <v>342</v>
      </c>
      <c r="AE305" s="57">
        <v>36836</v>
      </c>
      <c r="AF305" s="33">
        <f t="shared" si="95"/>
        <v>1892.1165676594189</v>
      </c>
      <c r="AG305" s="84">
        <f t="shared" si="85"/>
        <v>2.79000913214279</v>
      </c>
      <c r="AH305" s="31">
        <f t="shared" si="96"/>
        <v>1737.9150998112916</v>
      </c>
      <c r="AI305" s="86">
        <f t="shared" si="86"/>
        <v>2.562632282936141</v>
      </c>
      <c r="AJ305" s="155">
        <f t="shared" si="97"/>
        <v>1596.2805599701057</v>
      </c>
      <c r="AK305" s="56"/>
      <c r="AL305" s="86">
        <f t="shared" si="98"/>
        <v>2.3537859220205597</v>
      </c>
      <c r="AM305" s="31">
        <f t="shared" si="99"/>
        <v>1466.1887835689765</v>
      </c>
      <c r="AN305" s="86">
        <f t="shared" si="100"/>
        <v>2.1619598736789327</v>
      </c>
      <c r="AO305" s="31">
        <f t="shared" si="101"/>
        <v>1346.6990721879954</v>
      </c>
      <c r="AP305" s="89">
        <f t="shared" si="102"/>
        <v>1.9857670367003755</v>
      </c>
      <c r="AQ305" s="20">
        <f t="shared" si="103"/>
        <v>1236.9473913293564</v>
      </c>
      <c r="AR305" s="86">
        <f t="shared" si="104"/>
        <v>1.8239333542003544</v>
      </c>
    </row>
    <row r="306" spans="1:44" x14ac:dyDescent="0.25">
      <c r="A306" s="3" t="s">
        <v>319</v>
      </c>
      <c r="B306" s="4">
        <v>36921</v>
      </c>
      <c r="C306" s="7">
        <v>4301331933</v>
      </c>
      <c r="D306" s="8">
        <v>359</v>
      </c>
      <c r="E306" s="8">
        <v>3866</v>
      </c>
      <c r="F306" s="8" t="s">
        <v>1695</v>
      </c>
      <c r="G306" s="8" t="s">
        <v>1696</v>
      </c>
      <c r="H306" s="8">
        <v>40.05791</v>
      </c>
      <c r="I306" s="9">
        <v>-110.15136</v>
      </c>
      <c r="J306" s="7">
        <v>3866</v>
      </c>
      <c r="K306" s="8">
        <v>365</v>
      </c>
      <c r="L306" s="8">
        <v>730</v>
      </c>
      <c r="M306" s="8">
        <v>1095</v>
      </c>
      <c r="N306" s="8">
        <v>1460</v>
      </c>
      <c r="O306" s="8">
        <v>1825</v>
      </c>
      <c r="P306" s="8">
        <v>2190</v>
      </c>
      <c r="Q306" s="6">
        <v>2.3290384453705478E-4</v>
      </c>
      <c r="R306" s="33">
        <f t="shared" si="87"/>
        <v>3550.9333255200554</v>
      </c>
      <c r="S306" s="31">
        <f t="shared" si="88"/>
        <v>3261.5435805196375</v>
      </c>
      <c r="T306" s="31">
        <f t="shared" si="89"/>
        <v>2995.7381771089458</v>
      </c>
      <c r="U306" s="31">
        <f t="shared" si="90"/>
        <v>2751.5950666396425</v>
      </c>
      <c r="V306" s="31">
        <f t="shared" si="91"/>
        <v>2527.3488413003838</v>
      </c>
      <c r="W306" s="20">
        <f t="shared" si="92"/>
        <v>2321.3779683880057</v>
      </c>
      <c r="Y306" s="153">
        <f t="shared" si="84"/>
        <v>5.7005871039999993</v>
      </c>
      <c r="Z306" s="155">
        <f t="shared" si="93"/>
        <v>714.05266139309117</v>
      </c>
      <c r="AA306" s="156">
        <f t="shared" si="94"/>
        <v>2281.6855157158548</v>
      </c>
      <c r="AD306" s="14" t="s">
        <v>319</v>
      </c>
      <c r="AE306" s="57">
        <v>36921</v>
      </c>
      <c r="AF306" s="33">
        <f t="shared" si="95"/>
        <v>3550.9333255200554</v>
      </c>
      <c r="AG306" s="84">
        <f t="shared" si="85"/>
        <v>5.2360074295456442</v>
      </c>
      <c r="AH306" s="31">
        <f t="shared" si="96"/>
        <v>3261.5435805196375</v>
      </c>
      <c r="AI306" s="86">
        <f t="shared" si="86"/>
        <v>4.809289517393748</v>
      </c>
      <c r="AJ306" s="155">
        <f t="shared" si="97"/>
        <v>2995.7381771089458</v>
      </c>
      <c r="AK306" s="56"/>
      <c r="AL306" s="86">
        <f t="shared" si="98"/>
        <v>4.4173477546269329</v>
      </c>
      <c r="AM306" s="31">
        <f t="shared" si="99"/>
        <v>2751.5950666396425</v>
      </c>
      <c r="AN306" s="86">
        <f t="shared" si="100"/>
        <v>4.0573479959430845</v>
      </c>
      <c r="AO306" s="31">
        <f t="shared" si="101"/>
        <v>2527.3488413003838</v>
      </c>
      <c r="AP306" s="89">
        <f t="shared" si="102"/>
        <v>3.7266870698464332</v>
      </c>
      <c r="AQ306" s="20">
        <f t="shared" si="103"/>
        <v>2321.3779683880057</v>
      </c>
      <c r="AR306" s="86">
        <f t="shared" si="104"/>
        <v>3.4229739550187235</v>
      </c>
    </row>
    <row r="307" spans="1:44" x14ac:dyDescent="0.25">
      <c r="A307" s="3" t="s">
        <v>306</v>
      </c>
      <c r="B307" s="4">
        <v>36932</v>
      </c>
      <c r="C307" s="7">
        <v>4301331765</v>
      </c>
      <c r="D307" s="8">
        <v>332</v>
      </c>
      <c r="E307" s="8">
        <v>2834</v>
      </c>
      <c r="F307" s="8" t="s">
        <v>1695</v>
      </c>
      <c r="G307" s="8" t="s">
        <v>1696</v>
      </c>
      <c r="H307" s="8">
        <v>40.0581999999999</v>
      </c>
      <c r="I307" s="9">
        <v>-110.16921000000001</v>
      </c>
      <c r="J307" s="7">
        <v>2834</v>
      </c>
      <c r="K307" s="8">
        <v>365</v>
      </c>
      <c r="L307" s="8">
        <v>730</v>
      </c>
      <c r="M307" s="8">
        <v>1095</v>
      </c>
      <c r="N307" s="8">
        <v>1460</v>
      </c>
      <c r="O307" s="8">
        <v>1825</v>
      </c>
      <c r="P307" s="8">
        <v>2190</v>
      </c>
      <c r="Q307" s="6">
        <v>2.3290384453705478E-4</v>
      </c>
      <c r="R307" s="33">
        <f t="shared" si="87"/>
        <v>2603.0380353139772</v>
      </c>
      <c r="S307" s="31">
        <f t="shared" si="88"/>
        <v>2390.8987344005827</v>
      </c>
      <c r="T307" s="31">
        <f t="shared" si="89"/>
        <v>2196.0481101724658</v>
      </c>
      <c r="U307" s="31">
        <f t="shared" si="90"/>
        <v>2017.0771905992619</v>
      </c>
      <c r="V307" s="31">
        <f t="shared" si="91"/>
        <v>1852.6918303790189</v>
      </c>
      <c r="W307" s="20">
        <f t="shared" si="92"/>
        <v>1701.7033529259204</v>
      </c>
      <c r="Y307" s="153">
        <f t="shared" si="84"/>
        <v>4.1788576959999997</v>
      </c>
      <c r="Z307" s="155">
        <f t="shared" si="93"/>
        <v>523.44160434247817</v>
      </c>
      <c r="AA307" s="156">
        <f t="shared" si="94"/>
        <v>1672.6065058299876</v>
      </c>
      <c r="AD307" s="14" t="s">
        <v>306</v>
      </c>
      <c r="AE307" s="57">
        <v>36932</v>
      </c>
      <c r="AF307" s="33">
        <f t="shared" si="95"/>
        <v>2603.0380353139772</v>
      </c>
      <c r="AG307" s="84">
        <f t="shared" si="85"/>
        <v>3.838294116744013</v>
      </c>
      <c r="AH307" s="31">
        <f t="shared" si="96"/>
        <v>2390.8987344005827</v>
      </c>
      <c r="AI307" s="86">
        <f t="shared" si="86"/>
        <v>3.5254853834179727</v>
      </c>
      <c r="AJ307" s="155">
        <f t="shared" si="97"/>
        <v>2196.0481101724658</v>
      </c>
      <c r="AK307" s="56"/>
      <c r="AL307" s="86">
        <f t="shared" si="98"/>
        <v>3.2381695645661481</v>
      </c>
      <c r="AM307" s="31">
        <f t="shared" si="99"/>
        <v>2017.0771905992619</v>
      </c>
      <c r="AN307" s="86">
        <f t="shared" si="100"/>
        <v>2.9742690689349978</v>
      </c>
      <c r="AO307" s="31">
        <f t="shared" si="101"/>
        <v>1852.6918303790189</v>
      </c>
      <c r="AP307" s="89">
        <f t="shared" si="102"/>
        <v>2.7318756223344001</v>
      </c>
      <c r="AQ307" s="20">
        <f t="shared" si="103"/>
        <v>1701.7033529259204</v>
      </c>
      <c r="AR307" s="86">
        <f t="shared" si="104"/>
        <v>2.5092364688367983</v>
      </c>
    </row>
    <row r="308" spans="1:44" x14ac:dyDescent="0.25">
      <c r="A308" s="3" t="s">
        <v>347</v>
      </c>
      <c r="B308" s="4">
        <v>36938</v>
      </c>
      <c r="C308" s="7">
        <v>4301332179</v>
      </c>
      <c r="D308" s="8">
        <v>366</v>
      </c>
      <c r="E308" s="8">
        <v>4829</v>
      </c>
      <c r="F308" s="8" t="s">
        <v>1695</v>
      </c>
      <c r="G308" s="8" t="s">
        <v>1696</v>
      </c>
      <c r="H308" s="8">
        <v>40.02272</v>
      </c>
      <c r="I308" s="9">
        <v>-110.32052</v>
      </c>
      <c r="J308" s="7">
        <v>4829</v>
      </c>
      <c r="K308" s="8">
        <v>365</v>
      </c>
      <c r="L308" s="8">
        <v>730</v>
      </c>
      <c r="M308" s="8">
        <v>1095</v>
      </c>
      <c r="N308" s="8">
        <v>1460</v>
      </c>
      <c r="O308" s="8">
        <v>1825</v>
      </c>
      <c r="P308" s="8">
        <v>2190</v>
      </c>
      <c r="Q308" s="6">
        <v>2.3290384453705478E-4</v>
      </c>
      <c r="R308" s="33">
        <f t="shared" si="87"/>
        <v>4435.4518957414248</v>
      </c>
      <c r="S308" s="31">
        <f t="shared" si="88"/>
        <v>4073.9767072760815</v>
      </c>
      <c r="T308" s="31">
        <f t="shared" si="89"/>
        <v>3741.9605942211847</v>
      </c>
      <c r="U308" s="31">
        <f t="shared" si="90"/>
        <v>3437.0027358517418</v>
      </c>
      <c r="V308" s="31">
        <f t="shared" si="91"/>
        <v>3156.8979706775872</v>
      </c>
      <c r="W308" s="20">
        <f t="shared" si="92"/>
        <v>2899.6208508395448</v>
      </c>
      <c r="Y308" s="153">
        <f t="shared" si="84"/>
        <v>7.1205729760000001</v>
      </c>
      <c r="Z308" s="155">
        <f t="shared" si="93"/>
        <v>891.91937451299464</v>
      </c>
      <c r="AA308" s="156">
        <f t="shared" si="94"/>
        <v>2850.0412197081901</v>
      </c>
      <c r="AD308" s="14" t="s">
        <v>347</v>
      </c>
      <c r="AE308" s="57">
        <v>36938</v>
      </c>
      <c r="AF308" s="33">
        <f t="shared" si="95"/>
        <v>4435.4518957414248</v>
      </c>
      <c r="AG308" s="84">
        <f t="shared" si="85"/>
        <v>6.5402689801541429</v>
      </c>
      <c r="AH308" s="31">
        <f t="shared" si="96"/>
        <v>4073.9767072760815</v>
      </c>
      <c r="AI308" s="86">
        <f t="shared" si="86"/>
        <v>6.0072579098537018</v>
      </c>
      <c r="AJ308" s="155">
        <f t="shared" si="97"/>
        <v>3741.9605942211847</v>
      </c>
      <c r="AK308" s="56"/>
      <c r="AL308" s="86">
        <f t="shared" si="98"/>
        <v>5.5176855424452826</v>
      </c>
      <c r="AM308" s="31">
        <f t="shared" si="99"/>
        <v>3437.0027358517418</v>
      </c>
      <c r="AN308" s="86">
        <f t="shared" si="100"/>
        <v>5.0680117621337706</v>
      </c>
      <c r="AO308" s="31">
        <f t="shared" si="101"/>
        <v>3156.8979706775872</v>
      </c>
      <c r="AP308" s="89">
        <f t="shared" si="102"/>
        <v>4.6549849612748115</v>
      </c>
      <c r="AQ308" s="20">
        <f t="shared" si="103"/>
        <v>2899.6208508395448</v>
      </c>
      <c r="AR308" s="86">
        <f t="shared" si="104"/>
        <v>4.2756185278803454</v>
      </c>
    </row>
    <row r="309" spans="1:44" x14ac:dyDescent="0.25">
      <c r="A309" s="3" t="s">
        <v>329</v>
      </c>
      <c r="B309" s="4">
        <v>36939</v>
      </c>
      <c r="C309" s="7">
        <v>4301332007</v>
      </c>
      <c r="D309" s="8">
        <v>358</v>
      </c>
      <c r="E309" s="8">
        <v>4989</v>
      </c>
      <c r="F309" s="8" t="s">
        <v>1695</v>
      </c>
      <c r="G309" s="8" t="s">
        <v>1696</v>
      </c>
      <c r="H309" s="8">
        <v>40.051090000000002</v>
      </c>
      <c r="I309" s="9">
        <v>-110.18781</v>
      </c>
      <c r="J309" s="7">
        <v>4989</v>
      </c>
      <c r="K309" s="8">
        <v>365</v>
      </c>
      <c r="L309" s="8">
        <v>730</v>
      </c>
      <c r="M309" s="8">
        <v>1095</v>
      </c>
      <c r="N309" s="8">
        <v>1460</v>
      </c>
      <c r="O309" s="8">
        <v>1825</v>
      </c>
      <c r="P309" s="8">
        <v>2190</v>
      </c>
      <c r="Q309" s="6">
        <v>2.3290384453705478E-4</v>
      </c>
      <c r="R309" s="33">
        <f t="shared" si="87"/>
        <v>4582.4124058508942</v>
      </c>
      <c r="S309" s="31">
        <f t="shared" si="88"/>
        <v>4208.9604043488025</v>
      </c>
      <c r="T309" s="31">
        <f t="shared" si="89"/>
        <v>3865.9435503353675</v>
      </c>
      <c r="U309" s="31">
        <f t="shared" si="90"/>
        <v>3550.8814763231185</v>
      </c>
      <c r="V309" s="31">
        <f t="shared" si="91"/>
        <v>3261.495956866946</v>
      </c>
      <c r="W309" s="20">
        <f t="shared" si="92"/>
        <v>2995.6944346321161</v>
      </c>
      <c r="Y309" s="153">
        <f t="shared" si="84"/>
        <v>7.356500016</v>
      </c>
      <c r="Z309" s="155">
        <f t="shared" si="93"/>
        <v>921.47147638130673</v>
      </c>
      <c r="AA309" s="156">
        <f t="shared" si="94"/>
        <v>2944.4720739540608</v>
      </c>
      <c r="AD309" s="14" t="s">
        <v>329</v>
      </c>
      <c r="AE309" s="57">
        <v>36939</v>
      </c>
      <c r="AF309" s="33">
        <f t="shared" si="95"/>
        <v>4582.4124058508942</v>
      </c>
      <c r="AG309" s="84">
        <f t="shared" si="85"/>
        <v>6.7569687185730007</v>
      </c>
      <c r="AH309" s="31">
        <f t="shared" si="96"/>
        <v>4208.9604043488025</v>
      </c>
      <c r="AI309" s="86">
        <f t="shared" si="86"/>
        <v>6.2062973104701005</v>
      </c>
      <c r="AJ309" s="155">
        <f t="shared" si="97"/>
        <v>3865.9435503353675</v>
      </c>
      <c r="AK309" s="56"/>
      <c r="AL309" s="86">
        <f t="shared" si="98"/>
        <v>5.7005038664857137</v>
      </c>
      <c r="AM309" s="31">
        <f t="shared" si="99"/>
        <v>3550.8814763231185</v>
      </c>
      <c r="AN309" s="86">
        <f t="shared" si="100"/>
        <v>5.235930975623396</v>
      </c>
      <c r="AO309" s="31">
        <f t="shared" si="101"/>
        <v>3261.495956866946</v>
      </c>
      <c r="AP309" s="89">
        <f t="shared" si="102"/>
        <v>4.8092192942224141</v>
      </c>
      <c r="AQ309" s="20">
        <f t="shared" si="103"/>
        <v>2995.6944346321161</v>
      </c>
      <c r="AR309" s="86">
        <f t="shared" si="104"/>
        <v>4.4172832544201786</v>
      </c>
    </row>
    <row r="310" spans="1:44" x14ac:dyDescent="0.25">
      <c r="A310" s="3" t="s">
        <v>344</v>
      </c>
      <c r="B310" s="4">
        <v>36949</v>
      </c>
      <c r="C310" s="7">
        <v>4301332170</v>
      </c>
      <c r="D310" s="8">
        <v>321</v>
      </c>
      <c r="E310" s="8">
        <v>2271</v>
      </c>
      <c r="F310" s="8" t="s">
        <v>1695</v>
      </c>
      <c r="G310" s="8" t="s">
        <v>1696</v>
      </c>
      <c r="H310" s="8">
        <v>40.047199999999897</v>
      </c>
      <c r="I310" s="9">
        <v>-110.18243</v>
      </c>
      <c r="J310" s="7">
        <v>2271</v>
      </c>
      <c r="K310" s="8">
        <v>365</v>
      </c>
      <c r="L310" s="8">
        <v>730</v>
      </c>
      <c r="M310" s="8">
        <v>1095</v>
      </c>
      <c r="N310" s="8">
        <v>1460</v>
      </c>
      <c r="O310" s="8">
        <v>1825</v>
      </c>
      <c r="P310" s="8">
        <v>2190</v>
      </c>
      <c r="Q310" s="6">
        <v>2.3290384453705478E-4</v>
      </c>
      <c r="R310" s="33">
        <f t="shared" si="87"/>
        <v>2085.9207403662817</v>
      </c>
      <c r="S310" s="31">
        <f t="shared" si="88"/>
        <v>1915.9248503259435</v>
      </c>
      <c r="T310" s="31">
        <f t="shared" si="89"/>
        <v>1759.7830833456844</v>
      </c>
      <c r="U310" s="31">
        <f t="shared" si="90"/>
        <v>1616.3663725656047</v>
      </c>
      <c r="V310" s="31">
        <f t="shared" si="91"/>
        <v>1484.6376664752124</v>
      </c>
      <c r="W310" s="20">
        <f t="shared" si="92"/>
        <v>1363.64442995581</v>
      </c>
      <c r="Y310" s="153">
        <f t="shared" si="84"/>
        <v>3.3486894239999998</v>
      </c>
      <c r="Z310" s="155">
        <f t="shared" si="93"/>
        <v>419.45514589335488</v>
      </c>
      <c r="AA310" s="156">
        <f t="shared" si="94"/>
        <v>1340.3279374523295</v>
      </c>
      <c r="AD310" s="14" t="s">
        <v>344</v>
      </c>
      <c r="AE310" s="57">
        <v>36949</v>
      </c>
      <c r="AF310" s="33">
        <f t="shared" si="95"/>
        <v>2085.9207403662817</v>
      </c>
      <c r="AG310" s="84">
        <f t="shared" si="85"/>
        <v>3.0757819121826584</v>
      </c>
      <c r="AH310" s="31">
        <f t="shared" si="96"/>
        <v>1915.9248503259435</v>
      </c>
      <c r="AI310" s="86">
        <f t="shared" si="86"/>
        <v>2.8251154924990178</v>
      </c>
      <c r="AJ310" s="155">
        <f t="shared" si="97"/>
        <v>1759.7830833456844</v>
      </c>
      <c r="AK310" s="56"/>
      <c r="AL310" s="86">
        <f t="shared" si="98"/>
        <v>2.5948775868488787</v>
      </c>
      <c r="AM310" s="31">
        <f t="shared" si="99"/>
        <v>1616.3663725656047</v>
      </c>
      <c r="AN310" s="86">
        <f t="shared" si="100"/>
        <v>2.3834033364683771</v>
      </c>
      <c r="AO310" s="31">
        <f t="shared" si="101"/>
        <v>1484.6376664752124</v>
      </c>
      <c r="AP310" s="89">
        <f t="shared" si="102"/>
        <v>2.1891635632750255</v>
      </c>
      <c r="AQ310" s="20">
        <f t="shared" si="103"/>
        <v>1363.64442995581</v>
      </c>
      <c r="AR310" s="86">
        <f t="shared" si="104"/>
        <v>2.0107537123247599</v>
      </c>
    </row>
    <row r="311" spans="1:44" x14ac:dyDescent="0.25">
      <c r="A311" s="3" t="s">
        <v>343</v>
      </c>
      <c r="B311" s="4">
        <v>36960</v>
      </c>
      <c r="C311" s="7">
        <v>4301332165</v>
      </c>
      <c r="D311" s="8">
        <v>354</v>
      </c>
      <c r="E311" s="8">
        <v>2849</v>
      </c>
      <c r="F311" s="8" t="s">
        <v>1695</v>
      </c>
      <c r="G311" s="8" t="s">
        <v>1696</v>
      </c>
      <c r="H311" s="8">
        <v>40.047150000000002</v>
      </c>
      <c r="I311" s="9">
        <v>-110.17359</v>
      </c>
      <c r="J311" s="7">
        <v>2849</v>
      </c>
      <c r="K311" s="8">
        <v>365</v>
      </c>
      <c r="L311" s="8">
        <v>730</v>
      </c>
      <c r="M311" s="8">
        <v>1095</v>
      </c>
      <c r="N311" s="8">
        <v>1460</v>
      </c>
      <c r="O311" s="8">
        <v>1825</v>
      </c>
      <c r="P311" s="8">
        <v>2190</v>
      </c>
      <c r="Q311" s="6">
        <v>2.3290384453705478E-4</v>
      </c>
      <c r="R311" s="33">
        <f t="shared" si="87"/>
        <v>2616.8155831367403</v>
      </c>
      <c r="S311" s="31">
        <f t="shared" si="88"/>
        <v>2403.5534560011506</v>
      </c>
      <c r="T311" s="31">
        <f t="shared" si="89"/>
        <v>2207.6715123081703</v>
      </c>
      <c r="U311" s="31">
        <f t="shared" si="90"/>
        <v>2027.7533225184536</v>
      </c>
      <c r="V311" s="31">
        <f t="shared" si="91"/>
        <v>1862.4978915842714</v>
      </c>
      <c r="W311" s="20">
        <f t="shared" si="92"/>
        <v>1710.7102514064741</v>
      </c>
      <c r="Y311" s="153">
        <f t="shared" si="84"/>
        <v>4.2009758559999995</v>
      </c>
      <c r="Z311" s="155">
        <f t="shared" si="93"/>
        <v>526.21211389263237</v>
      </c>
      <c r="AA311" s="156">
        <f t="shared" si="94"/>
        <v>1681.4593984155379</v>
      </c>
      <c r="AD311" s="14" t="s">
        <v>343</v>
      </c>
      <c r="AE311" s="57">
        <v>36960</v>
      </c>
      <c r="AF311" s="33">
        <f t="shared" si="95"/>
        <v>2616.8155831367403</v>
      </c>
      <c r="AG311" s="84">
        <f t="shared" si="85"/>
        <v>3.8586097172207814</v>
      </c>
      <c r="AH311" s="31">
        <f t="shared" si="96"/>
        <v>2403.5534560011506</v>
      </c>
      <c r="AI311" s="86">
        <f t="shared" si="86"/>
        <v>3.5441453272257606</v>
      </c>
      <c r="AJ311" s="155">
        <f t="shared" si="97"/>
        <v>2207.6715123081703</v>
      </c>
      <c r="AK311" s="56"/>
      <c r="AL311" s="86">
        <f t="shared" si="98"/>
        <v>3.2553087824449385</v>
      </c>
      <c r="AM311" s="31">
        <f t="shared" si="99"/>
        <v>2027.7533225184536</v>
      </c>
      <c r="AN311" s="86">
        <f t="shared" si="100"/>
        <v>2.9900114951996506</v>
      </c>
      <c r="AO311" s="31">
        <f t="shared" si="101"/>
        <v>1862.4978915842714</v>
      </c>
      <c r="AP311" s="89">
        <f t="shared" si="102"/>
        <v>2.746335091048238</v>
      </c>
      <c r="AQ311" s="20">
        <f t="shared" si="103"/>
        <v>1710.7102514064741</v>
      </c>
      <c r="AR311" s="86">
        <f t="shared" si="104"/>
        <v>2.5225175369499078</v>
      </c>
    </row>
    <row r="312" spans="1:44" x14ac:dyDescent="0.25">
      <c r="A312" s="3" t="s">
        <v>345</v>
      </c>
      <c r="B312" s="4">
        <v>36960</v>
      </c>
      <c r="C312" s="7">
        <v>4301332172</v>
      </c>
      <c r="D312" s="8">
        <v>364</v>
      </c>
      <c r="E312" s="8">
        <v>1558</v>
      </c>
      <c r="F312" s="8" t="s">
        <v>1695</v>
      </c>
      <c r="G312" s="8" t="s">
        <v>1696</v>
      </c>
      <c r="H312" s="8">
        <v>40.043689999999899</v>
      </c>
      <c r="I312" s="9">
        <v>-110.177899999999</v>
      </c>
      <c r="J312" s="7">
        <v>1558</v>
      </c>
      <c r="K312" s="8">
        <v>365</v>
      </c>
      <c r="L312" s="8">
        <v>730</v>
      </c>
      <c r="M312" s="8">
        <v>1095</v>
      </c>
      <c r="N312" s="8">
        <v>1460</v>
      </c>
      <c r="O312" s="8">
        <v>1825</v>
      </c>
      <c r="P312" s="8">
        <v>2190</v>
      </c>
      <c r="Q312" s="6">
        <v>2.3290384453705478E-4</v>
      </c>
      <c r="R312" s="33">
        <f t="shared" si="87"/>
        <v>1431.0279671909586</v>
      </c>
      <c r="S312" s="31">
        <f t="shared" si="88"/>
        <v>1314.4037502456274</v>
      </c>
      <c r="T312" s="31">
        <f t="shared" si="89"/>
        <v>1207.2840351618565</v>
      </c>
      <c r="U312" s="31">
        <f t="shared" si="90"/>
        <v>1108.8942353400319</v>
      </c>
      <c r="V312" s="31">
        <f t="shared" si="91"/>
        <v>1018.5228905188819</v>
      </c>
      <c r="W312" s="20">
        <f t="shared" si="92"/>
        <v>935.51652218016375</v>
      </c>
      <c r="Y312" s="153">
        <f t="shared" si="84"/>
        <v>2.297339552</v>
      </c>
      <c r="Z312" s="155">
        <f t="shared" si="93"/>
        <v>287.76359194268906</v>
      </c>
      <c r="AA312" s="156">
        <f t="shared" si="94"/>
        <v>919.52044321916742</v>
      </c>
      <c r="AD312" s="14" t="s">
        <v>345</v>
      </c>
      <c r="AE312" s="57">
        <v>36960</v>
      </c>
      <c r="AF312" s="33">
        <f t="shared" si="95"/>
        <v>1431.0279671909586</v>
      </c>
      <c r="AG312" s="84">
        <f t="shared" si="85"/>
        <v>2.1101137028536248</v>
      </c>
      <c r="AH312" s="31">
        <f t="shared" si="96"/>
        <v>1314.4037502456274</v>
      </c>
      <c r="AI312" s="86">
        <f t="shared" si="86"/>
        <v>1.9381461635021884</v>
      </c>
      <c r="AJ312" s="155">
        <f t="shared" si="97"/>
        <v>1207.2840351618565</v>
      </c>
      <c r="AK312" s="56"/>
      <c r="AL312" s="86">
        <f t="shared" si="98"/>
        <v>1.7801934303437046</v>
      </c>
      <c r="AM312" s="31">
        <f t="shared" si="99"/>
        <v>1108.8942353400319</v>
      </c>
      <c r="AN312" s="86">
        <f t="shared" si="100"/>
        <v>1.6351133413552319</v>
      </c>
      <c r="AO312" s="31">
        <f t="shared" si="101"/>
        <v>1018.5228905188819</v>
      </c>
      <c r="AP312" s="89">
        <f t="shared" si="102"/>
        <v>1.5018568170772741</v>
      </c>
      <c r="AQ312" s="20">
        <f t="shared" si="103"/>
        <v>935.51652218016375</v>
      </c>
      <c r="AR312" s="86">
        <f t="shared" si="104"/>
        <v>1.3794602746816274</v>
      </c>
    </row>
    <row r="313" spans="1:44" x14ac:dyDescent="0.25">
      <c r="A313" s="3" t="s">
        <v>352</v>
      </c>
      <c r="B313" s="4">
        <v>36981</v>
      </c>
      <c r="C313" s="7">
        <v>4301332208</v>
      </c>
      <c r="D313" s="8">
        <v>11</v>
      </c>
      <c r="E313" s="8">
        <v>12</v>
      </c>
      <c r="F313" s="8" t="s">
        <v>1695</v>
      </c>
      <c r="G313" s="8" t="s">
        <v>1696</v>
      </c>
      <c r="H313" s="8">
        <v>40.049990000000001</v>
      </c>
      <c r="I313" s="9">
        <v>-110.14979</v>
      </c>
      <c r="J313" s="7">
        <v>12</v>
      </c>
      <c r="K313" s="8">
        <v>365</v>
      </c>
      <c r="L313" s="8">
        <v>730</v>
      </c>
      <c r="M313" s="8">
        <v>1095</v>
      </c>
      <c r="N313" s="8">
        <v>1460</v>
      </c>
      <c r="O313" s="8">
        <v>1825</v>
      </c>
      <c r="P313" s="8">
        <v>2190</v>
      </c>
      <c r="Q313" s="6">
        <v>2.3290384453705478E-4</v>
      </c>
      <c r="R313" s="33">
        <f t="shared" si="87"/>
        <v>11.022038258210207</v>
      </c>
      <c r="S313" s="31">
        <f t="shared" si="88"/>
        <v>10.123777280454126</v>
      </c>
      <c r="T313" s="31">
        <f t="shared" si="89"/>
        <v>9.2987217085637219</v>
      </c>
      <c r="U313" s="31">
        <f t="shared" si="90"/>
        <v>8.5409055353532608</v>
      </c>
      <c r="V313" s="31">
        <f t="shared" si="91"/>
        <v>7.8448489642019155</v>
      </c>
      <c r="W313" s="20">
        <f t="shared" si="92"/>
        <v>7.2055187844428534</v>
      </c>
      <c r="Y313" s="153">
        <f t="shared" si="84"/>
        <v>1.7694528000000001E-2</v>
      </c>
      <c r="Z313" s="155">
        <f t="shared" si="93"/>
        <v>2.2164076401234074</v>
      </c>
      <c r="AA313" s="156">
        <f t="shared" si="94"/>
        <v>7.0823140684403141</v>
      </c>
      <c r="AD313" s="14" t="s">
        <v>352</v>
      </c>
      <c r="AE313" s="57">
        <v>36981</v>
      </c>
      <c r="AF313" s="33">
        <f t="shared" si="95"/>
        <v>11.022038258210207</v>
      </c>
      <c r="AG313" s="84">
        <f t="shared" si="85"/>
        <v>1.625248038141431E-2</v>
      </c>
      <c r="AH313" s="31">
        <f t="shared" si="96"/>
        <v>10.123777280454126</v>
      </c>
      <c r="AI313" s="86">
        <f t="shared" si="86"/>
        <v>1.4927955046229948E-2</v>
      </c>
      <c r="AJ313" s="155">
        <f t="shared" si="97"/>
        <v>9.2987217085637219</v>
      </c>
      <c r="AK313" s="56"/>
      <c r="AL313" s="86">
        <f t="shared" si="98"/>
        <v>1.3711374303032384E-2</v>
      </c>
      <c r="AM313" s="31">
        <f t="shared" si="99"/>
        <v>8.5409055353532608</v>
      </c>
      <c r="AN313" s="86">
        <f t="shared" si="100"/>
        <v>1.2593941011721939E-2</v>
      </c>
      <c r="AO313" s="31">
        <f t="shared" si="101"/>
        <v>7.8448489642019155</v>
      </c>
      <c r="AP313" s="89">
        <f t="shared" si="102"/>
        <v>1.1567574971070149E-2</v>
      </c>
      <c r="AQ313" s="20">
        <f t="shared" si="103"/>
        <v>7.2055187844428534</v>
      </c>
      <c r="AR313" s="86">
        <f t="shared" si="104"/>
        <v>1.0624854490487503E-2</v>
      </c>
    </row>
    <row r="314" spans="1:44" x14ac:dyDescent="0.25">
      <c r="A314" s="3" t="s">
        <v>220</v>
      </c>
      <c r="B314" s="4">
        <v>37015</v>
      </c>
      <c r="C314" s="7">
        <v>4301331112</v>
      </c>
      <c r="D314" s="8">
        <v>301</v>
      </c>
      <c r="E314" s="8">
        <v>1665</v>
      </c>
      <c r="F314" s="8" t="s">
        <v>1695</v>
      </c>
      <c r="G314" s="8" t="s">
        <v>1696</v>
      </c>
      <c r="H314" s="8">
        <v>40.072159999999897</v>
      </c>
      <c r="I314" s="9">
        <v>-110.14993</v>
      </c>
      <c r="J314" s="7">
        <v>1665</v>
      </c>
      <c r="K314" s="8">
        <v>365</v>
      </c>
      <c r="L314" s="8">
        <v>730</v>
      </c>
      <c r="M314" s="8">
        <v>1095</v>
      </c>
      <c r="N314" s="8">
        <v>1460</v>
      </c>
      <c r="O314" s="8">
        <v>1825</v>
      </c>
      <c r="P314" s="8">
        <v>2190</v>
      </c>
      <c r="Q314" s="6">
        <v>2.3290384453705478E-4</v>
      </c>
      <c r="R314" s="33">
        <f t="shared" si="87"/>
        <v>1529.3078083266664</v>
      </c>
      <c r="S314" s="31">
        <f t="shared" si="88"/>
        <v>1404.6740976630101</v>
      </c>
      <c r="T314" s="31">
        <f t="shared" si="89"/>
        <v>1290.1976370632165</v>
      </c>
      <c r="U314" s="31">
        <f t="shared" si="90"/>
        <v>1185.0506430302651</v>
      </c>
      <c r="V314" s="31">
        <f t="shared" si="91"/>
        <v>1088.4727937830157</v>
      </c>
      <c r="W314" s="20">
        <f t="shared" si="92"/>
        <v>999.76573134144587</v>
      </c>
      <c r="Y314" s="153">
        <f t="shared" si="84"/>
        <v>2.45511576</v>
      </c>
      <c r="Z314" s="155">
        <f t="shared" si="93"/>
        <v>307.52656006712283</v>
      </c>
      <c r="AA314" s="156">
        <f t="shared" si="94"/>
        <v>982.67107699609357</v>
      </c>
      <c r="AD314" s="14" t="s">
        <v>220</v>
      </c>
      <c r="AE314" s="57">
        <v>37015</v>
      </c>
      <c r="AF314" s="33">
        <f t="shared" si="95"/>
        <v>1529.3078083266664</v>
      </c>
      <c r="AG314" s="84">
        <f t="shared" si="85"/>
        <v>2.255031652921236</v>
      </c>
      <c r="AH314" s="31">
        <f t="shared" si="96"/>
        <v>1404.6740976630101</v>
      </c>
      <c r="AI314" s="86">
        <f t="shared" si="86"/>
        <v>2.0712537626644054</v>
      </c>
      <c r="AJ314" s="155">
        <f t="shared" si="97"/>
        <v>1290.1976370632165</v>
      </c>
      <c r="AK314" s="56"/>
      <c r="AL314" s="86">
        <f t="shared" si="98"/>
        <v>1.9024531845457433</v>
      </c>
      <c r="AM314" s="31">
        <f t="shared" si="99"/>
        <v>1185.0506430302651</v>
      </c>
      <c r="AN314" s="86">
        <f t="shared" si="100"/>
        <v>1.7474093153764192</v>
      </c>
      <c r="AO314" s="31">
        <f t="shared" si="101"/>
        <v>1088.4727937830157</v>
      </c>
      <c r="AP314" s="89">
        <f t="shared" si="102"/>
        <v>1.6050010272359831</v>
      </c>
      <c r="AQ314" s="20">
        <f t="shared" si="103"/>
        <v>999.76573134144587</v>
      </c>
      <c r="AR314" s="86">
        <f t="shared" si="104"/>
        <v>1.4741985605551409</v>
      </c>
    </row>
    <row r="315" spans="1:44" x14ac:dyDescent="0.25">
      <c r="A315" s="3" t="s">
        <v>182</v>
      </c>
      <c r="B315" s="4">
        <v>37018</v>
      </c>
      <c r="C315" s="7">
        <v>4301330843</v>
      </c>
      <c r="D315" s="8">
        <v>364</v>
      </c>
      <c r="E315" s="8">
        <v>1208</v>
      </c>
      <c r="F315" s="8" t="s">
        <v>1695</v>
      </c>
      <c r="G315" s="8" t="s">
        <v>1696</v>
      </c>
      <c r="H315" s="8">
        <v>40.075920000000004</v>
      </c>
      <c r="I315" s="9">
        <v>-110.0985</v>
      </c>
      <c r="J315" s="7">
        <v>1208</v>
      </c>
      <c r="K315" s="8">
        <v>365</v>
      </c>
      <c r="L315" s="8">
        <v>730</v>
      </c>
      <c r="M315" s="8">
        <v>1095</v>
      </c>
      <c r="N315" s="8">
        <v>1460</v>
      </c>
      <c r="O315" s="8">
        <v>1825</v>
      </c>
      <c r="P315" s="8">
        <v>2190</v>
      </c>
      <c r="Q315" s="6">
        <v>2.3290384453705478E-4</v>
      </c>
      <c r="R315" s="33">
        <f t="shared" si="87"/>
        <v>1109.5518513264942</v>
      </c>
      <c r="S315" s="31">
        <f t="shared" si="88"/>
        <v>1019.1269128990486</v>
      </c>
      <c r="T315" s="31">
        <f t="shared" si="89"/>
        <v>936.07131866208135</v>
      </c>
      <c r="U315" s="31">
        <f t="shared" si="90"/>
        <v>859.78449055889496</v>
      </c>
      <c r="V315" s="31">
        <f t="shared" si="91"/>
        <v>789.7147957296595</v>
      </c>
      <c r="W315" s="20">
        <f t="shared" si="92"/>
        <v>725.35555763391392</v>
      </c>
      <c r="Y315" s="153">
        <f t="shared" si="84"/>
        <v>1.781249152</v>
      </c>
      <c r="Z315" s="155">
        <f t="shared" si="93"/>
        <v>223.11836910575636</v>
      </c>
      <c r="AA315" s="156">
        <f t="shared" si="94"/>
        <v>712.95294955632494</v>
      </c>
      <c r="AD315" s="14" t="s">
        <v>182</v>
      </c>
      <c r="AE315" s="57">
        <v>37018</v>
      </c>
      <c r="AF315" s="33">
        <f t="shared" si="95"/>
        <v>1109.5518513264942</v>
      </c>
      <c r="AG315" s="84">
        <f t="shared" si="85"/>
        <v>1.6360830250623741</v>
      </c>
      <c r="AH315" s="31">
        <f t="shared" si="96"/>
        <v>1019.1269128990486</v>
      </c>
      <c r="AI315" s="86">
        <f t="shared" si="86"/>
        <v>1.5027474746538148</v>
      </c>
      <c r="AJ315" s="155">
        <f t="shared" si="97"/>
        <v>936.07131866208135</v>
      </c>
      <c r="AK315" s="56"/>
      <c r="AL315" s="86">
        <f t="shared" si="98"/>
        <v>1.3802783465052599</v>
      </c>
      <c r="AM315" s="31">
        <f t="shared" si="99"/>
        <v>859.78449055889496</v>
      </c>
      <c r="AN315" s="86">
        <f t="shared" si="100"/>
        <v>1.2677900618466751</v>
      </c>
      <c r="AO315" s="31">
        <f t="shared" si="101"/>
        <v>789.7147957296595</v>
      </c>
      <c r="AP315" s="89">
        <f t="shared" si="102"/>
        <v>1.164469213754395</v>
      </c>
      <c r="AQ315" s="20">
        <f t="shared" si="103"/>
        <v>725.35555763391392</v>
      </c>
      <c r="AR315" s="86">
        <f t="shared" si="104"/>
        <v>1.069568685375742</v>
      </c>
    </row>
    <row r="316" spans="1:44" x14ac:dyDescent="0.25">
      <c r="A316" s="3" t="s">
        <v>110</v>
      </c>
      <c r="B316" s="4">
        <v>37020</v>
      </c>
      <c r="C316" s="7">
        <v>4301330143</v>
      </c>
      <c r="D316" s="8">
        <v>324</v>
      </c>
      <c r="E316" s="8">
        <v>1785</v>
      </c>
      <c r="F316" s="8" t="s">
        <v>1695</v>
      </c>
      <c r="G316" s="8" t="s">
        <v>1696</v>
      </c>
      <c r="H316" s="8">
        <v>40.352130000000002</v>
      </c>
      <c r="I316" s="9">
        <v>-110.05885000000001</v>
      </c>
      <c r="J316" s="7">
        <v>1785</v>
      </c>
      <c r="K316" s="8">
        <v>365</v>
      </c>
      <c r="L316" s="8">
        <v>730</v>
      </c>
      <c r="M316" s="8">
        <v>1095</v>
      </c>
      <c r="N316" s="8">
        <v>1460</v>
      </c>
      <c r="O316" s="8">
        <v>1825</v>
      </c>
      <c r="P316" s="8">
        <v>2190</v>
      </c>
      <c r="Q316" s="6">
        <v>2.3290384453705478E-4</v>
      </c>
      <c r="R316" s="33">
        <f t="shared" si="87"/>
        <v>1639.5281909087685</v>
      </c>
      <c r="S316" s="31">
        <f t="shared" si="88"/>
        <v>1505.9118704675514</v>
      </c>
      <c r="T316" s="31">
        <f t="shared" si="89"/>
        <v>1383.1848541488537</v>
      </c>
      <c r="U316" s="31">
        <f t="shared" si="90"/>
        <v>1270.4596983837978</v>
      </c>
      <c r="V316" s="31">
        <f t="shared" si="91"/>
        <v>1166.921283425035</v>
      </c>
      <c r="W316" s="20">
        <f t="shared" si="92"/>
        <v>1071.8209191858743</v>
      </c>
      <c r="Y316" s="153">
        <f t="shared" si="84"/>
        <v>2.63206104</v>
      </c>
      <c r="Z316" s="155">
        <f t="shared" si="93"/>
        <v>329.6906364683569</v>
      </c>
      <c r="AA316" s="156">
        <f t="shared" si="94"/>
        <v>1053.4942176804968</v>
      </c>
      <c r="AD316" s="14" t="s">
        <v>110</v>
      </c>
      <c r="AE316" s="57">
        <v>37020</v>
      </c>
      <c r="AF316" s="33">
        <f t="shared" si="95"/>
        <v>1639.5281909087685</v>
      </c>
      <c r="AG316" s="84">
        <f t="shared" si="85"/>
        <v>2.4175564567353791</v>
      </c>
      <c r="AH316" s="31">
        <f t="shared" si="96"/>
        <v>1505.9118704675514</v>
      </c>
      <c r="AI316" s="86">
        <f t="shared" si="86"/>
        <v>2.2205333131267051</v>
      </c>
      <c r="AJ316" s="155">
        <f t="shared" si="97"/>
        <v>1383.1848541488537</v>
      </c>
      <c r="AK316" s="56"/>
      <c r="AL316" s="86">
        <f t="shared" si="98"/>
        <v>2.0395669275760673</v>
      </c>
      <c r="AM316" s="31">
        <f t="shared" si="99"/>
        <v>1270.4596983837978</v>
      </c>
      <c r="AN316" s="86">
        <f t="shared" si="100"/>
        <v>1.8733487254936387</v>
      </c>
      <c r="AO316" s="31">
        <f t="shared" si="101"/>
        <v>1166.921283425035</v>
      </c>
      <c r="AP316" s="89">
        <f t="shared" si="102"/>
        <v>1.7206767769466846</v>
      </c>
      <c r="AQ316" s="20">
        <f t="shared" si="103"/>
        <v>1071.8209191858743</v>
      </c>
      <c r="AR316" s="86">
        <f t="shared" si="104"/>
        <v>1.5804471054600158</v>
      </c>
    </row>
    <row r="317" spans="1:44" x14ac:dyDescent="0.25">
      <c r="A317" s="3" t="s">
        <v>176</v>
      </c>
      <c r="B317" s="4">
        <v>37041</v>
      </c>
      <c r="C317" s="7">
        <v>4301330812</v>
      </c>
      <c r="D317" s="8">
        <v>51</v>
      </c>
      <c r="E317" s="8">
        <v>354</v>
      </c>
      <c r="F317" s="8" t="s">
        <v>1695</v>
      </c>
      <c r="G317" s="8" t="s">
        <v>1696</v>
      </c>
      <c r="H317" s="8">
        <v>40.068539999999899</v>
      </c>
      <c r="I317" s="9">
        <v>-110.08847</v>
      </c>
      <c r="J317" s="7">
        <v>354</v>
      </c>
      <c r="K317" s="8">
        <v>365</v>
      </c>
      <c r="L317" s="8">
        <v>730</v>
      </c>
      <c r="M317" s="8">
        <v>1095</v>
      </c>
      <c r="N317" s="8">
        <v>1460</v>
      </c>
      <c r="O317" s="8">
        <v>1825</v>
      </c>
      <c r="P317" s="8">
        <v>2190</v>
      </c>
      <c r="Q317" s="6">
        <v>2.3290384453705478E-4</v>
      </c>
      <c r="R317" s="33">
        <f t="shared" si="87"/>
        <v>325.15012861720112</v>
      </c>
      <c r="S317" s="31">
        <f t="shared" si="88"/>
        <v>298.65142977339673</v>
      </c>
      <c r="T317" s="31">
        <f t="shared" si="89"/>
        <v>274.3122904026298</v>
      </c>
      <c r="U317" s="31">
        <f t="shared" si="90"/>
        <v>251.95671329292122</v>
      </c>
      <c r="V317" s="31">
        <f t="shared" si="91"/>
        <v>231.42304444395648</v>
      </c>
      <c r="W317" s="20">
        <f t="shared" si="92"/>
        <v>212.56280414106416</v>
      </c>
      <c r="Y317" s="153">
        <f t="shared" si="84"/>
        <v>0.52198857599999993</v>
      </c>
      <c r="Z317" s="155">
        <f t="shared" si="93"/>
        <v>65.38402538364052</v>
      </c>
      <c r="AA317" s="156">
        <f t="shared" si="94"/>
        <v>208.92826501898926</v>
      </c>
      <c r="AD317" s="14" t="s">
        <v>176</v>
      </c>
      <c r="AE317" s="57">
        <v>37041</v>
      </c>
      <c r="AF317" s="33">
        <f t="shared" si="95"/>
        <v>325.15012861720112</v>
      </c>
      <c r="AG317" s="84">
        <f t="shared" si="85"/>
        <v>0.47944817125172218</v>
      </c>
      <c r="AH317" s="31">
        <f t="shared" si="96"/>
        <v>298.65142977339673</v>
      </c>
      <c r="AI317" s="86">
        <f t="shared" si="86"/>
        <v>0.44037467386378348</v>
      </c>
      <c r="AJ317" s="155">
        <f t="shared" si="97"/>
        <v>274.3122904026298</v>
      </c>
      <c r="AK317" s="56"/>
      <c r="AL317" s="86">
        <f t="shared" si="98"/>
        <v>0.40448554193945535</v>
      </c>
      <c r="AM317" s="31">
        <f t="shared" si="99"/>
        <v>251.95671329292122</v>
      </c>
      <c r="AN317" s="86">
        <f t="shared" si="100"/>
        <v>0.3715212598457972</v>
      </c>
      <c r="AO317" s="31">
        <f t="shared" si="101"/>
        <v>231.42304444395648</v>
      </c>
      <c r="AP317" s="89">
        <f t="shared" si="102"/>
        <v>0.34124346164656938</v>
      </c>
      <c r="AQ317" s="20">
        <f t="shared" si="103"/>
        <v>212.56280414106416</v>
      </c>
      <c r="AR317" s="86">
        <f t="shared" si="104"/>
        <v>0.3134332074693813</v>
      </c>
    </row>
    <row r="318" spans="1:44" x14ac:dyDescent="0.25">
      <c r="A318" s="3" t="s">
        <v>297</v>
      </c>
      <c r="B318" s="4">
        <v>37051</v>
      </c>
      <c r="C318" s="7">
        <v>4301331585</v>
      </c>
      <c r="D318" s="8">
        <v>45</v>
      </c>
      <c r="E318" s="8">
        <v>20</v>
      </c>
      <c r="F318" s="8" t="s">
        <v>1695</v>
      </c>
      <c r="G318" s="8" t="s">
        <v>1696</v>
      </c>
      <c r="H318" s="8">
        <v>40.079300000000003</v>
      </c>
      <c r="I318" s="9">
        <v>-110.09359000000001</v>
      </c>
      <c r="J318" s="7">
        <v>20</v>
      </c>
      <c r="K318" s="8">
        <v>365</v>
      </c>
      <c r="L318" s="8">
        <v>730</v>
      </c>
      <c r="M318" s="8">
        <v>1095</v>
      </c>
      <c r="N318" s="8">
        <v>1460</v>
      </c>
      <c r="O318" s="8">
        <v>1825</v>
      </c>
      <c r="P318" s="8">
        <v>2190</v>
      </c>
      <c r="Q318" s="6">
        <v>2.3290384453705478E-4</v>
      </c>
      <c r="R318" s="33">
        <f t="shared" si="87"/>
        <v>18.370063763683678</v>
      </c>
      <c r="S318" s="31">
        <f t="shared" si="88"/>
        <v>16.872962134090209</v>
      </c>
      <c r="T318" s="31">
        <f t="shared" si="89"/>
        <v>15.497869514272871</v>
      </c>
      <c r="U318" s="31">
        <f t="shared" si="90"/>
        <v>14.234842558922104</v>
      </c>
      <c r="V318" s="31">
        <f t="shared" si="91"/>
        <v>13.074748273669858</v>
      </c>
      <c r="W318" s="20">
        <f t="shared" si="92"/>
        <v>12.009197974071421</v>
      </c>
      <c r="Y318" s="153">
        <f t="shared" si="84"/>
        <v>2.9490879999999997E-2</v>
      </c>
      <c r="Z318" s="155">
        <f t="shared" si="93"/>
        <v>3.6940127335390129</v>
      </c>
      <c r="AA318" s="156">
        <f t="shared" si="94"/>
        <v>11.803856780733858</v>
      </c>
      <c r="AD318" s="14" t="s">
        <v>297</v>
      </c>
      <c r="AE318" s="57">
        <v>37051</v>
      </c>
      <c r="AF318" s="33">
        <f t="shared" si="95"/>
        <v>18.370063763683678</v>
      </c>
      <c r="AG318" s="84">
        <f t="shared" si="85"/>
        <v>2.7087467302357185E-2</v>
      </c>
      <c r="AH318" s="31">
        <f t="shared" si="96"/>
        <v>16.872962134090209</v>
      </c>
      <c r="AI318" s="86">
        <f t="shared" si="86"/>
        <v>2.4879925077049912E-2</v>
      </c>
      <c r="AJ318" s="155">
        <f t="shared" si="97"/>
        <v>15.497869514272871</v>
      </c>
      <c r="AK318" s="56"/>
      <c r="AL318" s="86">
        <f t="shared" si="98"/>
        <v>2.2852290505053975E-2</v>
      </c>
      <c r="AM318" s="31">
        <f t="shared" si="99"/>
        <v>14.234842558922104</v>
      </c>
      <c r="AN318" s="86">
        <f t="shared" si="100"/>
        <v>2.0989901686203235E-2</v>
      </c>
      <c r="AO318" s="31">
        <f t="shared" si="101"/>
        <v>13.074748273669858</v>
      </c>
      <c r="AP318" s="89">
        <f t="shared" si="102"/>
        <v>1.9279291618450246E-2</v>
      </c>
      <c r="AQ318" s="20">
        <f t="shared" si="103"/>
        <v>12.009197974071421</v>
      </c>
      <c r="AR318" s="86">
        <f t="shared" si="104"/>
        <v>1.770809081747917E-2</v>
      </c>
    </row>
    <row r="319" spans="1:44" x14ac:dyDescent="0.25">
      <c r="A319" s="3" t="s">
        <v>348</v>
      </c>
      <c r="B319" s="4">
        <v>37052</v>
      </c>
      <c r="C319" s="7">
        <v>4301332180</v>
      </c>
      <c r="D319" s="8">
        <v>53</v>
      </c>
      <c r="E319" s="8">
        <v>203</v>
      </c>
      <c r="F319" s="8" t="s">
        <v>1695</v>
      </c>
      <c r="G319" s="8" t="s">
        <v>1696</v>
      </c>
      <c r="H319" s="8">
        <v>40.05077</v>
      </c>
      <c r="I319" s="9">
        <v>-110.07478</v>
      </c>
      <c r="J319" s="7">
        <v>203</v>
      </c>
      <c r="K319" s="8">
        <v>365</v>
      </c>
      <c r="L319" s="8">
        <v>730</v>
      </c>
      <c r="M319" s="8">
        <v>1095</v>
      </c>
      <c r="N319" s="8">
        <v>1460</v>
      </c>
      <c r="O319" s="8">
        <v>1825</v>
      </c>
      <c r="P319" s="8">
        <v>2190</v>
      </c>
      <c r="Q319" s="6">
        <v>2.3290384453705478E-4</v>
      </c>
      <c r="R319" s="33">
        <f t="shared" si="87"/>
        <v>186.45614720138934</v>
      </c>
      <c r="S319" s="31">
        <f t="shared" si="88"/>
        <v>171.26056566101565</v>
      </c>
      <c r="T319" s="31">
        <f t="shared" si="89"/>
        <v>157.30337556986964</v>
      </c>
      <c r="U319" s="31">
        <f t="shared" si="90"/>
        <v>144.48365197305935</v>
      </c>
      <c r="V319" s="31">
        <f t="shared" si="91"/>
        <v>132.70869497774908</v>
      </c>
      <c r="W319" s="20">
        <f t="shared" si="92"/>
        <v>121.89335943682492</v>
      </c>
      <c r="Y319" s="153">
        <f t="shared" si="84"/>
        <v>0.29933243199999998</v>
      </c>
      <c r="Z319" s="155">
        <f t="shared" si="93"/>
        <v>37.494229245420982</v>
      </c>
      <c r="AA319" s="156">
        <f t="shared" si="94"/>
        <v>119.80914632444866</v>
      </c>
      <c r="AD319" s="14" t="s">
        <v>348</v>
      </c>
      <c r="AE319" s="57">
        <v>37052</v>
      </c>
      <c r="AF319" s="33">
        <f t="shared" si="95"/>
        <v>186.45614720138934</v>
      </c>
      <c r="AG319" s="84">
        <f t="shared" si="85"/>
        <v>0.27493779311892541</v>
      </c>
      <c r="AH319" s="31">
        <f t="shared" si="96"/>
        <v>171.26056566101565</v>
      </c>
      <c r="AI319" s="86">
        <f t="shared" si="86"/>
        <v>0.25253123953205664</v>
      </c>
      <c r="AJ319" s="155">
        <f t="shared" si="97"/>
        <v>157.30337556986964</v>
      </c>
      <c r="AK319" s="56"/>
      <c r="AL319" s="86">
        <f t="shared" si="98"/>
        <v>0.23195074862629786</v>
      </c>
      <c r="AM319" s="31">
        <f t="shared" si="99"/>
        <v>144.48365197305935</v>
      </c>
      <c r="AN319" s="86">
        <f t="shared" si="100"/>
        <v>0.21304750211496282</v>
      </c>
      <c r="AO319" s="31">
        <f t="shared" si="101"/>
        <v>132.70869497774908</v>
      </c>
      <c r="AP319" s="89">
        <f t="shared" si="102"/>
        <v>0.19568480992727003</v>
      </c>
      <c r="AQ319" s="20">
        <f t="shared" si="103"/>
        <v>121.89335943682492</v>
      </c>
      <c r="AR319" s="86">
        <f t="shared" si="104"/>
        <v>0.17973712179741355</v>
      </c>
    </row>
    <row r="320" spans="1:44" x14ac:dyDescent="0.25">
      <c r="A320" s="3" t="s">
        <v>349</v>
      </c>
      <c r="B320" s="4">
        <v>37056</v>
      </c>
      <c r="C320" s="7">
        <v>4301332186</v>
      </c>
      <c r="D320" s="8">
        <v>366</v>
      </c>
      <c r="E320" s="8">
        <v>1263</v>
      </c>
      <c r="F320" s="8" t="s">
        <v>1695</v>
      </c>
      <c r="G320" s="8" t="s">
        <v>1696</v>
      </c>
      <c r="H320" s="8">
        <v>40.007190000000001</v>
      </c>
      <c r="I320" s="9">
        <v>-110.31477</v>
      </c>
      <c r="J320" s="7">
        <v>1263</v>
      </c>
      <c r="K320" s="8">
        <v>365</v>
      </c>
      <c r="L320" s="8">
        <v>730</v>
      </c>
      <c r="M320" s="8">
        <v>1095</v>
      </c>
      <c r="N320" s="8">
        <v>1460</v>
      </c>
      <c r="O320" s="8">
        <v>1825</v>
      </c>
      <c r="P320" s="8">
        <v>2190</v>
      </c>
      <c r="Q320" s="6">
        <v>2.3290384453705478E-4</v>
      </c>
      <c r="R320" s="33">
        <f t="shared" si="87"/>
        <v>1160.0695266766243</v>
      </c>
      <c r="S320" s="31">
        <f t="shared" si="88"/>
        <v>1065.5275587677968</v>
      </c>
      <c r="T320" s="31">
        <f t="shared" si="89"/>
        <v>978.69045982633179</v>
      </c>
      <c r="U320" s="31">
        <f t="shared" si="90"/>
        <v>898.9303075959308</v>
      </c>
      <c r="V320" s="31">
        <f t="shared" si="91"/>
        <v>825.67035348225158</v>
      </c>
      <c r="W320" s="20">
        <f t="shared" si="92"/>
        <v>758.3808520626103</v>
      </c>
      <c r="Y320" s="153">
        <f t="shared" si="84"/>
        <v>1.862349072</v>
      </c>
      <c r="Z320" s="155">
        <f t="shared" si="93"/>
        <v>233.27690412298867</v>
      </c>
      <c r="AA320" s="156">
        <f t="shared" si="94"/>
        <v>745.41355570334315</v>
      </c>
      <c r="AD320" s="14" t="s">
        <v>349</v>
      </c>
      <c r="AE320" s="57">
        <v>37056</v>
      </c>
      <c r="AF320" s="33">
        <f t="shared" si="95"/>
        <v>1160.0695266766243</v>
      </c>
      <c r="AG320" s="84">
        <f t="shared" si="85"/>
        <v>1.7105735601438561</v>
      </c>
      <c r="AH320" s="31">
        <f t="shared" si="96"/>
        <v>1065.5275587677968</v>
      </c>
      <c r="AI320" s="86">
        <f t="shared" si="86"/>
        <v>1.5711672686157021</v>
      </c>
      <c r="AJ320" s="155">
        <f t="shared" si="97"/>
        <v>978.69045982633179</v>
      </c>
      <c r="AK320" s="56"/>
      <c r="AL320" s="86">
        <f t="shared" si="98"/>
        <v>1.4431221453941585</v>
      </c>
      <c r="AM320" s="31">
        <f t="shared" si="99"/>
        <v>898.9303075959308</v>
      </c>
      <c r="AN320" s="86">
        <f t="shared" si="100"/>
        <v>1.3255122914837341</v>
      </c>
      <c r="AO320" s="31">
        <f t="shared" si="101"/>
        <v>825.67035348225158</v>
      </c>
      <c r="AP320" s="89">
        <f t="shared" si="102"/>
        <v>1.2174872657051332</v>
      </c>
      <c r="AQ320" s="20">
        <f t="shared" si="103"/>
        <v>758.3808520626103</v>
      </c>
      <c r="AR320" s="86">
        <f t="shared" si="104"/>
        <v>1.1182659351238096</v>
      </c>
    </row>
    <row r="321" spans="1:44" x14ac:dyDescent="0.25">
      <c r="A321" s="3" t="s">
        <v>350</v>
      </c>
      <c r="B321" s="4">
        <v>37067</v>
      </c>
      <c r="C321" s="7">
        <v>4301332202</v>
      </c>
      <c r="D321" s="8">
        <v>361</v>
      </c>
      <c r="E321" s="8">
        <v>4846</v>
      </c>
      <c r="F321" s="8" t="s">
        <v>1695</v>
      </c>
      <c r="G321" s="8" t="s">
        <v>1696</v>
      </c>
      <c r="H321" s="8">
        <v>40.419829999999898</v>
      </c>
      <c r="I321" s="9">
        <v>-110.13097</v>
      </c>
      <c r="J321" s="7">
        <v>4846</v>
      </c>
      <c r="K321" s="8">
        <v>365</v>
      </c>
      <c r="L321" s="8">
        <v>730</v>
      </c>
      <c r="M321" s="8">
        <v>1095</v>
      </c>
      <c r="N321" s="8">
        <v>1460</v>
      </c>
      <c r="O321" s="8">
        <v>1825</v>
      </c>
      <c r="P321" s="8">
        <v>2190</v>
      </c>
      <c r="Q321" s="6">
        <v>2.3290384453705478E-4</v>
      </c>
      <c r="R321" s="33">
        <f t="shared" si="87"/>
        <v>4451.0664499405557</v>
      </c>
      <c r="S321" s="31">
        <f t="shared" si="88"/>
        <v>4088.3187250900578</v>
      </c>
      <c r="T321" s="31">
        <f t="shared" si="89"/>
        <v>3755.1337833083167</v>
      </c>
      <c r="U321" s="31">
        <f t="shared" si="90"/>
        <v>3449.1023520268254</v>
      </c>
      <c r="V321" s="31">
        <f t="shared" si="91"/>
        <v>3168.0115067102065</v>
      </c>
      <c r="W321" s="20">
        <f t="shared" si="92"/>
        <v>2909.8286691175053</v>
      </c>
      <c r="Y321" s="153">
        <f t="shared" si="84"/>
        <v>7.1456402240000001</v>
      </c>
      <c r="Z321" s="155">
        <f t="shared" si="93"/>
        <v>895.05928533650285</v>
      </c>
      <c r="AA321" s="156">
        <f t="shared" si="94"/>
        <v>2860.0744979718138</v>
      </c>
      <c r="AD321" s="14" t="s">
        <v>350</v>
      </c>
      <c r="AE321" s="57">
        <v>37067</v>
      </c>
      <c r="AF321" s="33">
        <f t="shared" si="95"/>
        <v>4451.0664499405557</v>
      </c>
      <c r="AG321" s="84">
        <f t="shared" si="85"/>
        <v>6.5632933273611469</v>
      </c>
      <c r="AH321" s="31">
        <f t="shared" si="96"/>
        <v>4088.3187250900578</v>
      </c>
      <c r="AI321" s="86">
        <f t="shared" si="86"/>
        <v>6.0284058461691936</v>
      </c>
      <c r="AJ321" s="155">
        <f t="shared" si="97"/>
        <v>3755.1337833083167</v>
      </c>
      <c r="AK321" s="56"/>
      <c r="AL321" s="86">
        <f t="shared" si="98"/>
        <v>5.5371099893745779</v>
      </c>
      <c r="AM321" s="31">
        <f t="shared" si="99"/>
        <v>3449.1023520268254</v>
      </c>
      <c r="AN321" s="86">
        <f t="shared" si="100"/>
        <v>5.0858531785670431</v>
      </c>
      <c r="AO321" s="31">
        <f t="shared" si="101"/>
        <v>3168.0115067102065</v>
      </c>
      <c r="AP321" s="89">
        <f t="shared" si="102"/>
        <v>4.671372359150495</v>
      </c>
      <c r="AQ321" s="20">
        <f t="shared" si="103"/>
        <v>2909.8286691175053</v>
      </c>
      <c r="AR321" s="86">
        <f t="shared" si="104"/>
        <v>4.2906704050752023</v>
      </c>
    </row>
    <row r="322" spans="1:44" x14ac:dyDescent="0.25">
      <c r="A322" s="3" t="s">
        <v>351</v>
      </c>
      <c r="B322" s="4">
        <v>37092</v>
      </c>
      <c r="C322" s="7">
        <v>4301332203</v>
      </c>
      <c r="D322" s="8">
        <v>355</v>
      </c>
      <c r="E322" s="8">
        <v>20665</v>
      </c>
      <c r="F322" s="8" t="s">
        <v>1695</v>
      </c>
      <c r="G322" s="8" t="s">
        <v>1696</v>
      </c>
      <c r="H322" s="8">
        <v>40.411520000000003</v>
      </c>
      <c r="I322" s="9">
        <v>-110.11141000000001</v>
      </c>
      <c r="J322" s="7">
        <v>20665</v>
      </c>
      <c r="K322" s="8">
        <v>365</v>
      </c>
      <c r="L322" s="8">
        <v>730</v>
      </c>
      <c r="M322" s="8">
        <v>1095</v>
      </c>
      <c r="N322" s="8">
        <v>1460</v>
      </c>
      <c r="O322" s="8">
        <v>1825</v>
      </c>
      <c r="P322" s="8">
        <v>2190</v>
      </c>
      <c r="Q322" s="6">
        <v>2.3290384453705478E-4</v>
      </c>
      <c r="R322" s="33">
        <f t="shared" si="87"/>
        <v>18980.86838382616</v>
      </c>
      <c r="S322" s="31">
        <f t="shared" si="88"/>
        <v>17433.988125048709</v>
      </c>
      <c r="T322" s="31">
        <f t="shared" si="89"/>
        <v>16013.173675622444</v>
      </c>
      <c r="U322" s="31">
        <f t="shared" si="90"/>
        <v>14708.151074006262</v>
      </c>
      <c r="V322" s="31">
        <f t="shared" si="91"/>
        <v>13509.483653769381</v>
      </c>
      <c r="W322" s="20">
        <f t="shared" si="92"/>
        <v>12408.503806709296</v>
      </c>
      <c r="Y322" s="153">
        <f t="shared" si="84"/>
        <v>30.471451759999997</v>
      </c>
      <c r="Z322" s="155">
        <f t="shared" si="93"/>
        <v>3816.8386569291852</v>
      </c>
      <c r="AA322" s="156">
        <f t="shared" si="94"/>
        <v>12196.335018693258</v>
      </c>
      <c r="AD322" s="14" t="s">
        <v>351</v>
      </c>
      <c r="AE322" s="57">
        <v>37092</v>
      </c>
      <c r="AF322" s="33">
        <f t="shared" si="95"/>
        <v>18980.86838382616</v>
      </c>
      <c r="AG322" s="84">
        <f t="shared" si="85"/>
        <v>27.988125590160561</v>
      </c>
      <c r="AH322" s="31">
        <f t="shared" si="96"/>
        <v>17433.988125048709</v>
      </c>
      <c r="AI322" s="86">
        <f t="shared" si="86"/>
        <v>25.707182585861823</v>
      </c>
      <c r="AJ322" s="155">
        <f t="shared" si="97"/>
        <v>16013.173675622444</v>
      </c>
      <c r="AK322" s="56"/>
      <c r="AL322" s="86">
        <f t="shared" si="98"/>
        <v>23.612129164347021</v>
      </c>
      <c r="AM322" s="31">
        <f t="shared" si="99"/>
        <v>14708.151074006262</v>
      </c>
      <c r="AN322" s="86">
        <f t="shared" si="100"/>
        <v>21.687815917269489</v>
      </c>
      <c r="AO322" s="31">
        <f t="shared" si="101"/>
        <v>13509.483653769381</v>
      </c>
      <c r="AP322" s="89">
        <f t="shared" si="102"/>
        <v>19.920328064763716</v>
      </c>
      <c r="AQ322" s="20">
        <f t="shared" si="103"/>
        <v>12408.503806709296</v>
      </c>
      <c r="AR322" s="86">
        <f t="shared" si="104"/>
        <v>18.296884837160352</v>
      </c>
    </row>
    <row r="323" spans="1:44" x14ac:dyDescent="0.25">
      <c r="A323" s="3" t="s">
        <v>271</v>
      </c>
      <c r="B323" s="4">
        <v>37193</v>
      </c>
      <c r="C323" s="7">
        <v>4301331327</v>
      </c>
      <c r="D323" s="8">
        <v>366</v>
      </c>
      <c r="E323" s="8">
        <v>5790</v>
      </c>
      <c r="F323" s="8" t="s">
        <v>1695</v>
      </c>
      <c r="G323" s="8" t="s">
        <v>1696</v>
      </c>
      <c r="H323" s="8">
        <v>40.231380000000001</v>
      </c>
      <c r="I323" s="9">
        <v>-110.49694</v>
      </c>
      <c r="J323" s="7">
        <v>5790</v>
      </c>
      <c r="K323" s="8">
        <v>365</v>
      </c>
      <c r="L323" s="8">
        <v>730</v>
      </c>
      <c r="M323" s="8">
        <v>1095</v>
      </c>
      <c r="N323" s="8">
        <v>1460</v>
      </c>
      <c r="O323" s="8">
        <v>1825</v>
      </c>
      <c r="P323" s="8">
        <v>2190</v>
      </c>
      <c r="Q323" s="6">
        <v>2.3290384453705478E-4</v>
      </c>
      <c r="R323" s="33">
        <f t="shared" si="87"/>
        <v>5318.1334595864255</v>
      </c>
      <c r="S323" s="31">
        <f t="shared" si="88"/>
        <v>4884.722537819116</v>
      </c>
      <c r="T323" s="31">
        <f t="shared" si="89"/>
        <v>4486.6332243819961</v>
      </c>
      <c r="U323" s="31">
        <f t="shared" si="90"/>
        <v>4120.986920807949</v>
      </c>
      <c r="V323" s="31">
        <f t="shared" si="91"/>
        <v>3785.1396252274239</v>
      </c>
      <c r="W323" s="20">
        <f t="shared" si="92"/>
        <v>3476.6628134936764</v>
      </c>
      <c r="Y323" s="153">
        <f t="shared" si="84"/>
        <v>8.5376097600000005</v>
      </c>
      <c r="Z323" s="155">
        <f t="shared" si="93"/>
        <v>1069.4166863595442</v>
      </c>
      <c r="AA323" s="156">
        <f t="shared" si="94"/>
        <v>3417.2165380224519</v>
      </c>
      <c r="AD323" s="14" t="s">
        <v>271</v>
      </c>
      <c r="AE323" s="57">
        <v>37193</v>
      </c>
      <c r="AF323" s="33">
        <f t="shared" si="95"/>
        <v>5318.1334595864255</v>
      </c>
      <c r="AG323" s="84">
        <f t="shared" si="85"/>
        <v>7.8418217840324056</v>
      </c>
      <c r="AH323" s="31">
        <f t="shared" si="96"/>
        <v>4884.722537819116</v>
      </c>
      <c r="AI323" s="86">
        <f t="shared" si="86"/>
        <v>7.2027383098059508</v>
      </c>
      <c r="AJ323" s="155">
        <f t="shared" si="97"/>
        <v>4486.6332243819961</v>
      </c>
      <c r="AK323" s="56"/>
      <c r="AL323" s="86">
        <f t="shared" si="98"/>
        <v>6.6157381012131262</v>
      </c>
      <c r="AM323" s="31">
        <f t="shared" si="99"/>
        <v>4120.986920807949</v>
      </c>
      <c r="AN323" s="86">
        <f t="shared" si="100"/>
        <v>6.0765765381558365</v>
      </c>
      <c r="AO323" s="31">
        <f t="shared" si="101"/>
        <v>3785.1396252274239</v>
      </c>
      <c r="AP323" s="89">
        <f t="shared" si="102"/>
        <v>5.5813549235413467</v>
      </c>
      <c r="AQ323" s="20">
        <f t="shared" si="103"/>
        <v>3476.6628134936764</v>
      </c>
      <c r="AR323" s="86">
        <f t="shared" si="104"/>
        <v>5.1264922916602194</v>
      </c>
    </row>
    <row r="324" spans="1:44" x14ac:dyDescent="0.25">
      <c r="A324" s="3" t="s">
        <v>353</v>
      </c>
      <c r="B324" s="4">
        <v>37205</v>
      </c>
      <c r="C324" s="7">
        <v>4301332216</v>
      </c>
      <c r="D324" s="8">
        <v>324</v>
      </c>
      <c r="E324" s="8">
        <v>2670</v>
      </c>
      <c r="F324" s="8" t="s">
        <v>1695</v>
      </c>
      <c r="G324" s="8" t="s">
        <v>1696</v>
      </c>
      <c r="H324" s="8">
        <v>40.047139999999899</v>
      </c>
      <c r="I324" s="9">
        <v>-110.19264</v>
      </c>
      <c r="J324" s="7">
        <v>2670</v>
      </c>
      <c r="K324" s="8">
        <v>365</v>
      </c>
      <c r="L324" s="8">
        <v>730</v>
      </c>
      <c r="M324" s="8">
        <v>1095</v>
      </c>
      <c r="N324" s="8">
        <v>1460</v>
      </c>
      <c r="O324" s="8">
        <v>1825</v>
      </c>
      <c r="P324" s="8">
        <v>2190</v>
      </c>
      <c r="Q324" s="6">
        <v>2.3290384453705478E-4</v>
      </c>
      <c r="R324" s="33">
        <f t="shared" si="87"/>
        <v>2452.4035124517713</v>
      </c>
      <c r="S324" s="31">
        <f t="shared" si="88"/>
        <v>2252.540444901043</v>
      </c>
      <c r="T324" s="31">
        <f t="shared" si="89"/>
        <v>2068.9655801554281</v>
      </c>
      <c r="U324" s="31">
        <f t="shared" si="90"/>
        <v>1900.3514816161007</v>
      </c>
      <c r="V324" s="31">
        <f t="shared" si="91"/>
        <v>1745.478894534926</v>
      </c>
      <c r="W324" s="20">
        <f t="shared" si="92"/>
        <v>1603.2279295385347</v>
      </c>
      <c r="Y324" s="153">
        <f t="shared" ref="Y324:Y387" si="105">J324*$X$11</f>
        <v>3.9370324800000001</v>
      </c>
      <c r="Z324" s="155">
        <f t="shared" si="93"/>
        <v>493.15069992745822</v>
      </c>
      <c r="AA324" s="156">
        <f t="shared" si="94"/>
        <v>1575.81488022797</v>
      </c>
      <c r="AD324" s="14" t="s">
        <v>353</v>
      </c>
      <c r="AE324" s="57">
        <v>37205</v>
      </c>
      <c r="AF324" s="33">
        <f t="shared" si="95"/>
        <v>2452.4035124517713</v>
      </c>
      <c r="AG324" s="84">
        <f t="shared" ref="AG324:AG387" si="106">AF324*$X$11</f>
        <v>3.6161768848646845</v>
      </c>
      <c r="AH324" s="31">
        <f t="shared" si="96"/>
        <v>2252.540444901043</v>
      </c>
      <c r="AI324" s="86">
        <f t="shared" ref="AI324:AI387" si="107">AH324*$X$11</f>
        <v>3.3214699977861635</v>
      </c>
      <c r="AJ324" s="155">
        <f t="shared" si="97"/>
        <v>2068.9655801554281</v>
      </c>
      <c r="AK324" s="56"/>
      <c r="AL324" s="86">
        <f t="shared" si="98"/>
        <v>3.0507807824247055</v>
      </c>
      <c r="AM324" s="31">
        <f t="shared" si="99"/>
        <v>1900.3514816161007</v>
      </c>
      <c r="AN324" s="86">
        <f t="shared" si="100"/>
        <v>2.8021518751081316</v>
      </c>
      <c r="AO324" s="31">
        <f t="shared" si="101"/>
        <v>1745.478894534926</v>
      </c>
      <c r="AP324" s="89">
        <f t="shared" si="102"/>
        <v>2.5737854310631079</v>
      </c>
      <c r="AQ324" s="20">
        <f t="shared" si="103"/>
        <v>1603.2279295385347</v>
      </c>
      <c r="AR324" s="86">
        <f t="shared" si="104"/>
        <v>2.3640301241334689</v>
      </c>
    </row>
    <row r="325" spans="1:44" x14ac:dyDescent="0.25">
      <c r="A325" s="3" t="s">
        <v>354</v>
      </c>
      <c r="B325" s="4">
        <v>37215</v>
      </c>
      <c r="C325" s="7">
        <v>4301332217</v>
      </c>
      <c r="D325" s="8">
        <v>341</v>
      </c>
      <c r="E325" s="8">
        <v>3848</v>
      </c>
      <c r="F325" s="8" t="s">
        <v>1695</v>
      </c>
      <c r="G325" s="8" t="s">
        <v>1696</v>
      </c>
      <c r="H325" s="8">
        <v>40.043700000000001</v>
      </c>
      <c r="I325" s="9">
        <v>-110.19726</v>
      </c>
      <c r="J325" s="7">
        <v>3848</v>
      </c>
      <c r="K325" s="8">
        <v>365</v>
      </c>
      <c r="L325" s="8">
        <v>730</v>
      </c>
      <c r="M325" s="8">
        <v>1095</v>
      </c>
      <c r="N325" s="8">
        <v>1460</v>
      </c>
      <c r="O325" s="8">
        <v>1825</v>
      </c>
      <c r="P325" s="8">
        <v>2190</v>
      </c>
      <c r="Q325" s="6">
        <v>2.3290384453705478E-4</v>
      </c>
      <c r="R325" s="33">
        <f t="shared" ref="R325:R388" si="108">(J325*(EXP(-Q325*K325)))</f>
        <v>3534.4002681327397</v>
      </c>
      <c r="S325" s="31">
        <f t="shared" ref="S325:S388" si="109">(J325*(EXP(-Q325*L325)))</f>
        <v>3246.3579145989565</v>
      </c>
      <c r="T325" s="31">
        <f t="shared" ref="T325:T388" si="110">(J325*(EXP(-Q325*M325)))</f>
        <v>2981.7900945461001</v>
      </c>
      <c r="U325" s="31">
        <f t="shared" ref="U325:U388" si="111">(J325*(EXP(-Q325*N325)))</f>
        <v>2738.7837083366126</v>
      </c>
      <c r="V325" s="31">
        <f t="shared" ref="V325:V388" si="112">(J325*(EXP(-Q325*O325)))</f>
        <v>2515.5815678540807</v>
      </c>
      <c r="W325" s="20">
        <f t="shared" ref="W325:W388" si="113">(J325*(EXP(-Q325*P325)))</f>
        <v>2310.5696902113414</v>
      </c>
      <c r="Y325" s="153">
        <f t="shared" si="105"/>
        <v>5.6740453119999996</v>
      </c>
      <c r="Z325" s="155">
        <f t="shared" ref="Z325:Z388" si="114">(87/365)*T325</f>
        <v>710.72804993290606</v>
      </c>
      <c r="AA325" s="156">
        <f t="shared" ref="AA325:AA388" si="115">(278/365)*T325</f>
        <v>2271.0620446131938</v>
      </c>
      <c r="AD325" s="14" t="s">
        <v>354</v>
      </c>
      <c r="AE325" s="57">
        <v>37215</v>
      </c>
      <c r="AF325" s="33">
        <f t="shared" ref="AF325:AF388" si="116">R325</f>
        <v>3534.4002681327397</v>
      </c>
      <c r="AG325" s="84">
        <f t="shared" si="106"/>
        <v>5.2116287089735227</v>
      </c>
      <c r="AH325" s="31">
        <f t="shared" ref="AH325:AH388" si="117">S325</f>
        <v>3246.3579145989565</v>
      </c>
      <c r="AI325" s="86">
        <f t="shared" si="107"/>
        <v>4.7868975848244038</v>
      </c>
      <c r="AJ325" s="155">
        <f t="shared" ref="AJ325:AJ388" si="118">T325</f>
        <v>2981.7900945461001</v>
      </c>
      <c r="AK325" s="56"/>
      <c r="AL325" s="86">
        <f t="shared" ref="AL325:AL388" si="119">AJ325*$X$11</f>
        <v>4.3967806931723841</v>
      </c>
      <c r="AM325" s="31">
        <f t="shared" ref="AM325:AM388" si="120">U325</f>
        <v>2738.7837083366126</v>
      </c>
      <c r="AN325" s="86">
        <f t="shared" ref="AN325:AN388" si="121">AM325*$X$11</f>
        <v>4.0384570844255014</v>
      </c>
      <c r="AO325" s="31">
        <f t="shared" ref="AO325:AO388" si="122">V325</f>
        <v>2515.5815678540807</v>
      </c>
      <c r="AP325" s="89">
        <f t="shared" ref="AP325:AP388" si="123">AO325*$X$11</f>
        <v>3.7093357073898274</v>
      </c>
      <c r="AQ325" s="20">
        <f t="shared" ref="AQ325:AQ388" si="124">W325</f>
        <v>2310.5696902113414</v>
      </c>
      <c r="AR325" s="86">
        <f t="shared" ref="AR325:AR388" si="125">AQ325*$X$11</f>
        <v>3.4070366732829922</v>
      </c>
    </row>
    <row r="326" spans="1:44" x14ac:dyDescent="0.25">
      <c r="A326" s="3" t="s">
        <v>360</v>
      </c>
      <c r="B326" s="4">
        <v>37222</v>
      </c>
      <c r="C326" s="7">
        <v>4301332250</v>
      </c>
      <c r="D326" s="8">
        <v>74</v>
      </c>
      <c r="E326" s="8">
        <v>60</v>
      </c>
      <c r="F326" s="8" t="s">
        <v>1695</v>
      </c>
      <c r="G326" s="8" t="s">
        <v>1696</v>
      </c>
      <c r="H326" s="8">
        <v>40.039920000000002</v>
      </c>
      <c r="I326" s="9">
        <v>-110.19246</v>
      </c>
      <c r="J326" s="7">
        <v>60</v>
      </c>
      <c r="K326" s="8">
        <v>365</v>
      </c>
      <c r="L326" s="8">
        <v>730</v>
      </c>
      <c r="M326" s="8">
        <v>1095</v>
      </c>
      <c r="N326" s="8">
        <v>1460</v>
      </c>
      <c r="O326" s="8">
        <v>1825</v>
      </c>
      <c r="P326" s="8">
        <v>2190</v>
      </c>
      <c r="Q326" s="6">
        <v>2.3290384453705478E-4</v>
      </c>
      <c r="R326" s="33">
        <f t="shared" si="108"/>
        <v>55.110191291051038</v>
      </c>
      <c r="S326" s="31">
        <f t="shared" si="109"/>
        <v>50.618886402270633</v>
      </c>
      <c r="T326" s="31">
        <f t="shared" si="110"/>
        <v>46.493608542818613</v>
      </c>
      <c r="U326" s="31">
        <f t="shared" si="111"/>
        <v>42.704527676766311</v>
      </c>
      <c r="V326" s="31">
        <f t="shared" si="112"/>
        <v>39.224244821009577</v>
      </c>
      <c r="W326" s="20">
        <f t="shared" si="113"/>
        <v>36.027593922214265</v>
      </c>
      <c r="Y326" s="153">
        <f t="shared" si="105"/>
        <v>8.8472639999999991E-2</v>
      </c>
      <c r="Z326" s="155">
        <f t="shared" si="114"/>
        <v>11.082038200617038</v>
      </c>
      <c r="AA326" s="156">
        <f t="shared" si="115"/>
        <v>35.411570342201571</v>
      </c>
      <c r="AD326" s="14" t="s">
        <v>360</v>
      </c>
      <c r="AE326" s="57">
        <v>37222</v>
      </c>
      <c r="AF326" s="33">
        <f t="shared" si="116"/>
        <v>55.110191291051038</v>
      </c>
      <c r="AG326" s="84">
        <f t="shared" si="106"/>
        <v>8.1262401907071555E-2</v>
      </c>
      <c r="AH326" s="31">
        <f t="shared" si="117"/>
        <v>50.618886402270633</v>
      </c>
      <c r="AI326" s="86">
        <f t="shared" si="107"/>
        <v>7.4639775231149744E-2</v>
      </c>
      <c r="AJ326" s="155">
        <f t="shared" si="118"/>
        <v>46.493608542818613</v>
      </c>
      <c r="AK326" s="56"/>
      <c r="AL326" s="86">
        <f t="shared" si="119"/>
        <v>6.8556871515161932E-2</v>
      </c>
      <c r="AM326" s="31">
        <f t="shared" si="120"/>
        <v>42.704527676766311</v>
      </c>
      <c r="AN326" s="86">
        <f t="shared" si="121"/>
        <v>6.2969705058609701E-2</v>
      </c>
      <c r="AO326" s="31">
        <f t="shared" si="122"/>
        <v>39.224244821009577</v>
      </c>
      <c r="AP326" s="89">
        <f t="shared" si="123"/>
        <v>5.7837874855350746E-2</v>
      </c>
      <c r="AQ326" s="20">
        <f t="shared" si="124"/>
        <v>36.027593922214265</v>
      </c>
      <c r="AR326" s="86">
        <f t="shared" si="125"/>
        <v>5.3124272452437511E-2</v>
      </c>
    </row>
    <row r="327" spans="1:44" x14ac:dyDescent="0.25">
      <c r="A327" s="3" t="s">
        <v>358</v>
      </c>
      <c r="B327" s="4">
        <v>37233</v>
      </c>
      <c r="C327" s="7">
        <v>4301332223</v>
      </c>
      <c r="D327" s="8">
        <v>313</v>
      </c>
      <c r="E327" s="8">
        <v>13339</v>
      </c>
      <c r="F327" s="8" t="s">
        <v>1695</v>
      </c>
      <c r="G327" s="8" t="s">
        <v>1696</v>
      </c>
      <c r="H327" s="8">
        <v>40.414299999999898</v>
      </c>
      <c r="I327" s="9">
        <v>-110.10051</v>
      </c>
      <c r="J327" s="7">
        <v>13339</v>
      </c>
      <c r="K327" s="8">
        <v>365</v>
      </c>
      <c r="L327" s="8">
        <v>730</v>
      </c>
      <c r="M327" s="8">
        <v>1095</v>
      </c>
      <c r="N327" s="8">
        <v>1460</v>
      </c>
      <c r="O327" s="8">
        <v>1825</v>
      </c>
      <c r="P327" s="8">
        <v>2190</v>
      </c>
      <c r="Q327" s="6">
        <v>2.3290384453705478E-4</v>
      </c>
      <c r="R327" s="33">
        <f t="shared" si="108"/>
        <v>12251.91402718883</v>
      </c>
      <c r="S327" s="31">
        <f t="shared" si="109"/>
        <v>11253.422095331465</v>
      </c>
      <c r="T327" s="31">
        <f t="shared" si="110"/>
        <v>10336.304072544292</v>
      </c>
      <c r="U327" s="31">
        <f t="shared" si="111"/>
        <v>9493.9282446730958</v>
      </c>
      <c r="V327" s="31">
        <f t="shared" si="112"/>
        <v>8720.2033611241113</v>
      </c>
      <c r="W327" s="20">
        <f t="shared" si="113"/>
        <v>8009.5345888069351</v>
      </c>
      <c r="Y327" s="153">
        <f t="shared" si="105"/>
        <v>19.668942416</v>
      </c>
      <c r="Z327" s="155">
        <f t="shared" si="114"/>
        <v>2463.7217926338449</v>
      </c>
      <c r="AA327" s="156">
        <f t="shared" si="115"/>
        <v>7872.5822799104462</v>
      </c>
      <c r="AD327" s="14" t="s">
        <v>358</v>
      </c>
      <c r="AE327" s="57">
        <v>37233</v>
      </c>
      <c r="AF327" s="33">
        <f t="shared" si="116"/>
        <v>12251.91402718883</v>
      </c>
      <c r="AG327" s="84">
        <f t="shared" si="106"/>
        <v>18.065986317307125</v>
      </c>
      <c r="AH327" s="31">
        <f t="shared" si="117"/>
        <v>11253.422095331465</v>
      </c>
      <c r="AI327" s="86">
        <f t="shared" si="107"/>
        <v>16.59366603013844</v>
      </c>
      <c r="AJ327" s="155">
        <f t="shared" si="118"/>
        <v>10336.304072544292</v>
      </c>
      <c r="AK327" s="56"/>
      <c r="AL327" s="86">
        <f t="shared" si="119"/>
        <v>15.24133515234575</v>
      </c>
      <c r="AM327" s="31">
        <f t="shared" si="120"/>
        <v>9493.9282446730958</v>
      </c>
      <c r="AN327" s="86">
        <f t="shared" si="121"/>
        <v>13.999214929613245</v>
      </c>
      <c r="AO327" s="31">
        <f t="shared" si="122"/>
        <v>8720.2033611241113</v>
      </c>
      <c r="AP327" s="89">
        <f t="shared" si="123"/>
        <v>12.858323544925391</v>
      </c>
      <c r="AQ327" s="20">
        <f t="shared" si="124"/>
        <v>8009.5345888069351</v>
      </c>
      <c r="AR327" s="86">
        <f t="shared" si="125"/>
        <v>11.810411170717733</v>
      </c>
    </row>
    <row r="328" spans="1:44" x14ac:dyDescent="0.25">
      <c r="A328" s="3" t="s">
        <v>362</v>
      </c>
      <c r="B328" s="4">
        <v>37252</v>
      </c>
      <c r="C328" s="7">
        <v>4301332286</v>
      </c>
      <c r="D328" s="8">
        <v>350</v>
      </c>
      <c r="E328" s="8">
        <v>1902</v>
      </c>
      <c r="F328" s="8" t="s">
        <v>1695</v>
      </c>
      <c r="G328" s="8" t="s">
        <v>1696</v>
      </c>
      <c r="H328" s="8">
        <v>40.04392</v>
      </c>
      <c r="I328" s="9">
        <v>-110.15063000000001</v>
      </c>
      <c r="J328" s="7">
        <v>1902</v>
      </c>
      <c r="K328" s="8">
        <v>365</v>
      </c>
      <c r="L328" s="8">
        <v>730</v>
      </c>
      <c r="M328" s="8">
        <v>1095</v>
      </c>
      <c r="N328" s="8">
        <v>1460</v>
      </c>
      <c r="O328" s="8">
        <v>1825</v>
      </c>
      <c r="P328" s="8">
        <v>2190</v>
      </c>
      <c r="Q328" s="6">
        <v>2.3290384453705478E-4</v>
      </c>
      <c r="R328" s="33">
        <f t="shared" si="108"/>
        <v>1746.993063926318</v>
      </c>
      <c r="S328" s="31">
        <f t="shared" si="109"/>
        <v>1604.618698951979</v>
      </c>
      <c r="T328" s="31">
        <f t="shared" si="110"/>
        <v>1473.8473908073499</v>
      </c>
      <c r="U328" s="31">
        <f t="shared" si="111"/>
        <v>1353.733527353492</v>
      </c>
      <c r="V328" s="31">
        <f t="shared" si="112"/>
        <v>1243.4085608260036</v>
      </c>
      <c r="W328" s="20">
        <f t="shared" si="113"/>
        <v>1142.0747273341922</v>
      </c>
      <c r="Y328" s="153">
        <f t="shared" si="105"/>
        <v>2.804582688</v>
      </c>
      <c r="Z328" s="155">
        <f t="shared" si="114"/>
        <v>351.30061095956012</v>
      </c>
      <c r="AA328" s="156">
        <f t="shared" si="115"/>
        <v>1122.5467798477898</v>
      </c>
      <c r="AD328" s="14" t="s">
        <v>362</v>
      </c>
      <c r="AE328" s="57">
        <v>37252</v>
      </c>
      <c r="AF328" s="33">
        <f t="shared" si="116"/>
        <v>1746.993063926318</v>
      </c>
      <c r="AG328" s="84">
        <f t="shared" si="106"/>
        <v>2.5760181404541687</v>
      </c>
      <c r="AH328" s="31">
        <f t="shared" si="117"/>
        <v>1604.618698951979</v>
      </c>
      <c r="AI328" s="86">
        <f t="shared" si="107"/>
        <v>2.3660808748274467</v>
      </c>
      <c r="AJ328" s="155">
        <f t="shared" si="118"/>
        <v>1473.8473908073499</v>
      </c>
      <c r="AK328" s="56"/>
      <c r="AL328" s="86">
        <f t="shared" si="119"/>
        <v>2.173252827030633</v>
      </c>
      <c r="AM328" s="31">
        <f t="shared" si="120"/>
        <v>1353.733527353492</v>
      </c>
      <c r="AN328" s="86">
        <f t="shared" si="121"/>
        <v>1.9961396503579274</v>
      </c>
      <c r="AO328" s="31">
        <f t="shared" si="122"/>
        <v>1243.4085608260036</v>
      </c>
      <c r="AP328" s="89">
        <f t="shared" si="123"/>
        <v>1.8334606329146186</v>
      </c>
      <c r="AQ328" s="20">
        <f t="shared" si="124"/>
        <v>1142.0747273341922</v>
      </c>
      <c r="AR328" s="86">
        <f t="shared" si="125"/>
        <v>1.6840394367422691</v>
      </c>
    </row>
    <row r="329" spans="1:44" x14ac:dyDescent="0.25">
      <c r="A329" s="3" t="s">
        <v>363</v>
      </c>
      <c r="B329" s="4">
        <v>37271</v>
      </c>
      <c r="C329" s="7">
        <v>4301332288</v>
      </c>
      <c r="D329" s="8">
        <v>356</v>
      </c>
      <c r="E329" s="8">
        <v>6582</v>
      </c>
      <c r="F329" s="8" t="s">
        <v>1695</v>
      </c>
      <c r="G329" s="8" t="s">
        <v>1696</v>
      </c>
      <c r="H329" s="8">
        <v>40.040379999999899</v>
      </c>
      <c r="I329" s="9">
        <v>-110.145619999999</v>
      </c>
      <c r="J329" s="7">
        <v>6582</v>
      </c>
      <c r="K329" s="8">
        <v>365</v>
      </c>
      <c r="L329" s="8">
        <v>730</v>
      </c>
      <c r="M329" s="8">
        <v>1095</v>
      </c>
      <c r="N329" s="8">
        <v>1460</v>
      </c>
      <c r="O329" s="8">
        <v>1825</v>
      </c>
      <c r="P329" s="8">
        <v>2190</v>
      </c>
      <c r="Q329" s="6">
        <v>2.3290384453705478E-4</v>
      </c>
      <c r="R329" s="33">
        <f t="shared" si="108"/>
        <v>6045.5879846282987</v>
      </c>
      <c r="S329" s="31">
        <f t="shared" si="109"/>
        <v>5552.8918383290884</v>
      </c>
      <c r="T329" s="31">
        <f t="shared" si="110"/>
        <v>5100.3488571472017</v>
      </c>
      <c r="U329" s="31">
        <f t="shared" si="111"/>
        <v>4684.6866861412636</v>
      </c>
      <c r="V329" s="31">
        <f t="shared" si="112"/>
        <v>4302.8996568647508</v>
      </c>
      <c r="W329" s="20">
        <f t="shared" si="113"/>
        <v>3952.2270532669049</v>
      </c>
      <c r="Y329" s="153">
        <f t="shared" si="105"/>
        <v>9.7054486079999993</v>
      </c>
      <c r="Z329" s="155">
        <f t="shared" si="114"/>
        <v>1215.6995906076891</v>
      </c>
      <c r="AA329" s="156">
        <f t="shared" si="115"/>
        <v>3884.6492665395126</v>
      </c>
      <c r="AD329" s="14" t="s">
        <v>363</v>
      </c>
      <c r="AE329" s="57">
        <v>37271</v>
      </c>
      <c r="AF329" s="33">
        <f t="shared" si="116"/>
        <v>6045.5879846282987</v>
      </c>
      <c r="AG329" s="84">
        <f t="shared" si="106"/>
        <v>8.9144854892057506</v>
      </c>
      <c r="AH329" s="31">
        <f t="shared" si="117"/>
        <v>5552.8918383290884</v>
      </c>
      <c r="AI329" s="86">
        <f t="shared" si="107"/>
        <v>8.1879833428571267</v>
      </c>
      <c r="AJ329" s="155">
        <f t="shared" si="118"/>
        <v>5100.3488571472017</v>
      </c>
      <c r="AK329" s="56"/>
      <c r="AL329" s="86">
        <f t="shared" si="119"/>
        <v>7.520688805213263</v>
      </c>
      <c r="AM329" s="31">
        <f t="shared" si="120"/>
        <v>4684.6866861412636</v>
      </c>
      <c r="AN329" s="86">
        <f t="shared" si="121"/>
        <v>6.9077766449294833</v>
      </c>
      <c r="AO329" s="31">
        <f t="shared" si="122"/>
        <v>4302.8996568647508</v>
      </c>
      <c r="AP329" s="89">
        <f t="shared" si="123"/>
        <v>6.3448148716319768</v>
      </c>
      <c r="AQ329" s="20">
        <f t="shared" si="124"/>
        <v>3952.2270532669049</v>
      </c>
      <c r="AR329" s="86">
        <f t="shared" si="125"/>
        <v>5.8277326880323947</v>
      </c>
    </row>
    <row r="330" spans="1:44" x14ac:dyDescent="0.25">
      <c r="A330" s="3" t="s">
        <v>1442</v>
      </c>
      <c r="B330" s="4">
        <v>37282</v>
      </c>
      <c r="C330" s="7">
        <v>4304734080</v>
      </c>
      <c r="D330" s="8">
        <v>359</v>
      </c>
      <c r="E330" s="8">
        <v>9466</v>
      </c>
      <c r="F330" s="8" t="s">
        <v>1695</v>
      </c>
      <c r="G330" s="8" t="s">
        <v>1697</v>
      </c>
      <c r="H330" s="8">
        <v>40.329250000000002</v>
      </c>
      <c r="I330" s="9">
        <v>-109.97575000000001</v>
      </c>
      <c r="J330" s="7">
        <v>9466</v>
      </c>
      <c r="K330" s="8">
        <v>365</v>
      </c>
      <c r="L330" s="8">
        <v>730</v>
      </c>
      <c r="M330" s="8">
        <v>1095</v>
      </c>
      <c r="N330" s="8">
        <v>1460</v>
      </c>
      <c r="O330" s="8">
        <v>1825</v>
      </c>
      <c r="P330" s="8">
        <v>2190</v>
      </c>
      <c r="Q330" s="6">
        <v>2.3290384453705478E-4</v>
      </c>
      <c r="R330" s="33">
        <f t="shared" si="108"/>
        <v>8694.5511793514852</v>
      </c>
      <c r="S330" s="31">
        <f t="shared" si="109"/>
        <v>7985.9729780648968</v>
      </c>
      <c r="T330" s="31">
        <f t="shared" si="110"/>
        <v>7335.1416411053497</v>
      </c>
      <c r="U330" s="31">
        <f t="shared" si="111"/>
        <v>6737.3509831378315</v>
      </c>
      <c r="V330" s="31">
        <f t="shared" si="112"/>
        <v>6188.2783579279439</v>
      </c>
      <c r="W330" s="20">
        <f t="shared" si="113"/>
        <v>5683.9534011280039</v>
      </c>
      <c r="Y330" s="153">
        <f t="shared" si="105"/>
        <v>13.958033503999999</v>
      </c>
      <c r="Z330" s="155">
        <f t="shared" si="114"/>
        <v>1748.3762267840148</v>
      </c>
      <c r="AA330" s="156">
        <f t="shared" si="115"/>
        <v>5586.7654143213349</v>
      </c>
      <c r="AD330" s="14" t="s">
        <v>1442</v>
      </c>
      <c r="AE330" s="57">
        <v>37282</v>
      </c>
      <c r="AF330" s="33">
        <f t="shared" si="116"/>
        <v>8694.5511793514852</v>
      </c>
      <c r="AG330" s="84">
        <f t="shared" si="106"/>
        <v>12.820498274205656</v>
      </c>
      <c r="AH330" s="31">
        <f t="shared" si="117"/>
        <v>7985.9729780648968</v>
      </c>
      <c r="AI330" s="86">
        <f t="shared" si="107"/>
        <v>11.775668538967725</v>
      </c>
      <c r="AJ330" s="155">
        <f t="shared" si="118"/>
        <v>7335.1416411053497</v>
      </c>
      <c r="AK330" s="56"/>
      <c r="AL330" s="86">
        <f t="shared" si="119"/>
        <v>10.815989096042046</v>
      </c>
      <c r="AM330" s="31">
        <f t="shared" si="120"/>
        <v>6737.3509831378315</v>
      </c>
      <c r="AN330" s="86">
        <f t="shared" si="121"/>
        <v>9.9345204680799899</v>
      </c>
      <c r="AO330" s="31">
        <f t="shared" si="122"/>
        <v>6188.2783579279439</v>
      </c>
      <c r="AP330" s="89">
        <f t="shared" si="123"/>
        <v>9.1248887230125018</v>
      </c>
      <c r="AQ330" s="20">
        <f t="shared" si="124"/>
        <v>5683.9534011280039</v>
      </c>
      <c r="AR330" s="86">
        <f t="shared" si="125"/>
        <v>8.3812393839128916</v>
      </c>
    </row>
    <row r="331" spans="1:44" x14ac:dyDescent="0.25">
      <c r="A331" s="3" t="s">
        <v>359</v>
      </c>
      <c r="B331" s="4">
        <v>37285</v>
      </c>
      <c r="C331" s="7">
        <v>4301332227</v>
      </c>
      <c r="D331" s="8">
        <v>248</v>
      </c>
      <c r="E331" s="8">
        <v>5255</v>
      </c>
      <c r="F331" s="8" t="s">
        <v>1695</v>
      </c>
      <c r="G331" s="8" t="s">
        <v>1696</v>
      </c>
      <c r="H331" s="8">
        <v>40.412399999999899</v>
      </c>
      <c r="I331" s="9">
        <v>-110.13291</v>
      </c>
      <c r="J331" s="7">
        <v>5255</v>
      </c>
      <c r="K331" s="8">
        <v>365</v>
      </c>
      <c r="L331" s="8">
        <v>730</v>
      </c>
      <c r="M331" s="8">
        <v>1095</v>
      </c>
      <c r="N331" s="8">
        <v>1460</v>
      </c>
      <c r="O331" s="8">
        <v>1825</v>
      </c>
      <c r="P331" s="8">
        <v>2190</v>
      </c>
      <c r="Q331" s="6">
        <v>2.3290384453705478E-4</v>
      </c>
      <c r="R331" s="33">
        <f t="shared" si="108"/>
        <v>4826.7342539078863</v>
      </c>
      <c r="S331" s="31">
        <f t="shared" si="109"/>
        <v>4433.370800732203</v>
      </c>
      <c r="T331" s="31">
        <f t="shared" si="110"/>
        <v>4072.0652148751969</v>
      </c>
      <c r="U331" s="31">
        <f t="shared" si="111"/>
        <v>3740.2048823567825</v>
      </c>
      <c r="V331" s="31">
        <f t="shared" si="112"/>
        <v>3435.3901089067554</v>
      </c>
      <c r="W331" s="20">
        <f t="shared" si="113"/>
        <v>3155.4167676872662</v>
      </c>
      <c r="Y331" s="153">
        <f t="shared" si="105"/>
        <v>7.7487287199999999</v>
      </c>
      <c r="Z331" s="155">
        <f t="shared" si="114"/>
        <v>970.6018457373757</v>
      </c>
      <c r="AA331" s="156">
        <f t="shared" si="115"/>
        <v>3101.4633691378212</v>
      </c>
      <c r="AD331" s="14" t="s">
        <v>359</v>
      </c>
      <c r="AE331" s="57">
        <v>37285</v>
      </c>
      <c r="AF331" s="33">
        <f t="shared" si="116"/>
        <v>4826.7342539078863</v>
      </c>
      <c r="AG331" s="84">
        <f t="shared" si="106"/>
        <v>7.11723203369435</v>
      </c>
      <c r="AH331" s="31">
        <f t="shared" si="117"/>
        <v>4433.370800732203</v>
      </c>
      <c r="AI331" s="86">
        <f t="shared" si="107"/>
        <v>6.5372003139948651</v>
      </c>
      <c r="AJ331" s="155">
        <f t="shared" si="118"/>
        <v>4072.0652148751969</v>
      </c>
      <c r="AK331" s="56"/>
      <c r="AL331" s="86">
        <f t="shared" si="119"/>
        <v>6.0044393302029322</v>
      </c>
      <c r="AM331" s="31">
        <f t="shared" si="120"/>
        <v>3740.2048823567825</v>
      </c>
      <c r="AN331" s="86">
        <f t="shared" si="121"/>
        <v>5.5150966680498996</v>
      </c>
      <c r="AO331" s="31">
        <f t="shared" si="122"/>
        <v>3435.3901089067554</v>
      </c>
      <c r="AP331" s="89">
        <f t="shared" si="123"/>
        <v>5.0656338727478021</v>
      </c>
      <c r="AQ331" s="20">
        <f t="shared" si="124"/>
        <v>3155.4167676872662</v>
      </c>
      <c r="AR331" s="86">
        <f t="shared" si="125"/>
        <v>4.6528008622926524</v>
      </c>
    </row>
    <row r="332" spans="1:44" x14ac:dyDescent="0.25">
      <c r="A332" s="3" t="s">
        <v>361</v>
      </c>
      <c r="B332" s="4">
        <v>37480</v>
      </c>
      <c r="C332" s="7">
        <v>4301332283</v>
      </c>
      <c r="D332" s="8">
        <v>255</v>
      </c>
      <c r="E332" s="8">
        <v>1549</v>
      </c>
      <c r="F332" s="8" t="s">
        <v>1695</v>
      </c>
      <c r="G332" s="8" t="s">
        <v>1696</v>
      </c>
      <c r="H332" s="8">
        <v>40.032699999999899</v>
      </c>
      <c r="I332" s="9">
        <v>-110.14533</v>
      </c>
      <c r="J332" s="7">
        <v>1549</v>
      </c>
      <c r="K332" s="8">
        <v>365</v>
      </c>
      <c r="L332" s="8">
        <v>730</v>
      </c>
      <c r="M332" s="8">
        <v>1095</v>
      </c>
      <c r="N332" s="8">
        <v>1460</v>
      </c>
      <c r="O332" s="8">
        <v>1825</v>
      </c>
      <c r="P332" s="8">
        <v>2190</v>
      </c>
      <c r="Q332" s="6">
        <v>2.3290384453705478E-4</v>
      </c>
      <c r="R332" s="33">
        <f t="shared" si="108"/>
        <v>1422.761438497301</v>
      </c>
      <c r="S332" s="31">
        <f t="shared" si="109"/>
        <v>1306.8109172852867</v>
      </c>
      <c r="T332" s="31">
        <f t="shared" si="110"/>
        <v>1200.3099938804339</v>
      </c>
      <c r="U332" s="31">
        <f t="shared" si="111"/>
        <v>1102.4885561885169</v>
      </c>
      <c r="V332" s="31">
        <f t="shared" si="112"/>
        <v>1012.6392537957305</v>
      </c>
      <c r="W332" s="20">
        <f t="shared" si="113"/>
        <v>930.11238309183159</v>
      </c>
      <c r="Y332" s="153">
        <f t="shared" si="105"/>
        <v>2.2840686560000001</v>
      </c>
      <c r="Z332" s="155">
        <f t="shared" si="114"/>
        <v>286.10128621259656</v>
      </c>
      <c r="AA332" s="156">
        <f t="shared" si="115"/>
        <v>914.2087076678373</v>
      </c>
      <c r="AD332" s="14" t="s">
        <v>361</v>
      </c>
      <c r="AE332" s="57">
        <v>37480</v>
      </c>
      <c r="AF332" s="33">
        <f t="shared" si="116"/>
        <v>1422.761438497301</v>
      </c>
      <c r="AG332" s="84">
        <f t="shared" si="106"/>
        <v>2.097924342567564</v>
      </c>
      <c r="AH332" s="31">
        <f t="shared" si="117"/>
        <v>1306.8109172852867</v>
      </c>
      <c r="AI332" s="86">
        <f t="shared" si="107"/>
        <v>1.9269501972175156</v>
      </c>
      <c r="AJ332" s="155">
        <f t="shared" si="118"/>
        <v>1200.3099938804339</v>
      </c>
      <c r="AK332" s="56"/>
      <c r="AL332" s="86">
        <f t="shared" si="119"/>
        <v>1.7699098996164304</v>
      </c>
      <c r="AM332" s="31">
        <f t="shared" si="120"/>
        <v>1102.4885561885169</v>
      </c>
      <c r="AN332" s="86">
        <f t="shared" si="121"/>
        <v>1.6256678855964404</v>
      </c>
      <c r="AO332" s="31">
        <f t="shared" si="122"/>
        <v>1012.6392537957305</v>
      </c>
      <c r="AP332" s="89">
        <f t="shared" si="123"/>
        <v>1.4931811358489715</v>
      </c>
      <c r="AQ332" s="20">
        <f t="shared" si="124"/>
        <v>930.11238309183159</v>
      </c>
      <c r="AR332" s="86">
        <f t="shared" si="125"/>
        <v>1.3714916338137617</v>
      </c>
    </row>
    <row r="333" spans="1:44" x14ac:dyDescent="0.25">
      <c r="A333" s="3" t="s">
        <v>356</v>
      </c>
      <c r="B333" s="4">
        <v>37498</v>
      </c>
      <c r="C333" s="7">
        <v>4301332220</v>
      </c>
      <c r="D333" s="8">
        <v>308</v>
      </c>
      <c r="E333" s="8">
        <v>1606</v>
      </c>
      <c r="F333" s="8" t="s">
        <v>1695</v>
      </c>
      <c r="G333" s="8" t="s">
        <v>1696</v>
      </c>
      <c r="H333" s="8">
        <v>40.080399999999898</v>
      </c>
      <c r="I333" s="9">
        <v>-110.140829999999</v>
      </c>
      <c r="J333" s="7">
        <v>1606</v>
      </c>
      <c r="K333" s="8">
        <v>365</v>
      </c>
      <c r="L333" s="8">
        <v>730</v>
      </c>
      <c r="M333" s="8">
        <v>1095</v>
      </c>
      <c r="N333" s="8">
        <v>1460</v>
      </c>
      <c r="O333" s="8">
        <v>1825</v>
      </c>
      <c r="P333" s="8">
        <v>2190</v>
      </c>
      <c r="Q333" s="6">
        <v>2.3290384453705478E-4</v>
      </c>
      <c r="R333" s="33">
        <f t="shared" si="108"/>
        <v>1475.1161202237995</v>
      </c>
      <c r="S333" s="31">
        <f t="shared" si="109"/>
        <v>1354.8988593674439</v>
      </c>
      <c r="T333" s="31">
        <f t="shared" si="110"/>
        <v>1244.4789219961115</v>
      </c>
      <c r="U333" s="31">
        <f t="shared" si="111"/>
        <v>1143.0578574814449</v>
      </c>
      <c r="V333" s="31">
        <f t="shared" si="112"/>
        <v>1049.9022863756895</v>
      </c>
      <c r="W333" s="20">
        <f t="shared" si="113"/>
        <v>964.33859731793518</v>
      </c>
      <c r="Y333" s="153">
        <f t="shared" si="105"/>
        <v>2.3681176640000001</v>
      </c>
      <c r="Z333" s="155">
        <f t="shared" si="114"/>
        <v>296.62922250318275</v>
      </c>
      <c r="AA333" s="156">
        <f t="shared" si="115"/>
        <v>947.84969949292872</v>
      </c>
      <c r="AD333" s="14" t="s">
        <v>356</v>
      </c>
      <c r="AE333" s="57">
        <v>37498</v>
      </c>
      <c r="AF333" s="33">
        <f t="shared" si="116"/>
        <v>1475.1161202237995</v>
      </c>
      <c r="AG333" s="84">
        <f t="shared" si="106"/>
        <v>2.1751236243792822</v>
      </c>
      <c r="AH333" s="31">
        <f t="shared" si="117"/>
        <v>1354.8988593674439</v>
      </c>
      <c r="AI333" s="86">
        <f t="shared" si="107"/>
        <v>1.9978579836871082</v>
      </c>
      <c r="AJ333" s="155">
        <f t="shared" si="118"/>
        <v>1244.4789219961115</v>
      </c>
      <c r="AK333" s="56"/>
      <c r="AL333" s="86">
        <f t="shared" si="119"/>
        <v>1.8350389275558341</v>
      </c>
      <c r="AM333" s="31">
        <f t="shared" si="120"/>
        <v>1143.0578574814449</v>
      </c>
      <c r="AN333" s="86">
        <f t="shared" si="121"/>
        <v>1.6854891054021197</v>
      </c>
      <c r="AO333" s="31">
        <f t="shared" si="122"/>
        <v>1049.9022863756895</v>
      </c>
      <c r="AP333" s="89">
        <f t="shared" si="123"/>
        <v>1.5481271169615547</v>
      </c>
      <c r="AQ333" s="20">
        <f t="shared" si="124"/>
        <v>964.33859731793518</v>
      </c>
      <c r="AR333" s="86">
        <f t="shared" si="125"/>
        <v>1.4219596926435774</v>
      </c>
    </row>
    <row r="334" spans="1:44" x14ac:dyDescent="0.25">
      <c r="A334" s="3" t="s">
        <v>357</v>
      </c>
      <c r="B334" s="4">
        <v>37508</v>
      </c>
      <c r="C334" s="7">
        <v>4301332222</v>
      </c>
      <c r="D334" s="8">
        <v>348</v>
      </c>
      <c r="E334" s="8">
        <v>711</v>
      </c>
      <c r="F334" s="8" t="s">
        <v>1695</v>
      </c>
      <c r="G334" s="8" t="s">
        <v>1696</v>
      </c>
      <c r="H334" s="8">
        <v>40.079079999999898</v>
      </c>
      <c r="I334" s="9">
        <v>-110.14958</v>
      </c>
      <c r="J334" s="7">
        <v>711</v>
      </c>
      <c r="K334" s="8">
        <v>365</v>
      </c>
      <c r="L334" s="8">
        <v>730</v>
      </c>
      <c r="M334" s="8">
        <v>1095</v>
      </c>
      <c r="N334" s="8">
        <v>1460</v>
      </c>
      <c r="O334" s="8">
        <v>1825</v>
      </c>
      <c r="P334" s="8">
        <v>2190</v>
      </c>
      <c r="Q334" s="6">
        <v>2.3290384453705478E-4</v>
      </c>
      <c r="R334" s="33">
        <f t="shared" si="108"/>
        <v>653.05576679895478</v>
      </c>
      <c r="S334" s="31">
        <f t="shared" si="109"/>
        <v>599.83380386690692</v>
      </c>
      <c r="T334" s="31">
        <f t="shared" si="110"/>
        <v>550.94926123240054</v>
      </c>
      <c r="U334" s="31">
        <f t="shared" si="111"/>
        <v>506.04865296968075</v>
      </c>
      <c r="V334" s="31">
        <f t="shared" si="112"/>
        <v>464.80730112896345</v>
      </c>
      <c r="W334" s="20">
        <f t="shared" si="113"/>
        <v>426.92698797823903</v>
      </c>
      <c r="Y334" s="153">
        <f t="shared" si="105"/>
        <v>1.048400784</v>
      </c>
      <c r="Z334" s="155">
        <f t="shared" si="114"/>
        <v>131.32215267731192</v>
      </c>
      <c r="AA334" s="156">
        <f t="shared" si="115"/>
        <v>419.62710855508863</v>
      </c>
      <c r="AD334" s="14" t="s">
        <v>357</v>
      </c>
      <c r="AE334" s="57">
        <v>37508</v>
      </c>
      <c r="AF334" s="33">
        <f t="shared" si="116"/>
        <v>653.05576679895478</v>
      </c>
      <c r="AG334" s="84">
        <f t="shared" si="106"/>
        <v>0.96295946259879794</v>
      </c>
      <c r="AH334" s="31">
        <f t="shared" si="117"/>
        <v>599.83380386690692</v>
      </c>
      <c r="AI334" s="86">
        <f t="shared" si="107"/>
        <v>0.88448133648912441</v>
      </c>
      <c r="AJ334" s="155">
        <f t="shared" si="118"/>
        <v>550.94926123240054</v>
      </c>
      <c r="AK334" s="56"/>
      <c r="AL334" s="86">
        <f t="shared" si="119"/>
        <v>0.8123989274546688</v>
      </c>
      <c r="AM334" s="31">
        <f t="shared" si="120"/>
        <v>506.04865296968075</v>
      </c>
      <c r="AN334" s="86">
        <f t="shared" si="121"/>
        <v>0.74619100494452495</v>
      </c>
      <c r="AO334" s="31">
        <f t="shared" si="122"/>
        <v>464.80730112896345</v>
      </c>
      <c r="AP334" s="89">
        <f t="shared" si="123"/>
        <v>0.6853788170359062</v>
      </c>
      <c r="AQ334" s="20">
        <f t="shared" si="124"/>
        <v>426.92698797823903</v>
      </c>
      <c r="AR334" s="86">
        <f t="shared" si="125"/>
        <v>0.62952262856138441</v>
      </c>
    </row>
    <row r="335" spans="1:44" x14ac:dyDescent="0.25">
      <c r="A335" s="3" t="s">
        <v>346</v>
      </c>
      <c r="B335" s="4">
        <v>37537</v>
      </c>
      <c r="C335" s="7">
        <v>4301332174</v>
      </c>
      <c r="D335" s="8">
        <v>359</v>
      </c>
      <c r="E335" s="8">
        <v>4875</v>
      </c>
      <c r="F335" s="8" t="s">
        <v>1695</v>
      </c>
      <c r="G335" s="8" t="s">
        <v>1696</v>
      </c>
      <c r="H335" s="8">
        <v>40.04372</v>
      </c>
      <c r="I335" s="9">
        <v>-110.18803</v>
      </c>
      <c r="J335" s="7">
        <v>4875</v>
      </c>
      <c r="K335" s="8">
        <v>365</v>
      </c>
      <c r="L335" s="8">
        <v>730</v>
      </c>
      <c r="M335" s="8">
        <v>1095</v>
      </c>
      <c r="N335" s="8">
        <v>1460</v>
      </c>
      <c r="O335" s="8">
        <v>1825</v>
      </c>
      <c r="P335" s="8">
        <v>2190</v>
      </c>
      <c r="Q335" s="6">
        <v>2.3290384453705478E-4</v>
      </c>
      <c r="R335" s="33">
        <f t="shared" si="108"/>
        <v>4477.7030423978968</v>
      </c>
      <c r="S335" s="31">
        <f t="shared" si="109"/>
        <v>4112.7845201844884</v>
      </c>
      <c r="T335" s="31">
        <f t="shared" si="110"/>
        <v>3777.6056941040124</v>
      </c>
      <c r="U335" s="31">
        <f t="shared" si="111"/>
        <v>3469.7428737372625</v>
      </c>
      <c r="V335" s="31">
        <f t="shared" si="112"/>
        <v>3186.9698917070282</v>
      </c>
      <c r="W335" s="20">
        <f t="shared" si="113"/>
        <v>2927.2420061799089</v>
      </c>
      <c r="Y335" s="153">
        <f t="shared" si="105"/>
        <v>7.188402</v>
      </c>
      <c r="Z335" s="155">
        <f t="shared" si="114"/>
        <v>900.41560380013448</v>
      </c>
      <c r="AA335" s="156">
        <f t="shared" si="115"/>
        <v>2877.1900903038777</v>
      </c>
      <c r="AD335" s="14" t="s">
        <v>346</v>
      </c>
      <c r="AE335" s="57">
        <v>37537</v>
      </c>
      <c r="AF335" s="33">
        <f t="shared" si="116"/>
        <v>4477.7030423978968</v>
      </c>
      <c r="AG335" s="84">
        <f t="shared" si="106"/>
        <v>6.6025701549495643</v>
      </c>
      <c r="AH335" s="31">
        <f t="shared" si="117"/>
        <v>4112.7845201844884</v>
      </c>
      <c r="AI335" s="86">
        <f t="shared" si="107"/>
        <v>6.0644817375309161</v>
      </c>
      <c r="AJ335" s="155">
        <f t="shared" si="118"/>
        <v>3777.6056941040124</v>
      </c>
      <c r="AK335" s="56"/>
      <c r="AL335" s="86">
        <f t="shared" si="119"/>
        <v>5.5702458106069068</v>
      </c>
      <c r="AM335" s="31">
        <f t="shared" si="120"/>
        <v>3469.7428737372625</v>
      </c>
      <c r="AN335" s="86">
        <f t="shared" si="121"/>
        <v>5.1162885360120374</v>
      </c>
      <c r="AO335" s="31">
        <f t="shared" si="122"/>
        <v>3186.9698917070282</v>
      </c>
      <c r="AP335" s="89">
        <f t="shared" si="123"/>
        <v>4.6993273319972477</v>
      </c>
      <c r="AQ335" s="20">
        <f t="shared" si="124"/>
        <v>2927.2420061799089</v>
      </c>
      <c r="AR335" s="86">
        <f t="shared" si="125"/>
        <v>4.3163471367605473</v>
      </c>
    </row>
    <row r="336" spans="1:44" x14ac:dyDescent="0.25">
      <c r="A336" s="3" t="s">
        <v>373</v>
      </c>
      <c r="B336" s="4">
        <v>37637</v>
      </c>
      <c r="C336" s="7">
        <v>4301332351</v>
      </c>
      <c r="D336" s="8">
        <v>366</v>
      </c>
      <c r="E336" s="8">
        <v>23</v>
      </c>
      <c r="F336" s="8" t="s">
        <v>1695</v>
      </c>
      <c r="G336" s="8" t="s">
        <v>1696</v>
      </c>
      <c r="H336" s="8">
        <v>40.001469999999898</v>
      </c>
      <c r="I336" s="9">
        <v>-110.43562</v>
      </c>
      <c r="J336" s="7">
        <v>23</v>
      </c>
      <c r="K336" s="8">
        <v>365</v>
      </c>
      <c r="L336" s="8">
        <v>730</v>
      </c>
      <c r="M336" s="8">
        <v>1095</v>
      </c>
      <c r="N336" s="8">
        <v>1460</v>
      </c>
      <c r="O336" s="8">
        <v>1825</v>
      </c>
      <c r="P336" s="8">
        <v>2190</v>
      </c>
      <c r="Q336" s="6">
        <v>2.3290384453705478E-4</v>
      </c>
      <c r="R336" s="33">
        <f t="shared" si="108"/>
        <v>21.125573328236232</v>
      </c>
      <c r="S336" s="31">
        <f t="shared" si="109"/>
        <v>19.403906454203742</v>
      </c>
      <c r="T336" s="31">
        <f t="shared" si="110"/>
        <v>17.822549941413801</v>
      </c>
      <c r="U336" s="31">
        <f t="shared" si="111"/>
        <v>16.370068942760419</v>
      </c>
      <c r="V336" s="31">
        <f t="shared" si="112"/>
        <v>15.035960514720337</v>
      </c>
      <c r="W336" s="20">
        <f t="shared" si="113"/>
        <v>13.810577670182134</v>
      </c>
      <c r="Y336" s="153">
        <f t="shared" si="105"/>
        <v>3.3914512000000001E-2</v>
      </c>
      <c r="Z336" s="155">
        <f t="shared" si="114"/>
        <v>4.2481146435698651</v>
      </c>
      <c r="AA336" s="156">
        <f t="shared" si="115"/>
        <v>13.574435297843936</v>
      </c>
      <c r="AD336" s="14" t="s">
        <v>373</v>
      </c>
      <c r="AE336" s="57">
        <v>37637</v>
      </c>
      <c r="AF336" s="33">
        <f t="shared" si="116"/>
        <v>21.125573328236232</v>
      </c>
      <c r="AG336" s="84">
        <f t="shared" si="106"/>
        <v>3.1150587397710764E-2</v>
      </c>
      <c r="AH336" s="31">
        <f t="shared" si="117"/>
        <v>19.403906454203742</v>
      </c>
      <c r="AI336" s="86">
        <f t="shared" si="107"/>
        <v>2.8611913838607402E-2</v>
      </c>
      <c r="AJ336" s="155">
        <f t="shared" si="118"/>
        <v>17.822549941413801</v>
      </c>
      <c r="AK336" s="56"/>
      <c r="AL336" s="86">
        <f t="shared" si="119"/>
        <v>2.6280134080812069E-2</v>
      </c>
      <c r="AM336" s="31">
        <f t="shared" si="120"/>
        <v>16.370068942760419</v>
      </c>
      <c r="AN336" s="86">
        <f t="shared" si="121"/>
        <v>2.4138386939133716E-2</v>
      </c>
      <c r="AO336" s="31">
        <f t="shared" si="122"/>
        <v>15.035960514720337</v>
      </c>
      <c r="AP336" s="89">
        <f t="shared" si="123"/>
        <v>2.2171185361217784E-2</v>
      </c>
      <c r="AQ336" s="20">
        <f t="shared" si="124"/>
        <v>13.810577670182134</v>
      </c>
      <c r="AR336" s="86">
        <f t="shared" si="125"/>
        <v>2.0364304440101046E-2</v>
      </c>
    </row>
    <row r="337" spans="1:44" x14ac:dyDescent="0.25">
      <c r="A337" s="3" t="s">
        <v>10</v>
      </c>
      <c r="B337" s="4">
        <v>37813</v>
      </c>
      <c r="C337" s="7">
        <v>4301332433</v>
      </c>
      <c r="D337" s="8">
        <v>10</v>
      </c>
      <c r="E337" s="8">
        <v>1</v>
      </c>
      <c r="F337" s="8" t="s">
        <v>1695</v>
      </c>
      <c r="G337" s="8" t="s">
        <v>1696</v>
      </c>
      <c r="H337" s="8">
        <v>40.055070000000001</v>
      </c>
      <c r="I337" s="9">
        <v>-110.136799999999</v>
      </c>
      <c r="J337" s="7">
        <v>1</v>
      </c>
      <c r="K337" s="8">
        <v>365</v>
      </c>
      <c r="L337" s="8">
        <v>730</v>
      </c>
      <c r="M337" s="8">
        <v>1095</v>
      </c>
      <c r="N337" s="8">
        <v>1460</v>
      </c>
      <c r="O337" s="8">
        <v>1825</v>
      </c>
      <c r="P337" s="8">
        <v>2190</v>
      </c>
      <c r="Q337" s="6">
        <v>2.3290384453705478E-4</v>
      </c>
      <c r="R337" s="33">
        <f t="shared" si="108"/>
        <v>0.91850318818418397</v>
      </c>
      <c r="S337" s="31">
        <f t="shared" si="109"/>
        <v>0.84364810670451051</v>
      </c>
      <c r="T337" s="31">
        <f t="shared" si="110"/>
        <v>0.77489347571364353</v>
      </c>
      <c r="U337" s="31">
        <f t="shared" si="111"/>
        <v>0.71174212794610514</v>
      </c>
      <c r="V337" s="31">
        <f t="shared" si="112"/>
        <v>0.65373741368349292</v>
      </c>
      <c r="W337" s="20">
        <f t="shared" si="113"/>
        <v>0.60045989870357108</v>
      </c>
      <c r="Y337" s="153">
        <f t="shared" si="105"/>
        <v>1.4745439999999999E-3</v>
      </c>
      <c r="Z337" s="155">
        <f t="shared" si="114"/>
        <v>0.18470063667695064</v>
      </c>
      <c r="AA337" s="156">
        <f t="shared" si="115"/>
        <v>0.59019283903669284</v>
      </c>
      <c r="AD337" s="14" t="s">
        <v>10</v>
      </c>
      <c r="AE337" s="57">
        <v>37813</v>
      </c>
      <c r="AF337" s="33">
        <f t="shared" si="116"/>
        <v>0.91850318818418397</v>
      </c>
      <c r="AG337" s="84">
        <f t="shared" si="106"/>
        <v>1.3543733651178594E-3</v>
      </c>
      <c r="AH337" s="31">
        <f t="shared" si="117"/>
        <v>0.84364810670451051</v>
      </c>
      <c r="AI337" s="86">
        <f t="shared" si="107"/>
        <v>1.2439962538524957E-3</v>
      </c>
      <c r="AJ337" s="155">
        <f t="shared" si="118"/>
        <v>0.77489347571364353</v>
      </c>
      <c r="AK337" s="56"/>
      <c r="AL337" s="86">
        <f t="shared" si="119"/>
        <v>1.1426145252526987E-3</v>
      </c>
      <c r="AM337" s="31">
        <f t="shared" si="120"/>
        <v>0.71174212794610514</v>
      </c>
      <c r="AN337" s="86">
        <f t="shared" si="121"/>
        <v>1.0494950843101616E-3</v>
      </c>
      <c r="AO337" s="31">
        <f t="shared" si="122"/>
        <v>0.65373741368349292</v>
      </c>
      <c r="AP337" s="89">
        <f t="shared" si="123"/>
        <v>9.6396458092251234E-4</v>
      </c>
      <c r="AQ337" s="20">
        <f t="shared" si="124"/>
        <v>0.60045989870357108</v>
      </c>
      <c r="AR337" s="86">
        <f t="shared" si="125"/>
        <v>8.8540454087395848E-4</v>
      </c>
    </row>
    <row r="338" spans="1:44" x14ac:dyDescent="0.25">
      <c r="A338" s="3" t="s">
        <v>370</v>
      </c>
      <c r="B338" s="4">
        <v>37876</v>
      </c>
      <c r="C338" s="7">
        <v>4301332327</v>
      </c>
      <c r="D338" s="8">
        <v>359</v>
      </c>
      <c r="E338" s="8">
        <v>8850</v>
      </c>
      <c r="F338" s="8" t="s">
        <v>1695</v>
      </c>
      <c r="G338" s="8" t="s">
        <v>1696</v>
      </c>
      <c r="H338" s="8">
        <v>40.039499999999897</v>
      </c>
      <c r="I338" s="9">
        <v>-110.18769</v>
      </c>
      <c r="J338" s="7">
        <v>8850</v>
      </c>
      <c r="K338" s="8">
        <v>365</v>
      </c>
      <c r="L338" s="8">
        <v>730</v>
      </c>
      <c r="M338" s="8">
        <v>1095</v>
      </c>
      <c r="N338" s="8">
        <v>1460</v>
      </c>
      <c r="O338" s="8">
        <v>1825</v>
      </c>
      <c r="P338" s="8">
        <v>2190</v>
      </c>
      <c r="Q338" s="6">
        <v>2.3290384453705478E-4</v>
      </c>
      <c r="R338" s="33">
        <f t="shared" si="108"/>
        <v>8128.7532154300279</v>
      </c>
      <c r="S338" s="31">
        <f t="shared" si="109"/>
        <v>7466.2857443349185</v>
      </c>
      <c r="T338" s="31">
        <f t="shared" si="110"/>
        <v>6857.8072600657451</v>
      </c>
      <c r="U338" s="31">
        <f t="shared" si="111"/>
        <v>6298.9178323230308</v>
      </c>
      <c r="V338" s="31">
        <f t="shared" si="112"/>
        <v>5785.5761110989124</v>
      </c>
      <c r="W338" s="20">
        <f t="shared" si="113"/>
        <v>5314.0701035266038</v>
      </c>
      <c r="Y338" s="153">
        <f t="shared" si="105"/>
        <v>13.049714399999999</v>
      </c>
      <c r="Z338" s="155">
        <f t="shared" si="114"/>
        <v>1634.6006345910132</v>
      </c>
      <c r="AA338" s="156">
        <f t="shared" si="115"/>
        <v>5223.2066254747315</v>
      </c>
      <c r="AD338" s="14" t="s">
        <v>370</v>
      </c>
      <c r="AE338" s="57">
        <v>37876</v>
      </c>
      <c r="AF338" s="33">
        <f t="shared" si="116"/>
        <v>8128.7532154300279</v>
      </c>
      <c r="AG338" s="84">
        <f t="shared" si="106"/>
        <v>11.986204281293055</v>
      </c>
      <c r="AH338" s="31">
        <f t="shared" si="117"/>
        <v>7466.2857443349185</v>
      </c>
      <c r="AI338" s="86">
        <f t="shared" si="107"/>
        <v>11.009366846594588</v>
      </c>
      <c r="AJ338" s="155">
        <f t="shared" si="118"/>
        <v>6857.8072600657451</v>
      </c>
      <c r="AK338" s="56"/>
      <c r="AL338" s="86">
        <f t="shared" si="119"/>
        <v>10.112138548486383</v>
      </c>
      <c r="AM338" s="31">
        <f t="shared" si="120"/>
        <v>6298.9178323230308</v>
      </c>
      <c r="AN338" s="86">
        <f t="shared" si="121"/>
        <v>9.2880314961449315</v>
      </c>
      <c r="AO338" s="31">
        <f t="shared" si="122"/>
        <v>5785.5761110989124</v>
      </c>
      <c r="AP338" s="89">
        <f t="shared" si="123"/>
        <v>8.5310865411642336</v>
      </c>
      <c r="AQ338" s="20">
        <f t="shared" si="124"/>
        <v>5314.0701035266038</v>
      </c>
      <c r="AR338" s="86">
        <f t="shared" si="125"/>
        <v>7.8358301867345324</v>
      </c>
    </row>
    <row r="339" spans="1:44" x14ac:dyDescent="0.25">
      <c r="A339" s="3" t="s">
        <v>1427</v>
      </c>
      <c r="B339" s="4">
        <v>37960</v>
      </c>
      <c r="C339" s="7">
        <v>4304731797</v>
      </c>
      <c r="D339" s="8">
        <v>366</v>
      </c>
      <c r="E339" s="8">
        <v>9403</v>
      </c>
      <c r="F339" s="8" t="s">
        <v>1695</v>
      </c>
      <c r="G339" s="8" t="s">
        <v>1697</v>
      </c>
      <c r="H339" s="8">
        <v>40.372810000000001</v>
      </c>
      <c r="I339" s="9">
        <v>-109.93756</v>
      </c>
      <c r="J339" s="7">
        <v>9403</v>
      </c>
      <c r="K339" s="8">
        <v>365</v>
      </c>
      <c r="L339" s="8">
        <v>730</v>
      </c>
      <c r="M339" s="8">
        <v>1095</v>
      </c>
      <c r="N339" s="8">
        <v>1460</v>
      </c>
      <c r="O339" s="8">
        <v>1825</v>
      </c>
      <c r="P339" s="8">
        <v>2190</v>
      </c>
      <c r="Q339" s="6">
        <v>2.3290384453705478E-4</v>
      </c>
      <c r="R339" s="33">
        <f t="shared" si="108"/>
        <v>8636.6854784958814</v>
      </c>
      <c r="S339" s="31">
        <f t="shared" si="109"/>
        <v>7932.8231473425121</v>
      </c>
      <c r="T339" s="31">
        <f t="shared" si="110"/>
        <v>7286.3233521353905</v>
      </c>
      <c r="U339" s="31">
        <f t="shared" si="111"/>
        <v>6692.5112290772267</v>
      </c>
      <c r="V339" s="31">
        <f t="shared" si="112"/>
        <v>6147.0929008658841</v>
      </c>
      <c r="W339" s="20">
        <f t="shared" si="113"/>
        <v>5646.1244275096788</v>
      </c>
      <c r="Y339" s="153">
        <f t="shared" si="105"/>
        <v>13.865137231999999</v>
      </c>
      <c r="Z339" s="155">
        <f t="shared" si="114"/>
        <v>1736.7400866733669</v>
      </c>
      <c r="AA339" s="156">
        <f t="shared" si="115"/>
        <v>5549.5832654620235</v>
      </c>
      <c r="AD339" s="14" t="s">
        <v>1427</v>
      </c>
      <c r="AE339" s="57">
        <v>37960</v>
      </c>
      <c r="AF339" s="33">
        <f t="shared" si="116"/>
        <v>8636.6854784958814</v>
      </c>
      <c r="AG339" s="84">
        <f t="shared" si="106"/>
        <v>12.73517275220323</v>
      </c>
      <c r="AH339" s="31">
        <f t="shared" si="117"/>
        <v>7932.8231473425121</v>
      </c>
      <c r="AI339" s="86">
        <f t="shared" si="107"/>
        <v>11.697296774975017</v>
      </c>
      <c r="AJ339" s="155">
        <f t="shared" si="118"/>
        <v>7286.3233521353905</v>
      </c>
      <c r="AK339" s="56"/>
      <c r="AL339" s="86">
        <f t="shared" si="119"/>
        <v>10.744004380951127</v>
      </c>
      <c r="AM339" s="31">
        <f t="shared" si="120"/>
        <v>6692.5112290772267</v>
      </c>
      <c r="AN339" s="86">
        <f t="shared" si="121"/>
        <v>9.8684022777684497</v>
      </c>
      <c r="AO339" s="31">
        <f t="shared" si="122"/>
        <v>6147.0929008658841</v>
      </c>
      <c r="AP339" s="89">
        <f t="shared" si="123"/>
        <v>9.064158954414383</v>
      </c>
      <c r="AQ339" s="20">
        <f t="shared" si="124"/>
        <v>5646.1244275096788</v>
      </c>
      <c r="AR339" s="86">
        <f t="shared" si="125"/>
        <v>8.3254588978378319</v>
      </c>
    </row>
    <row r="340" spans="1:44" x14ac:dyDescent="0.25">
      <c r="A340" s="3" t="s">
        <v>369</v>
      </c>
      <c r="B340" s="4">
        <v>37986</v>
      </c>
      <c r="C340" s="7">
        <v>4301332303</v>
      </c>
      <c r="D340" s="8">
        <v>353</v>
      </c>
      <c r="E340" s="8">
        <v>6236</v>
      </c>
      <c r="F340" s="8" t="s">
        <v>1695</v>
      </c>
      <c r="G340" s="8" t="s">
        <v>1696</v>
      </c>
      <c r="H340" s="8">
        <v>40.040019999999899</v>
      </c>
      <c r="I340" s="9">
        <v>-110.20184</v>
      </c>
      <c r="J340" s="7">
        <v>6236</v>
      </c>
      <c r="K340" s="8">
        <v>365</v>
      </c>
      <c r="L340" s="8">
        <v>730</v>
      </c>
      <c r="M340" s="8">
        <v>1095</v>
      </c>
      <c r="N340" s="8">
        <v>1460</v>
      </c>
      <c r="O340" s="8">
        <v>1825</v>
      </c>
      <c r="P340" s="8">
        <v>2190</v>
      </c>
      <c r="Q340" s="6">
        <v>2.3290384453705478E-4</v>
      </c>
      <c r="R340" s="33">
        <f t="shared" si="108"/>
        <v>5727.785881516571</v>
      </c>
      <c r="S340" s="31">
        <f t="shared" si="109"/>
        <v>5260.9895934093274</v>
      </c>
      <c r="T340" s="31">
        <f t="shared" si="110"/>
        <v>4832.235714550281</v>
      </c>
      <c r="U340" s="31">
        <f t="shared" si="111"/>
        <v>4438.4239098719117</v>
      </c>
      <c r="V340" s="31">
        <f t="shared" si="112"/>
        <v>4076.7065117302618</v>
      </c>
      <c r="W340" s="20">
        <f t="shared" si="113"/>
        <v>3744.4679283154692</v>
      </c>
      <c r="Y340" s="153">
        <f t="shared" si="105"/>
        <v>9.1952563840000003</v>
      </c>
      <c r="Z340" s="155">
        <f t="shared" si="114"/>
        <v>1151.7931703174643</v>
      </c>
      <c r="AA340" s="156">
        <f t="shared" si="115"/>
        <v>3680.4425442328165</v>
      </c>
      <c r="AD340" s="14" t="s">
        <v>369</v>
      </c>
      <c r="AE340" s="57">
        <v>37986</v>
      </c>
      <c r="AF340" s="33">
        <f t="shared" si="116"/>
        <v>5727.785881516571</v>
      </c>
      <c r="AG340" s="84">
        <f t="shared" si="106"/>
        <v>8.4458723048749711</v>
      </c>
      <c r="AH340" s="31">
        <f t="shared" si="117"/>
        <v>5260.9895934093274</v>
      </c>
      <c r="AI340" s="86">
        <f t="shared" si="107"/>
        <v>7.7575606390241632</v>
      </c>
      <c r="AJ340" s="155">
        <f t="shared" si="118"/>
        <v>4832.235714550281</v>
      </c>
      <c r="AK340" s="56"/>
      <c r="AL340" s="86">
        <f t="shared" si="119"/>
        <v>7.125344179475829</v>
      </c>
      <c r="AM340" s="31">
        <f t="shared" si="120"/>
        <v>4438.4239098719117</v>
      </c>
      <c r="AN340" s="86">
        <f t="shared" si="121"/>
        <v>6.5446513457581679</v>
      </c>
      <c r="AO340" s="31">
        <f t="shared" si="122"/>
        <v>4076.7065117302618</v>
      </c>
      <c r="AP340" s="89">
        <f t="shared" si="123"/>
        <v>6.0112831266327866</v>
      </c>
      <c r="AQ340" s="20">
        <f t="shared" si="124"/>
        <v>3744.4679283154692</v>
      </c>
      <c r="AR340" s="86">
        <f t="shared" si="125"/>
        <v>5.5213827168900051</v>
      </c>
    </row>
    <row r="341" spans="1:44" x14ac:dyDescent="0.25">
      <c r="A341" s="3" t="s">
        <v>368</v>
      </c>
      <c r="B341" s="4">
        <v>37994</v>
      </c>
      <c r="C341" s="7">
        <v>4301332301</v>
      </c>
      <c r="D341" s="8">
        <v>44</v>
      </c>
      <c r="E341" s="8">
        <v>101</v>
      </c>
      <c r="F341" s="8" t="s">
        <v>1695</v>
      </c>
      <c r="G341" s="8" t="s">
        <v>1696</v>
      </c>
      <c r="H341" s="8">
        <v>40.043170000000003</v>
      </c>
      <c r="I341" s="9">
        <v>-110.20695000000001</v>
      </c>
      <c r="J341" s="7">
        <v>101</v>
      </c>
      <c r="K341" s="8">
        <v>365</v>
      </c>
      <c r="L341" s="8">
        <v>730</v>
      </c>
      <c r="M341" s="8">
        <v>1095</v>
      </c>
      <c r="N341" s="8">
        <v>1460</v>
      </c>
      <c r="O341" s="8">
        <v>1825</v>
      </c>
      <c r="P341" s="8">
        <v>2190</v>
      </c>
      <c r="Q341" s="6">
        <v>2.3290384453705478E-4</v>
      </c>
      <c r="R341" s="33">
        <f t="shared" si="108"/>
        <v>92.768822006602576</v>
      </c>
      <c r="S341" s="31">
        <f t="shared" si="109"/>
        <v>85.208458777155556</v>
      </c>
      <c r="T341" s="31">
        <f t="shared" si="110"/>
        <v>78.264241047078002</v>
      </c>
      <c r="U341" s="31">
        <f t="shared" si="111"/>
        <v>71.885954922556621</v>
      </c>
      <c r="V341" s="31">
        <f t="shared" si="112"/>
        <v>66.027478782032787</v>
      </c>
      <c r="W341" s="20">
        <f t="shared" si="113"/>
        <v>60.646449769060681</v>
      </c>
      <c r="Y341" s="153">
        <f t="shared" si="105"/>
        <v>0.14892894400000001</v>
      </c>
      <c r="Z341" s="155">
        <f t="shared" si="114"/>
        <v>18.654764304372016</v>
      </c>
      <c r="AA341" s="156">
        <f t="shared" si="115"/>
        <v>59.609476742705986</v>
      </c>
      <c r="AD341" s="14" t="s">
        <v>368</v>
      </c>
      <c r="AE341" s="57">
        <v>37994</v>
      </c>
      <c r="AF341" s="33">
        <f t="shared" si="116"/>
        <v>92.768822006602576</v>
      </c>
      <c r="AG341" s="84">
        <f t="shared" si="106"/>
        <v>0.13679170987690378</v>
      </c>
      <c r="AH341" s="31">
        <f t="shared" si="117"/>
        <v>85.208458777155556</v>
      </c>
      <c r="AI341" s="86">
        <f t="shared" si="107"/>
        <v>0.12564362163910206</v>
      </c>
      <c r="AJ341" s="155">
        <f t="shared" si="118"/>
        <v>78.264241047078002</v>
      </c>
      <c r="AK341" s="56"/>
      <c r="AL341" s="86">
        <f t="shared" si="119"/>
        <v>0.11540406705052259</v>
      </c>
      <c r="AM341" s="31">
        <f t="shared" si="120"/>
        <v>71.885954922556621</v>
      </c>
      <c r="AN341" s="86">
        <f t="shared" si="121"/>
        <v>0.10599900351532633</v>
      </c>
      <c r="AO341" s="31">
        <f t="shared" si="122"/>
        <v>66.027478782032787</v>
      </c>
      <c r="AP341" s="89">
        <f t="shared" si="123"/>
        <v>9.7360422673173755E-2</v>
      </c>
      <c r="AQ341" s="20">
        <f t="shared" si="124"/>
        <v>60.646449769060681</v>
      </c>
      <c r="AR341" s="86">
        <f t="shared" si="125"/>
        <v>8.9425858628269808E-2</v>
      </c>
    </row>
    <row r="342" spans="1:44" x14ac:dyDescent="0.25">
      <c r="A342" s="3" t="s">
        <v>364</v>
      </c>
      <c r="B342" s="4">
        <v>38008</v>
      </c>
      <c r="C342" s="7">
        <v>4301332291</v>
      </c>
      <c r="D342" s="8">
        <v>2</v>
      </c>
      <c r="E342" s="8">
        <v>77</v>
      </c>
      <c r="F342" s="8" t="s">
        <v>1695</v>
      </c>
      <c r="G342" s="8" t="s">
        <v>1696</v>
      </c>
      <c r="H342" s="8">
        <v>40.043590000000002</v>
      </c>
      <c r="I342" s="9">
        <v>-110.21495</v>
      </c>
      <c r="J342" s="7">
        <v>77</v>
      </c>
      <c r="K342" s="8">
        <v>365</v>
      </c>
      <c r="L342" s="8">
        <v>730</v>
      </c>
      <c r="M342" s="8">
        <v>1095</v>
      </c>
      <c r="N342" s="8">
        <v>1460</v>
      </c>
      <c r="O342" s="8">
        <v>1825</v>
      </c>
      <c r="P342" s="8">
        <v>2190</v>
      </c>
      <c r="Q342" s="6">
        <v>2.3290384453705478E-4</v>
      </c>
      <c r="R342" s="33">
        <f t="shared" si="108"/>
        <v>70.724745490182173</v>
      </c>
      <c r="S342" s="31">
        <f t="shared" si="109"/>
        <v>64.960904216247314</v>
      </c>
      <c r="T342" s="31">
        <f t="shared" si="110"/>
        <v>59.666797629950551</v>
      </c>
      <c r="U342" s="31">
        <f t="shared" si="111"/>
        <v>54.804143851850093</v>
      </c>
      <c r="V342" s="31">
        <f t="shared" si="112"/>
        <v>50.337780853628956</v>
      </c>
      <c r="W342" s="20">
        <f t="shared" si="113"/>
        <v>46.23541220017497</v>
      </c>
      <c r="Y342" s="153">
        <f t="shared" si="105"/>
        <v>0.11353988799999999</v>
      </c>
      <c r="Z342" s="155">
        <f t="shared" si="114"/>
        <v>14.2219490241252</v>
      </c>
      <c r="AA342" s="156">
        <f t="shared" si="115"/>
        <v>45.444848605825349</v>
      </c>
      <c r="AD342" s="14" t="s">
        <v>364</v>
      </c>
      <c r="AE342" s="57">
        <v>38008</v>
      </c>
      <c r="AF342" s="33">
        <f t="shared" si="116"/>
        <v>70.724745490182173</v>
      </c>
      <c r="AG342" s="84">
        <f t="shared" si="106"/>
        <v>0.10428674911407518</v>
      </c>
      <c r="AH342" s="31">
        <f t="shared" si="117"/>
        <v>64.960904216247314</v>
      </c>
      <c r="AI342" s="86">
        <f t="shared" si="107"/>
        <v>9.5787711546642174E-2</v>
      </c>
      <c r="AJ342" s="155">
        <f t="shared" si="118"/>
        <v>59.666797629950551</v>
      </c>
      <c r="AK342" s="56"/>
      <c r="AL342" s="86">
        <f t="shared" si="119"/>
        <v>8.7981318444457807E-2</v>
      </c>
      <c r="AM342" s="31">
        <f t="shared" si="120"/>
        <v>54.804143851850093</v>
      </c>
      <c r="AN342" s="86">
        <f t="shared" si="121"/>
        <v>8.0811121491882437E-2</v>
      </c>
      <c r="AO342" s="31">
        <f t="shared" si="122"/>
        <v>50.337780853628956</v>
      </c>
      <c r="AP342" s="89">
        <f t="shared" si="123"/>
        <v>7.4225272731033451E-2</v>
      </c>
      <c r="AQ342" s="20">
        <f t="shared" si="124"/>
        <v>46.23541220017497</v>
      </c>
      <c r="AR342" s="86">
        <f t="shared" si="125"/>
        <v>6.8176149647294793E-2</v>
      </c>
    </row>
    <row r="343" spans="1:44" x14ac:dyDescent="0.25">
      <c r="A343" s="3" t="s">
        <v>6</v>
      </c>
      <c r="B343" s="4">
        <v>38011</v>
      </c>
      <c r="C343" s="7">
        <v>4301332407</v>
      </c>
      <c r="D343" s="8">
        <v>366</v>
      </c>
      <c r="E343" s="8">
        <v>323</v>
      </c>
      <c r="F343" s="8" t="s">
        <v>1695</v>
      </c>
      <c r="G343" s="8" t="s">
        <v>1696</v>
      </c>
      <c r="H343" s="8">
        <v>40.019260000000003</v>
      </c>
      <c r="I343" s="9">
        <v>-110.32380000000001</v>
      </c>
      <c r="J343" s="7">
        <v>323</v>
      </c>
      <c r="K343" s="8">
        <v>365</v>
      </c>
      <c r="L343" s="8">
        <v>730</v>
      </c>
      <c r="M343" s="8">
        <v>1095</v>
      </c>
      <c r="N343" s="8">
        <v>1460</v>
      </c>
      <c r="O343" s="8">
        <v>1825</v>
      </c>
      <c r="P343" s="8">
        <v>2190</v>
      </c>
      <c r="Q343" s="6">
        <v>2.3290384453705478E-4</v>
      </c>
      <c r="R343" s="33">
        <f t="shared" si="108"/>
        <v>296.67652978349145</v>
      </c>
      <c r="S343" s="31">
        <f t="shared" si="109"/>
        <v>272.49833846555691</v>
      </c>
      <c r="T343" s="31">
        <f t="shared" si="110"/>
        <v>250.29059265550686</v>
      </c>
      <c r="U343" s="31">
        <f t="shared" si="111"/>
        <v>229.89270732659196</v>
      </c>
      <c r="V343" s="31">
        <f t="shared" si="112"/>
        <v>211.1571846197682</v>
      </c>
      <c r="W343" s="20">
        <f t="shared" si="113"/>
        <v>193.94854728125347</v>
      </c>
      <c r="Y343" s="153">
        <f t="shared" si="105"/>
        <v>0.47627771199999996</v>
      </c>
      <c r="Z343" s="155">
        <f t="shared" si="114"/>
        <v>59.658305646655059</v>
      </c>
      <c r="AA343" s="156">
        <f t="shared" si="115"/>
        <v>190.63228700885179</v>
      </c>
      <c r="AD343" s="14" t="s">
        <v>6</v>
      </c>
      <c r="AE343" s="57">
        <v>38011</v>
      </c>
      <c r="AF343" s="33">
        <f t="shared" si="116"/>
        <v>296.67652978349145</v>
      </c>
      <c r="AG343" s="84">
        <f t="shared" si="106"/>
        <v>0.4374625969330686</v>
      </c>
      <c r="AH343" s="31">
        <f t="shared" si="117"/>
        <v>272.49833846555691</v>
      </c>
      <c r="AI343" s="86">
        <f t="shared" si="107"/>
        <v>0.40181078999435615</v>
      </c>
      <c r="AJ343" s="155">
        <f t="shared" si="118"/>
        <v>250.29059265550686</v>
      </c>
      <c r="AK343" s="56"/>
      <c r="AL343" s="86">
        <f t="shared" si="119"/>
        <v>0.3690644916566217</v>
      </c>
      <c r="AM343" s="31">
        <f t="shared" si="120"/>
        <v>229.89270732659196</v>
      </c>
      <c r="AN343" s="86">
        <f t="shared" si="121"/>
        <v>0.33898691223218219</v>
      </c>
      <c r="AO343" s="31">
        <f t="shared" si="122"/>
        <v>211.1571846197682</v>
      </c>
      <c r="AP343" s="89">
        <f t="shared" si="123"/>
        <v>0.31136055963797149</v>
      </c>
      <c r="AQ343" s="20">
        <f t="shared" si="124"/>
        <v>193.94854728125347</v>
      </c>
      <c r="AR343" s="86">
        <f t="shared" si="125"/>
        <v>0.28598566670228859</v>
      </c>
    </row>
    <row r="344" spans="1:44" x14ac:dyDescent="0.25">
      <c r="A344" s="3" t="s">
        <v>366</v>
      </c>
      <c r="B344" s="4">
        <v>38015</v>
      </c>
      <c r="C344" s="7">
        <v>4301332297</v>
      </c>
      <c r="D344" s="8">
        <v>197</v>
      </c>
      <c r="E344" s="8">
        <v>867</v>
      </c>
      <c r="F344" s="8" t="s">
        <v>1695</v>
      </c>
      <c r="G344" s="8" t="s">
        <v>1696</v>
      </c>
      <c r="H344" s="8">
        <v>40.047519999999899</v>
      </c>
      <c r="I344" s="9">
        <v>-110.20199</v>
      </c>
      <c r="J344" s="7">
        <v>867</v>
      </c>
      <c r="K344" s="8">
        <v>365</v>
      </c>
      <c r="L344" s="8">
        <v>730</v>
      </c>
      <c r="M344" s="8">
        <v>1095</v>
      </c>
      <c r="N344" s="8">
        <v>1460</v>
      </c>
      <c r="O344" s="8">
        <v>1825</v>
      </c>
      <c r="P344" s="8">
        <v>2190</v>
      </c>
      <c r="Q344" s="6">
        <v>2.3290384453705478E-4</v>
      </c>
      <c r="R344" s="33">
        <f t="shared" si="108"/>
        <v>796.34226415568753</v>
      </c>
      <c r="S344" s="31">
        <f t="shared" si="109"/>
        <v>731.44290851281062</v>
      </c>
      <c r="T344" s="31">
        <f t="shared" si="110"/>
        <v>671.8326434437289</v>
      </c>
      <c r="U344" s="31">
        <f t="shared" si="111"/>
        <v>617.08042492927314</v>
      </c>
      <c r="V344" s="31">
        <f t="shared" si="112"/>
        <v>566.79033766358839</v>
      </c>
      <c r="W344" s="20">
        <f t="shared" si="113"/>
        <v>520.59873217599613</v>
      </c>
      <c r="Y344" s="153">
        <f t="shared" si="105"/>
        <v>1.2784296479999999</v>
      </c>
      <c r="Z344" s="155">
        <f t="shared" si="114"/>
        <v>160.13545199891621</v>
      </c>
      <c r="AA344" s="156">
        <f t="shared" si="115"/>
        <v>511.69719144481269</v>
      </c>
      <c r="AD344" s="14" t="s">
        <v>366</v>
      </c>
      <c r="AE344" s="57">
        <v>38015</v>
      </c>
      <c r="AF344" s="33">
        <f t="shared" si="116"/>
        <v>796.34226415568753</v>
      </c>
      <c r="AG344" s="84">
        <f t="shared" si="106"/>
        <v>1.174241707557184</v>
      </c>
      <c r="AH344" s="31">
        <f t="shared" si="117"/>
        <v>731.44290851281062</v>
      </c>
      <c r="AI344" s="86">
        <f t="shared" si="107"/>
        <v>1.0785447520901137</v>
      </c>
      <c r="AJ344" s="155">
        <f t="shared" si="118"/>
        <v>671.8326434437289</v>
      </c>
      <c r="AK344" s="56"/>
      <c r="AL344" s="86">
        <f t="shared" si="119"/>
        <v>0.99064679339408979</v>
      </c>
      <c r="AM344" s="31">
        <f t="shared" si="120"/>
        <v>617.08042492927314</v>
      </c>
      <c r="AN344" s="86">
        <f t="shared" si="121"/>
        <v>0.90991223809691013</v>
      </c>
      <c r="AO344" s="31">
        <f t="shared" si="122"/>
        <v>566.79033766358839</v>
      </c>
      <c r="AP344" s="89">
        <f t="shared" si="123"/>
        <v>0.83575729165981827</v>
      </c>
      <c r="AQ344" s="20">
        <f t="shared" si="124"/>
        <v>520.59873217599613</v>
      </c>
      <c r="AR344" s="86">
        <f t="shared" si="125"/>
        <v>0.76764573693772198</v>
      </c>
    </row>
    <row r="345" spans="1:44" x14ac:dyDescent="0.25">
      <c r="A345" s="3" t="s">
        <v>7</v>
      </c>
      <c r="B345" s="4">
        <v>38016</v>
      </c>
      <c r="C345" s="7">
        <v>4301332408</v>
      </c>
      <c r="D345" s="8">
        <v>366</v>
      </c>
      <c r="E345" s="8">
        <v>1069</v>
      </c>
      <c r="F345" s="8" t="s">
        <v>1695</v>
      </c>
      <c r="G345" s="8" t="s">
        <v>1696</v>
      </c>
      <c r="H345" s="8">
        <v>40.013359999999899</v>
      </c>
      <c r="I345" s="9">
        <v>-110.32458</v>
      </c>
      <c r="J345" s="7">
        <v>1069</v>
      </c>
      <c r="K345" s="8">
        <v>365</v>
      </c>
      <c r="L345" s="8">
        <v>730</v>
      </c>
      <c r="M345" s="8">
        <v>1095</v>
      </c>
      <c r="N345" s="8">
        <v>1460</v>
      </c>
      <c r="O345" s="8">
        <v>1825</v>
      </c>
      <c r="P345" s="8">
        <v>2190</v>
      </c>
      <c r="Q345" s="6">
        <v>2.3290384453705478E-4</v>
      </c>
      <c r="R345" s="33">
        <f t="shared" si="108"/>
        <v>981.87990816889271</v>
      </c>
      <c r="S345" s="31">
        <f t="shared" si="109"/>
        <v>901.85982606712173</v>
      </c>
      <c r="T345" s="31">
        <f t="shared" si="110"/>
        <v>828.36112553788496</v>
      </c>
      <c r="U345" s="31">
        <f t="shared" si="111"/>
        <v>760.85233477438635</v>
      </c>
      <c r="V345" s="31">
        <f t="shared" si="112"/>
        <v>698.84529522765388</v>
      </c>
      <c r="W345" s="20">
        <f t="shared" si="113"/>
        <v>641.89163171411747</v>
      </c>
      <c r="Y345" s="153">
        <f t="shared" si="105"/>
        <v>1.5762875359999999</v>
      </c>
      <c r="Z345" s="155">
        <f t="shared" si="114"/>
        <v>197.44498060766026</v>
      </c>
      <c r="AA345" s="156">
        <f t="shared" si="115"/>
        <v>630.91614493022473</v>
      </c>
      <c r="AD345" s="14" t="s">
        <v>7</v>
      </c>
      <c r="AE345" s="57">
        <v>38016</v>
      </c>
      <c r="AF345" s="33">
        <f t="shared" si="116"/>
        <v>981.87990816889271</v>
      </c>
      <c r="AG345" s="84">
        <f t="shared" si="106"/>
        <v>1.4478251273109917</v>
      </c>
      <c r="AH345" s="31">
        <f t="shared" si="117"/>
        <v>901.85982606712173</v>
      </c>
      <c r="AI345" s="86">
        <f t="shared" si="107"/>
        <v>1.329831995368318</v>
      </c>
      <c r="AJ345" s="155">
        <f t="shared" si="118"/>
        <v>828.36112553788496</v>
      </c>
      <c r="AK345" s="56"/>
      <c r="AL345" s="86">
        <f t="shared" si="119"/>
        <v>1.221454927495135</v>
      </c>
      <c r="AM345" s="31">
        <f t="shared" si="120"/>
        <v>760.85233477438635</v>
      </c>
      <c r="AN345" s="86">
        <f t="shared" si="121"/>
        <v>1.1219102451275627</v>
      </c>
      <c r="AO345" s="31">
        <f t="shared" si="122"/>
        <v>698.84529522765388</v>
      </c>
      <c r="AP345" s="89">
        <f t="shared" si="123"/>
        <v>1.0304781370061655</v>
      </c>
      <c r="AQ345" s="20">
        <f t="shared" si="124"/>
        <v>641.89163171411747</v>
      </c>
      <c r="AR345" s="86">
        <f t="shared" si="125"/>
        <v>0.94649745419426157</v>
      </c>
    </row>
    <row r="346" spans="1:44" x14ac:dyDescent="0.25">
      <c r="A346" s="3" t="s">
        <v>372</v>
      </c>
      <c r="B346" s="4">
        <v>38022</v>
      </c>
      <c r="C346" s="7">
        <v>4301332347</v>
      </c>
      <c r="D346" s="8">
        <v>366</v>
      </c>
      <c r="E346" s="8">
        <v>2613</v>
      </c>
      <c r="F346" s="8" t="s">
        <v>1695</v>
      </c>
      <c r="G346" s="8" t="s">
        <v>1696</v>
      </c>
      <c r="H346" s="8">
        <v>40.03002</v>
      </c>
      <c r="I346" s="9">
        <v>-110.30964</v>
      </c>
      <c r="J346" s="7">
        <v>2613</v>
      </c>
      <c r="K346" s="8">
        <v>365</v>
      </c>
      <c r="L346" s="8">
        <v>730</v>
      </c>
      <c r="M346" s="8">
        <v>1095</v>
      </c>
      <c r="N346" s="8">
        <v>1460</v>
      </c>
      <c r="O346" s="8">
        <v>1825</v>
      </c>
      <c r="P346" s="8">
        <v>2190</v>
      </c>
      <c r="Q346" s="6">
        <v>2.3290384453705478E-4</v>
      </c>
      <c r="R346" s="33">
        <f t="shared" si="108"/>
        <v>2400.0488307252726</v>
      </c>
      <c r="S346" s="31">
        <f t="shared" si="109"/>
        <v>2204.4525028188859</v>
      </c>
      <c r="T346" s="31">
        <f t="shared" si="110"/>
        <v>2024.7966520397506</v>
      </c>
      <c r="U346" s="31">
        <f t="shared" si="111"/>
        <v>1859.7821803231727</v>
      </c>
      <c r="V346" s="31">
        <f t="shared" si="112"/>
        <v>1708.2158619549671</v>
      </c>
      <c r="W346" s="20">
        <f t="shared" si="113"/>
        <v>1569.0017153124313</v>
      </c>
      <c r="Y346" s="153">
        <f t="shared" si="105"/>
        <v>3.852983472</v>
      </c>
      <c r="Z346" s="155">
        <f t="shared" si="114"/>
        <v>482.62276363687204</v>
      </c>
      <c r="AA346" s="156">
        <f t="shared" si="115"/>
        <v>1542.1738884028784</v>
      </c>
      <c r="AD346" s="14" t="s">
        <v>372</v>
      </c>
      <c r="AE346" s="57">
        <v>38022</v>
      </c>
      <c r="AF346" s="33">
        <f t="shared" si="116"/>
        <v>2400.0488307252726</v>
      </c>
      <c r="AG346" s="84">
        <f t="shared" si="106"/>
        <v>3.5389776030529663</v>
      </c>
      <c r="AH346" s="31">
        <f t="shared" si="117"/>
        <v>2204.4525028188859</v>
      </c>
      <c r="AI346" s="86">
        <f t="shared" si="107"/>
        <v>3.2505622113165713</v>
      </c>
      <c r="AJ346" s="155">
        <f t="shared" si="118"/>
        <v>2024.7966520397506</v>
      </c>
      <c r="AK346" s="56"/>
      <c r="AL346" s="86">
        <f t="shared" si="119"/>
        <v>2.9856517544853021</v>
      </c>
      <c r="AM346" s="31">
        <f t="shared" si="120"/>
        <v>1859.7821803231727</v>
      </c>
      <c r="AN346" s="86">
        <f t="shared" si="121"/>
        <v>2.7423306553024522</v>
      </c>
      <c r="AO346" s="31">
        <f t="shared" si="122"/>
        <v>1708.2158619549671</v>
      </c>
      <c r="AP346" s="89">
        <f t="shared" si="123"/>
        <v>2.5188394499505247</v>
      </c>
      <c r="AQ346" s="20">
        <f t="shared" si="124"/>
        <v>1569.0017153124313</v>
      </c>
      <c r="AR346" s="86">
        <f t="shared" si="125"/>
        <v>2.3135620653036537</v>
      </c>
    </row>
    <row r="347" spans="1:44" x14ac:dyDescent="0.25">
      <c r="A347" s="3" t="s">
        <v>365</v>
      </c>
      <c r="B347" s="4">
        <v>38023</v>
      </c>
      <c r="C347" s="7">
        <v>4301332295</v>
      </c>
      <c r="D347" s="8">
        <v>186</v>
      </c>
      <c r="E347" s="8">
        <v>196</v>
      </c>
      <c r="F347" s="8" t="s">
        <v>1695</v>
      </c>
      <c r="G347" s="8" t="s">
        <v>1696</v>
      </c>
      <c r="H347" s="8">
        <v>40.051079999999899</v>
      </c>
      <c r="I347" s="9">
        <v>-110.20665</v>
      </c>
      <c r="J347" s="7">
        <v>196</v>
      </c>
      <c r="K347" s="8">
        <v>365</v>
      </c>
      <c r="L347" s="8">
        <v>730</v>
      </c>
      <c r="M347" s="8">
        <v>1095</v>
      </c>
      <c r="N347" s="8">
        <v>1460</v>
      </c>
      <c r="O347" s="8">
        <v>1825</v>
      </c>
      <c r="P347" s="8">
        <v>2190</v>
      </c>
      <c r="Q347" s="6">
        <v>2.3290384453705478E-4</v>
      </c>
      <c r="R347" s="33">
        <f t="shared" si="108"/>
        <v>180.02662488410004</v>
      </c>
      <c r="S347" s="31">
        <f t="shared" si="109"/>
        <v>165.35502891408407</v>
      </c>
      <c r="T347" s="31">
        <f t="shared" si="110"/>
        <v>151.87912123987414</v>
      </c>
      <c r="U347" s="31">
        <f t="shared" si="111"/>
        <v>139.50145707743661</v>
      </c>
      <c r="V347" s="31">
        <f t="shared" si="112"/>
        <v>128.13253308196462</v>
      </c>
      <c r="W347" s="20">
        <f t="shared" si="113"/>
        <v>117.69014014589993</v>
      </c>
      <c r="Y347" s="153">
        <f t="shared" si="105"/>
        <v>0.28901062399999999</v>
      </c>
      <c r="Z347" s="155">
        <f t="shared" si="114"/>
        <v>36.201324788682328</v>
      </c>
      <c r="AA347" s="156">
        <f t="shared" si="115"/>
        <v>115.67779645119181</v>
      </c>
      <c r="AD347" s="14" t="s">
        <v>365</v>
      </c>
      <c r="AE347" s="57">
        <v>38023</v>
      </c>
      <c r="AF347" s="33">
        <f t="shared" si="116"/>
        <v>180.02662488410004</v>
      </c>
      <c r="AG347" s="84">
        <f t="shared" si="106"/>
        <v>0.26545717956310039</v>
      </c>
      <c r="AH347" s="31">
        <f t="shared" si="117"/>
        <v>165.35502891408407</v>
      </c>
      <c r="AI347" s="86">
        <f t="shared" si="107"/>
        <v>0.24382326575508917</v>
      </c>
      <c r="AJ347" s="155">
        <f t="shared" si="118"/>
        <v>151.87912123987414</v>
      </c>
      <c r="AK347" s="56"/>
      <c r="AL347" s="86">
        <f t="shared" si="119"/>
        <v>0.22395244694952895</v>
      </c>
      <c r="AM347" s="31">
        <f t="shared" si="120"/>
        <v>139.50145707743661</v>
      </c>
      <c r="AN347" s="86">
        <f t="shared" si="121"/>
        <v>0.20570103652479169</v>
      </c>
      <c r="AO347" s="31">
        <f t="shared" si="122"/>
        <v>128.13253308196462</v>
      </c>
      <c r="AP347" s="89">
        <f t="shared" si="123"/>
        <v>0.18893705786081244</v>
      </c>
      <c r="AQ347" s="20">
        <f t="shared" si="124"/>
        <v>117.69014014589993</v>
      </c>
      <c r="AR347" s="86">
        <f t="shared" si="125"/>
        <v>0.17353929001129587</v>
      </c>
    </row>
    <row r="348" spans="1:44" x14ac:dyDescent="0.25">
      <c r="A348" s="3" t="s">
        <v>367</v>
      </c>
      <c r="B348" s="4">
        <v>38026</v>
      </c>
      <c r="C348" s="7">
        <v>4301332298</v>
      </c>
      <c r="D348" s="8">
        <v>266</v>
      </c>
      <c r="E348" s="8">
        <v>200</v>
      </c>
      <c r="F348" s="8" t="s">
        <v>1695</v>
      </c>
      <c r="G348" s="8" t="s">
        <v>1696</v>
      </c>
      <c r="H348" s="8">
        <v>40.047449999999898</v>
      </c>
      <c r="I348" s="9">
        <v>-110.21105</v>
      </c>
      <c r="J348" s="7">
        <v>200</v>
      </c>
      <c r="K348" s="8">
        <v>365</v>
      </c>
      <c r="L348" s="8">
        <v>730</v>
      </c>
      <c r="M348" s="8">
        <v>1095</v>
      </c>
      <c r="N348" s="8">
        <v>1460</v>
      </c>
      <c r="O348" s="8">
        <v>1825</v>
      </c>
      <c r="P348" s="8">
        <v>2190</v>
      </c>
      <c r="Q348" s="6">
        <v>2.3290384453705478E-4</v>
      </c>
      <c r="R348" s="33">
        <f t="shared" si="108"/>
        <v>183.7006376368368</v>
      </c>
      <c r="S348" s="31">
        <f t="shared" si="109"/>
        <v>168.7296213409021</v>
      </c>
      <c r="T348" s="31">
        <f t="shared" si="110"/>
        <v>154.9786951427287</v>
      </c>
      <c r="U348" s="31">
        <f t="shared" si="111"/>
        <v>142.34842558922102</v>
      </c>
      <c r="V348" s="31">
        <f t="shared" si="112"/>
        <v>130.74748273669857</v>
      </c>
      <c r="W348" s="20">
        <f t="shared" si="113"/>
        <v>120.09197974071422</v>
      </c>
      <c r="Y348" s="153">
        <f t="shared" si="105"/>
        <v>0.29490879999999997</v>
      </c>
      <c r="Z348" s="155">
        <f t="shared" si="114"/>
        <v>36.940127335390123</v>
      </c>
      <c r="AA348" s="156">
        <f t="shared" si="115"/>
        <v>118.03856780733857</v>
      </c>
      <c r="AD348" s="14" t="s">
        <v>367</v>
      </c>
      <c r="AE348" s="57">
        <v>38026</v>
      </c>
      <c r="AF348" s="33">
        <f t="shared" si="116"/>
        <v>183.7006376368368</v>
      </c>
      <c r="AG348" s="84">
        <f t="shared" si="106"/>
        <v>0.27087467302357188</v>
      </c>
      <c r="AH348" s="31">
        <f t="shared" si="117"/>
        <v>168.7296213409021</v>
      </c>
      <c r="AI348" s="86">
        <f t="shared" si="107"/>
        <v>0.24879925077049914</v>
      </c>
      <c r="AJ348" s="155">
        <f t="shared" si="118"/>
        <v>154.9786951427287</v>
      </c>
      <c r="AK348" s="56"/>
      <c r="AL348" s="86">
        <f t="shared" si="119"/>
        <v>0.22852290505053974</v>
      </c>
      <c r="AM348" s="31">
        <f t="shared" si="120"/>
        <v>142.34842558922102</v>
      </c>
      <c r="AN348" s="86">
        <f t="shared" si="121"/>
        <v>0.20989901686203233</v>
      </c>
      <c r="AO348" s="31">
        <f t="shared" si="122"/>
        <v>130.74748273669857</v>
      </c>
      <c r="AP348" s="89">
        <f t="shared" si="123"/>
        <v>0.19279291618450245</v>
      </c>
      <c r="AQ348" s="20">
        <f t="shared" si="124"/>
        <v>120.09197974071422</v>
      </c>
      <c r="AR348" s="86">
        <f t="shared" si="125"/>
        <v>0.17708090817479172</v>
      </c>
    </row>
    <row r="349" spans="1:44" x14ac:dyDescent="0.25">
      <c r="A349" s="3" t="s">
        <v>3</v>
      </c>
      <c r="B349" s="4">
        <v>38038</v>
      </c>
      <c r="C349" s="7">
        <v>4301332403</v>
      </c>
      <c r="D349" s="8">
        <v>347</v>
      </c>
      <c r="E349" s="8">
        <v>2482</v>
      </c>
      <c r="F349" s="8" t="s">
        <v>1695</v>
      </c>
      <c r="G349" s="8" t="s">
        <v>1696</v>
      </c>
      <c r="H349" s="8">
        <v>40.036169999999899</v>
      </c>
      <c r="I349" s="9">
        <v>-110.21543</v>
      </c>
      <c r="J349" s="7">
        <v>2482</v>
      </c>
      <c r="K349" s="8">
        <v>365</v>
      </c>
      <c r="L349" s="8">
        <v>730</v>
      </c>
      <c r="M349" s="8">
        <v>1095</v>
      </c>
      <c r="N349" s="8">
        <v>1460</v>
      </c>
      <c r="O349" s="8">
        <v>1825</v>
      </c>
      <c r="P349" s="8">
        <v>2190</v>
      </c>
      <c r="Q349" s="6">
        <v>2.3290384453705478E-4</v>
      </c>
      <c r="R349" s="33">
        <f t="shared" si="108"/>
        <v>2279.7249130731448</v>
      </c>
      <c r="S349" s="31">
        <f t="shared" si="109"/>
        <v>2093.9346008405951</v>
      </c>
      <c r="T349" s="31">
        <f t="shared" si="110"/>
        <v>1923.2856067212633</v>
      </c>
      <c r="U349" s="31">
        <f t="shared" si="111"/>
        <v>1766.5439615622329</v>
      </c>
      <c r="V349" s="31">
        <f t="shared" si="112"/>
        <v>1622.5762607624295</v>
      </c>
      <c r="W349" s="20">
        <f t="shared" si="113"/>
        <v>1490.3414685822634</v>
      </c>
      <c r="Y349" s="153">
        <f t="shared" si="105"/>
        <v>3.6598182079999999</v>
      </c>
      <c r="Z349" s="155">
        <f t="shared" si="114"/>
        <v>458.42698023219151</v>
      </c>
      <c r="AA349" s="156">
        <f t="shared" si="115"/>
        <v>1464.8586264890716</v>
      </c>
      <c r="AD349" s="14" t="s">
        <v>3</v>
      </c>
      <c r="AE349" s="57">
        <v>38038</v>
      </c>
      <c r="AF349" s="33">
        <f t="shared" si="116"/>
        <v>2279.7249130731448</v>
      </c>
      <c r="AG349" s="84">
        <f t="shared" si="106"/>
        <v>3.3615546922225272</v>
      </c>
      <c r="AH349" s="31">
        <f t="shared" si="117"/>
        <v>2093.9346008405951</v>
      </c>
      <c r="AI349" s="86">
        <f t="shared" si="107"/>
        <v>3.0875987020618942</v>
      </c>
      <c r="AJ349" s="155">
        <f t="shared" si="118"/>
        <v>1923.2856067212633</v>
      </c>
      <c r="AK349" s="56"/>
      <c r="AL349" s="86">
        <f t="shared" si="119"/>
        <v>2.8359692516771986</v>
      </c>
      <c r="AM349" s="31">
        <f t="shared" si="120"/>
        <v>1766.5439615622329</v>
      </c>
      <c r="AN349" s="86">
        <f t="shared" si="121"/>
        <v>2.604846799257821</v>
      </c>
      <c r="AO349" s="31">
        <f t="shared" si="122"/>
        <v>1622.5762607624295</v>
      </c>
      <c r="AP349" s="89">
        <f t="shared" si="123"/>
        <v>2.3925600898496757</v>
      </c>
      <c r="AQ349" s="20">
        <f t="shared" si="124"/>
        <v>1490.3414685822634</v>
      </c>
      <c r="AR349" s="86">
        <f t="shared" si="125"/>
        <v>2.1975740704491646</v>
      </c>
    </row>
    <row r="350" spans="1:44" x14ac:dyDescent="0.25">
      <c r="A350" s="3" t="s">
        <v>4</v>
      </c>
      <c r="B350" s="4">
        <v>38044</v>
      </c>
      <c r="C350" s="7">
        <v>4301332404</v>
      </c>
      <c r="D350" s="8">
        <v>354</v>
      </c>
      <c r="E350" s="8">
        <v>2657</v>
      </c>
      <c r="F350" s="8" t="s">
        <v>1695</v>
      </c>
      <c r="G350" s="8" t="s">
        <v>1696</v>
      </c>
      <c r="H350" s="8">
        <v>40.032290000000003</v>
      </c>
      <c r="I350" s="9">
        <v>-110.21951</v>
      </c>
      <c r="J350" s="7">
        <v>2657</v>
      </c>
      <c r="K350" s="8">
        <v>365</v>
      </c>
      <c r="L350" s="8">
        <v>730</v>
      </c>
      <c r="M350" s="8">
        <v>1095</v>
      </c>
      <c r="N350" s="8">
        <v>1460</v>
      </c>
      <c r="O350" s="8">
        <v>1825</v>
      </c>
      <c r="P350" s="8">
        <v>2190</v>
      </c>
      <c r="Q350" s="6">
        <v>2.3290384453705478E-4</v>
      </c>
      <c r="R350" s="33">
        <f t="shared" si="108"/>
        <v>2440.4629710053769</v>
      </c>
      <c r="S350" s="31">
        <f t="shared" si="109"/>
        <v>2241.5730195138844</v>
      </c>
      <c r="T350" s="31">
        <f t="shared" si="110"/>
        <v>2058.8919649711511</v>
      </c>
      <c r="U350" s="31">
        <f t="shared" si="111"/>
        <v>1891.0988339528014</v>
      </c>
      <c r="V350" s="31">
        <f t="shared" si="112"/>
        <v>1736.9803081570408</v>
      </c>
      <c r="W350" s="20">
        <f t="shared" si="113"/>
        <v>1595.4219508553883</v>
      </c>
      <c r="Y350" s="153">
        <f t="shared" si="105"/>
        <v>3.9178634079999997</v>
      </c>
      <c r="Z350" s="155">
        <f t="shared" si="114"/>
        <v>490.74959165065792</v>
      </c>
      <c r="AA350" s="156">
        <f t="shared" si="115"/>
        <v>1568.1423733204931</v>
      </c>
      <c r="AD350" s="14" t="s">
        <v>4</v>
      </c>
      <c r="AE350" s="57">
        <v>38044</v>
      </c>
      <c r="AF350" s="33">
        <f t="shared" si="116"/>
        <v>2440.4629710053769</v>
      </c>
      <c r="AG350" s="84">
        <f t="shared" si="106"/>
        <v>3.5985700311181521</v>
      </c>
      <c r="AH350" s="31">
        <f t="shared" si="117"/>
        <v>2241.5730195138844</v>
      </c>
      <c r="AI350" s="86">
        <f t="shared" si="107"/>
        <v>3.3052980464860813</v>
      </c>
      <c r="AJ350" s="155">
        <f t="shared" si="118"/>
        <v>2058.8919649711511</v>
      </c>
      <c r="AK350" s="56"/>
      <c r="AL350" s="86">
        <f t="shared" si="119"/>
        <v>3.0359267935964209</v>
      </c>
      <c r="AM350" s="31">
        <f t="shared" si="120"/>
        <v>1891.0988339528014</v>
      </c>
      <c r="AN350" s="86">
        <f t="shared" si="121"/>
        <v>2.7885084390120993</v>
      </c>
      <c r="AO350" s="31">
        <f t="shared" si="122"/>
        <v>1736.9803081570408</v>
      </c>
      <c r="AP350" s="89">
        <f t="shared" si="123"/>
        <v>2.5612538915111154</v>
      </c>
      <c r="AQ350" s="20">
        <f t="shared" si="124"/>
        <v>1595.4219508553883</v>
      </c>
      <c r="AR350" s="86">
        <f t="shared" si="125"/>
        <v>2.3525198651021078</v>
      </c>
    </row>
    <row r="351" spans="1:44" x14ac:dyDescent="0.25">
      <c r="A351" s="3" t="s">
        <v>371</v>
      </c>
      <c r="B351" s="4">
        <v>38065</v>
      </c>
      <c r="C351" s="7">
        <v>4301332337</v>
      </c>
      <c r="D351" s="8">
        <v>358</v>
      </c>
      <c r="E351" s="8">
        <v>4653</v>
      </c>
      <c r="F351" s="8" t="s">
        <v>1695</v>
      </c>
      <c r="G351" s="8" t="s">
        <v>1696</v>
      </c>
      <c r="H351" s="8">
        <v>40.032910000000001</v>
      </c>
      <c r="I351" s="9">
        <v>-110.08915</v>
      </c>
      <c r="J351" s="7">
        <v>4653</v>
      </c>
      <c r="K351" s="8">
        <v>365</v>
      </c>
      <c r="L351" s="8">
        <v>730</v>
      </c>
      <c r="M351" s="8">
        <v>1095</v>
      </c>
      <c r="N351" s="8">
        <v>1460</v>
      </c>
      <c r="O351" s="8">
        <v>1825</v>
      </c>
      <c r="P351" s="8">
        <v>2190</v>
      </c>
      <c r="Q351" s="6">
        <v>2.3290384453705478E-4</v>
      </c>
      <c r="R351" s="33">
        <f t="shared" si="108"/>
        <v>4273.7953346210079</v>
      </c>
      <c r="S351" s="31">
        <f t="shared" si="109"/>
        <v>3925.4946404960874</v>
      </c>
      <c r="T351" s="31">
        <f t="shared" si="110"/>
        <v>3605.5793424955832</v>
      </c>
      <c r="U351" s="31">
        <f t="shared" si="111"/>
        <v>3311.7361213332274</v>
      </c>
      <c r="V351" s="31">
        <f t="shared" si="112"/>
        <v>3041.8401858692923</v>
      </c>
      <c r="W351" s="20">
        <f t="shared" si="113"/>
        <v>2793.9399086677163</v>
      </c>
      <c r="Y351" s="153">
        <f t="shared" si="105"/>
        <v>6.8610532319999997</v>
      </c>
      <c r="Z351" s="155">
        <f t="shared" si="114"/>
        <v>859.41206245785133</v>
      </c>
      <c r="AA351" s="156">
        <f t="shared" si="115"/>
        <v>2746.1672800377319</v>
      </c>
      <c r="AD351" s="14" t="s">
        <v>371</v>
      </c>
      <c r="AE351" s="57">
        <v>38065</v>
      </c>
      <c r="AF351" s="33">
        <f t="shared" si="116"/>
        <v>4273.7953346210079</v>
      </c>
      <c r="AG351" s="84">
        <f t="shared" si="106"/>
        <v>6.3018992678933996</v>
      </c>
      <c r="AH351" s="31">
        <f t="shared" si="117"/>
        <v>3925.4946404960874</v>
      </c>
      <c r="AI351" s="86">
        <f t="shared" si="107"/>
        <v>5.7883145691756628</v>
      </c>
      <c r="AJ351" s="155">
        <f t="shared" si="118"/>
        <v>3605.5793424955832</v>
      </c>
      <c r="AK351" s="56"/>
      <c r="AL351" s="86">
        <f t="shared" si="119"/>
        <v>5.3165853860008072</v>
      </c>
      <c r="AM351" s="31">
        <f t="shared" si="120"/>
        <v>3311.7361213332274</v>
      </c>
      <c r="AN351" s="86">
        <f t="shared" si="121"/>
        <v>4.8833006272951822</v>
      </c>
      <c r="AO351" s="31">
        <f t="shared" si="122"/>
        <v>3041.8401858692923</v>
      </c>
      <c r="AP351" s="89">
        <f t="shared" si="123"/>
        <v>4.4853271950324496</v>
      </c>
      <c r="AQ351" s="20">
        <f t="shared" si="124"/>
        <v>2793.9399086677163</v>
      </c>
      <c r="AR351" s="86">
        <f t="shared" si="125"/>
        <v>4.1197873286865292</v>
      </c>
    </row>
    <row r="352" spans="1:44" x14ac:dyDescent="0.25">
      <c r="A352" s="3" t="s">
        <v>146</v>
      </c>
      <c r="B352" s="4">
        <v>38097</v>
      </c>
      <c r="C352" s="7">
        <v>4301330566</v>
      </c>
      <c r="D352" s="8">
        <v>342</v>
      </c>
      <c r="E352" s="8">
        <v>16297</v>
      </c>
      <c r="F352" s="8" t="s">
        <v>1695</v>
      </c>
      <c r="G352" s="8" t="s">
        <v>1696</v>
      </c>
      <c r="H352" s="8">
        <v>40.441890000000001</v>
      </c>
      <c r="I352" s="9">
        <v>-109.98653</v>
      </c>
      <c r="J352" s="7">
        <v>16297</v>
      </c>
      <c r="K352" s="8">
        <v>365</v>
      </c>
      <c r="L352" s="8">
        <v>730</v>
      </c>
      <c r="M352" s="8">
        <v>1095</v>
      </c>
      <c r="N352" s="8">
        <v>1460</v>
      </c>
      <c r="O352" s="8">
        <v>1825</v>
      </c>
      <c r="P352" s="8">
        <v>2190</v>
      </c>
      <c r="Q352" s="6">
        <v>2.3290384453705478E-4</v>
      </c>
      <c r="R352" s="33">
        <f t="shared" si="108"/>
        <v>14968.846457837646</v>
      </c>
      <c r="S352" s="31">
        <f t="shared" si="109"/>
        <v>13748.933194963407</v>
      </c>
      <c r="T352" s="31">
        <f t="shared" si="110"/>
        <v>12628.438973705248</v>
      </c>
      <c r="U352" s="31">
        <f t="shared" si="111"/>
        <v>11599.261459137675</v>
      </c>
      <c r="V352" s="31">
        <f t="shared" si="112"/>
        <v>10653.958630799883</v>
      </c>
      <c r="W352" s="20">
        <f t="shared" si="113"/>
        <v>9785.6949691720984</v>
      </c>
      <c r="Y352" s="153">
        <f t="shared" si="105"/>
        <v>24.030643567999999</v>
      </c>
      <c r="Z352" s="155">
        <f t="shared" si="114"/>
        <v>3010.0662759242646</v>
      </c>
      <c r="AA352" s="156">
        <f t="shared" si="115"/>
        <v>9618.3726977809838</v>
      </c>
      <c r="AD352" s="14" t="s">
        <v>146</v>
      </c>
      <c r="AE352" s="57">
        <v>38097</v>
      </c>
      <c r="AF352" s="33">
        <f t="shared" si="116"/>
        <v>14968.846457837646</v>
      </c>
      <c r="AG352" s="84">
        <f t="shared" si="106"/>
        <v>22.072222731325752</v>
      </c>
      <c r="AH352" s="31">
        <f t="shared" si="117"/>
        <v>13748.933194963407</v>
      </c>
      <c r="AI352" s="86">
        <f t="shared" si="107"/>
        <v>20.273406949034122</v>
      </c>
      <c r="AJ352" s="155">
        <f t="shared" si="118"/>
        <v>12628.438973705248</v>
      </c>
      <c r="AK352" s="56"/>
      <c r="AL352" s="86">
        <f t="shared" si="119"/>
        <v>18.621188918043231</v>
      </c>
      <c r="AM352" s="31">
        <f t="shared" si="120"/>
        <v>11599.261459137675</v>
      </c>
      <c r="AN352" s="86">
        <f t="shared" si="121"/>
        <v>17.103621389002704</v>
      </c>
      <c r="AO352" s="31">
        <f t="shared" si="122"/>
        <v>10653.958630799883</v>
      </c>
      <c r="AP352" s="89">
        <f t="shared" si="123"/>
        <v>15.709730775294183</v>
      </c>
      <c r="AQ352" s="20">
        <f t="shared" si="124"/>
        <v>9785.6949691720984</v>
      </c>
      <c r="AR352" s="86">
        <f t="shared" si="125"/>
        <v>14.429437802622902</v>
      </c>
    </row>
    <row r="353" spans="1:44" x14ac:dyDescent="0.25">
      <c r="A353" s="3" t="s">
        <v>23</v>
      </c>
      <c r="B353" s="4">
        <v>38135</v>
      </c>
      <c r="C353" s="7">
        <v>4301332541</v>
      </c>
      <c r="D353" s="8">
        <v>366</v>
      </c>
      <c r="E353" s="8">
        <v>563</v>
      </c>
      <c r="F353" s="8" t="s">
        <v>1695</v>
      </c>
      <c r="G353" s="8" t="s">
        <v>1696</v>
      </c>
      <c r="H353" s="8">
        <v>40.015590000000003</v>
      </c>
      <c r="I353" s="9">
        <v>-110.32884</v>
      </c>
      <c r="J353" s="7">
        <v>563</v>
      </c>
      <c r="K353" s="8">
        <v>365</v>
      </c>
      <c r="L353" s="8">
        <v>730</v>
      </c>
      <c r="M353" s="8">
        <v>1095</v>
      </c>
      <c r="N353" s="8">
        <v>1460</v>
      </c>
      <c r="O353" s="8">
        <v>1825</v>
      </c>
      <c r="P353" s="8">
        <v>2190</v>
      </c>
      <c r="Q353" s="6">
        <v>2.3290384453705478E-4</v>
      </c>
      <c r="R353" s="33">
        <f t="shared" si="108"/>
        <v>517.11729494769554</v>
      </c>
      <c r="S353" s="31">
        <f t="shared" si="109"/>
        <v>474.97388407463944</v>
      </c>
      <c r="T353" s="31">
        <f t="shared" si="110"/>
        <v>436.26502682678131</v>
      </c>
      <c r="U353" s="31">
        <f t="shared" si="111"/>
        <v>400.71081803365718</v>
      </c>
      <c r="V353" s="31">
        <f t="shared" si="112"/>
        <v>368.05416390380651</v>
      </c>
      <c r="W353" s="20">
        <f t="shared" si="113"/>
        <v>338.05892297011053</v>
      </c>
      <c r="Y353" s="153">
        <f t="shared" si="105"/>
        <v>0.83016827199999998</v>
      </c>
      <c r="Z353" s="155">
        <f t="shared" si="114"/>
        <v>103.98645844912322</v>
      </c>
      <c r="AA353" s="156">
        <f t="shared" si="115"/>
        <v>332.27856837765808</v>
      </c>
      <c r="AD353" s="14" t="s">
        <v>23</v>
      </c>
      <c r="AE353" s="57">
        <v>38135</v>
      </c>
      <c r="AF353" s="33">
        <f t="shared" si="116"/>
        <v>517.11729494769554</v>
      </c>
      <c r="AG353" s="84">
        <f t="shared" si="106"/>
        <v>0.76251220456135471</v>
      </c>
      <c r="AH353" s="31">
        <f t="shared" si="117"/>
        <v>474.97388407463944</v>
      </c>
      <c r="AI353" s="86">
        <f t="shared" si="107"/>
        <v>0.70036989091895507</v>
      </c>
      <c r="AJ353" s="155">
        <f t="shared" si="118"/>
        <v>436.26502682678131</v>
      </c>
      <c r="AK353" s="56"/>
      <c r="AL353" s="86">
        <f t="shared" si="119"/>
        <v>0.64329197771726943</v>
      </c>
      <c r="AM353" s="31">
        <f t="shared" si="120"/>
        <v>400.71081803365718</v>
      </c>
      <c r="AN353" s="86">
        <f t="shared" si="121"/>
        <v>0.590865732466621</v>
      </c>
      <c r="AO353" s="31">
        <f t="shared" si="122"/>
        <v>368.05416390380651</v>
      </c>
      <c r="AP353" s="89">
        <f t="shared" si="123"/>
        <v>0.54271205905937447</v>
      </c>
      <c r="AQ353" s="20">
        <f t="shared" si="124"/>
        <v>338.05892297011053</v>
      </c>
      <c r="AR353" s="86">
        <f t="shared" si="125"/>
        <v>0.49848275651203866</v>
      </c>
    </row>
    <row r="354" spans="1:44" x14ac:dyDescent="0.25">
      <c r="A354" s="3" t="s">
        <v>24</v>
      </c>
      <c r="B354" s="4">
        <v>38147</v>
      </c>
      <c r="C354" s="7">
        <v>4301332543</v>
      </c>
      <c r="D354" s="8">
        <v>366</v>
      </c>
      <c r="E354" s="8">
        <v>605</v>
      </c>
      <c r="F354" s="8" t="s">
        <v>1695</v>
      </c>
      <c r="G354" s="8" t="s">
        <v>1696</v>
      </c>
      <c r="H354" s="8">
        <v>40.019730000000003</v>
      </c>
      <c r="I354" s="9">
        <v>-110.31639</v>
      </c>
      <c r="J354" s="7">
        <v>605</v>
      </c>
      <c r="K354" s="8">
        <v>365</v>
      </c>
      <c r="L354" s="8">
        <v>730</v>
      </c>
      <c r="M354" s="8">
        <v>1095</v>
      </c>
      <c r="N354" s="8">
        <v>1460</v>
      </c>
      <c r="O354" s="8">
        <v>1825</v>
      </c>
      <c r="P354" s="8">
        <v>2190</v>
      </c>
      <c r="Q354" s="6">
        <v>2.3290384453705478E-4</v>
      </c>
      <c r="R354" s="33">
        <f t="shared" si="108"/>
        <v>555.69442885143133</v>
      </c>
      <c r="S354" s="31">
        <f t="shared" si="109"/>
        <v>510.40710455622889</v>
      </c>
      <c r="T354" s="31">
        <f t="shared" si="110"/>
        <v>468.81055280675434</v>
      </c>
      <c r="U354" s="31">
        <f t="shared" si="111"/>
        <v>430.60398740739362</v>
      </c>
      <c r="V354" s="31">
        <f t="shared" si="112"/>
        <v>395.51113527851322</v>
      </c>
      <c r="W354" s="20">
        <f t="shared" si="113"/>
        <v>363.27823871566051</v>
      </c>
      <c r="Y354" s="153">
        <f t="shared" si="105"/>
        <v>0.89209911999999991</v>
      </c>
      <c r="Z354" s="155">
        <f t="shared" si="114"/>
        <v>111.74388518955514</v>
      </c>
      <c r="AA354" s="156">
        <f t="shared" si="115"/>
        <v>357.06666761719919</v>
      </c>
      <c r="AD354" s="14" t="s">
        <v>24</v>
      </c>
      <c r="AE354" s="57">
        <v>38147</v>
      </c>
      <c r="AF354" s="33">
        <f t="shared" si="116"/>
        <v>555.69442885143133</v>
      </c>
      <c r="AG354" s="84">
        <f t="shared" si="106"/>
        <v>0.81939588589630497</v>
      </c>
      <c r="AH354" s="31">
        <f t="shared" si="117"/>
        <v>510.40710455622889</v>
      </c>
      <c r="AI354" s="86">
        <f t="shared" si="107"/>
        <v>0.7526177335807599</v>
      </c>
      <c r="AJ354" s="155">
        <f t="shared" si="118"/>
        <v>468.81055280675434</v>
      </c>
      <c r="AK354" s="56"/>
      <c r="AL354" s="86">
        <f t="shared" si="119"/>
        <v>0.69128178777788274</v>
      </c>
      <c r="AM354" s="31">
        <f t="shared" si="120"/>
        <v>430.60398740739362</v>
      </c>
      <c r="AN354" s="86">
        <f t="shared" si="121"/>
        <v>0.63494452600764784</v>
      </c>
      <c r="AO354" s="31">
        <f t="shared" si="122"/>
        <v>395.51113527851322</v>
      </c>
      <c r="AP354" s="89">
        <f t="shared" si="123"/>
        <v>0.58319857145811993</v>
      </c>
      <c r="AQ354" s="20">
        <f t="shared" si="124"/>
        <v>363.27823871566051</v>
      </c>
      <c r="AR354" s="86">
        <f t="shared" si="125"/>
        <v>0.53566974722874483</v>
      </c>
    </row>
    <row r="355" spans="1:44" x14ac:dyDescent="0.25">
      <c r="A355" s="3" t="s">
        <v>355</v>
      </c>
      <c r="B355" s="4">
        <v>38177</v>
      </c>
      <c r="C355" s="7">
        <v>4301332219</v>
      </c>
      <c r="D355" s="8">
        <v>341</v>
      </c>
      <c r="E355" s="8">
        <v>222</v>
      </c>
      <c r="F355" s="8" t="s">
        <v>1695</v>
      </c>
      <c r="G355" s="8" t="s">
        <v>1696</v>
      </c>
      <c r="H355" s="8">
        <v>40.076250000000002</v>
      </c>
      <c r="I355" s="9">
        <v>-110.13641</v>
      </c>
      <c r="J355" s="7">
        <v>222</v>
      </c>
      <c r="K355" s="8">
        <v>365</v>
      </c>
      <c r="L355" s="8">
        <v>730</v>
      </c>
      <c r="M355" s="8">
        <v>1095</v>
      </c>
      <c r="N355" s="8">
        <v>1460</v>
      </c>
      <c r="O355" s="8">
        <v>1825</v>
      </c>
      <c r="P355" s="8">
        <v>2190</v>
      </c>
      <c r="Q355" s="6">
        <v>2.3290384453705478E-4</v>
      </c>
      <c r="R355" s="33">
        <f t="shared" si="108"/>
        <v>203.90770777688886</v>
      </c>
      <c r="S355" s="31">
        <f t="shared" si="109"/>
        <v>187.28987968840133</v>
      </c>
      <c r="T355" s="31">
        <f t="shared" si="110"/>
        <v>172.02635160842885</v>
      </c>
      <c r="U355" s="31">
        <f t="shared" si="111"/>
        <v>158.00675240403535</v>
      </c>
      <c r="V355" s="31">
        <f t="shared" si="112"/>
        <v>145.12970583773543</v>
      </c>
      <c r="W355" s="20">
        <f t="shared" si="113"/>
        <v>133.30209751219277</v>
      </c>
      <c r="Y355" s="153">
        <f t="shared" si="105"/>
        <v>0.32734876800000001</v>
      </c>
      <c r="Z355" s="155">
        <f t="shared" si="114"/>
        <v>41.003541342283043</v>
      </c>
      <c r="AA355" s="156">
        <f t="shared" si="115"/>
        <v>131.0228102661458</v>
      </c>
      <c r="AD355" s="14" t="s">
        <v>355</v>
      </c>
      <c r="AE355" s="57">
        <v>38177</v>
      </c>
      <c r="AF355" s="33">
        <f t="shared" si="116"/>
        <v>203.90770777688886</v>
      </c>
      <c r="AG355" s="84">
        <f t="shared" si="106"/>
        <v>0.30067088705616479</v>
      </c>
      <c r="AH355" s="31">
        <f t="shared" si="117"/>
        <v>187.28987968840133</v>
      </c>
      <c r="AI355" s="86">
        <f t="shared" si="107"/>
        <v>0.27616716835525401</v>
      </c>
      <c r="AJ355" s="155">
        <f t="shared" si="118"/>
        <v>172.02635160842885</v>
      </c>
      <c r="AK355" s="56"/>
      <c r="AL355" s="86">
        <f t="shared" si="119"/>
        <v>0.25366042460609911</v>
      </c>
      <c r="AM355" s="31">
        <f t="shared" si="120"/>
        <v>158.00675240403535</v>
      </c>
      <c r="AN355" s="86">
        <f t="shared" si="121"/>
        <v>0.2329879087168559</v>
      </c>
      <c r="AO355" s="31">
        <f t="shared" si="122"/>
        <v>145.12970583773543</v>
      </c>
      <c r="AP355" s="89">
        <f t="shared" si="123"/>
        <v>0.21400013696479775</v>
      </c>
      <c r="AQ355" s="20">
        <f t="shared" si="124"/>
        <v>133.30209751219277</v>
      </c>
      <c r="AR355" s="86">
        <f t="shared" si="125"/>
        <v>0.19655980807401877</v>
      </c>
    </row>
    <row r="356" spans="1:44" x14ac:dyDescent="0.25">
      <c r="A356" s="3" t="s">
        <v>27</v>
      </c>
      <c r="B356" s="4">
        <v>38201</v>
      </c>
      <c r="C356" s="7">
        <v>4301332578</v>
      </c>
      <c r="D356" s="8">
        <v>47</v>
      </c>
      <c r="E356" s="8">
        <v>251</v>
      </c>
      <c r="F356" s="8" t="s">
        <v>1695</v>
      </c>
      <c r="G356" s="8" t="s">
        <v>1696</v>
      </c>
      <c r="H356" s="8">
        <v>40.053989999999899</v>
      </c>
      <c r="I356" s="9">
        <v>-110.20161</v>
      </c>
      <c r="J356" s="7">
        <v>251</v>
      </c>
      <c r="K356" s="8">
        <v>365</v>
      </c>
      <c r="L356" s="8">
        <v>730</v>
      </c>
      <c r="M356" s="8">
        <v>1095</v>
      </c>
      <c r="N356" s="8">
        <v>1460</v>
      </c>
      <c r="O356" s="8">
        <v>1825</v>
      </c>
      <c r="P356" s="8">
        <v>2190</v>
      </c>
      <c r="Q356" s="6">
        <v>2.3290384453705478E-4</v>
      </c>
      <c r="R356" s="33">
        <f t="shared" si="108"/>
        <v>230.54430023423018</v>
      </c>
      <c r="S356" s="31">
        <f t="shared" si="109"/>
        <v>211.75567478283213</v>
      </c>
      <c r="T356" s="31">
        <f t="shared" si="110"/>
        <v>194.49826240412452</v>
      </c>
      <c r="U356" s="31">
        <f t="shared" si="111"/>
        <v>178.6472741144724</v>
      </c>
      <c r="V356" s="31">
        <f t="shared" si="112"/>
        <v>164.08809083455671</v>
      </c>
      <c r="W356" s="20">
        <f t="shared" si="113"/>
        <v>150.71543457459634</v>
      </c>
      <c r="Y356" s="153">
        <f t="shared" si="105"/>
        <v>0.37011054399999999</v>
      </c>
      <c r="Z356" s="155">
        <f t="shared" si="114"/>
        <v>46.35985980591461</v>
      </c>
      <c r="AA356" s="156">
        <f t="shared" si="115"/>
        <v>148.13840259820989</v>
      </c>
      <c r="AD356" s="14" t="s">
        <v>27</v>
      </c>
      <c r="AE356" s="57">
        <v>38201</v>
      </c>
      <c r="AF356" s="33">
        <f t="shared" si="116"/>
        <v>230.54430023423018</v>
      </c>
      <c r="AG356" s="84">
        <f t="shared" si="106"/>
        <v>0.33994771464458268</v>
      </c>
      <c r="AH356" s="31">
        <f t="shared" si="117"/>
        <v>211.75567478283213</v>
      </c>
      <c r="AI356" s="86">
        <f t="shared" si="107"/>
        <v>0.31224305971697641</v>
      </c>
      <c r="AJ356" s="155">
        <f t="shared" si="118"/>
        <v>194.49826240412452</v>
      </c>
      <c r="AK356" s="56"/>
      <c r="AL356" s="86">
        <f t="shared" si="119"/>
        <v>0.28679624583842739</v>
      </c>
      <c r="AM356" s="31">
        <f t="shared" si="120"/>
        <v>178.6472741144724</v>
      </c>
      <c r="AN356" s="86">
        <f t="shared" si="121"/>
        <v>0.26342326616185058</v>
      </c>
      <c r="AO356" s="31">
        <f t="shared" si="122"/>
        <v>164.08809083455671</v>
      </c>
      <c r="AP356" s="89">
        <f t="shared" si="123"/>
        <v>0.24195510981155058</v>
      </c>
      <c r="AQ356" s="20">
        <f t="shared" si="124"/>
        <v>150.71543457459634</v>
      </c>
      <c r="AR356" s="86">
        <f t="shared" si="125"/>
        <v>0.22223653975936358</v>
      </c>
    </row>
    <row r="357" spans="1:44" x14ac:dyDescent="0.25">
      <c r="A357" s="3" t="s">
        <v>22</v>
      </c>
      <c r="B357" s="4">
        <v>38214</v>
      </c>
      <c r="C357" s="7">
        <v>4301332540</v>
      </c>
      <c r="D357" s="8">
        <v>366</v>
      </c>
      <c r="E357" s="8">
        <v>648</v>
      </c>
      <c r="F357" s="8" t="s">
        <v>1695</v>
      </c>
      <c r="G357" s="8" t="s">
        <v>1696</v>
      </c>
      <c r="H357" s="8">
        <v>40.015700000000002</v>
      </c>
      <c r="I357" s="9">
        <v>-110.31872</v>
      </c>
      <c r="J357" s="7">
        <v>648</v>
      </c>
      <c r="K357" s="8">
        <v>365</v>
      </c>
      <c r="L357" s="8">
        <v>730</v>
      </c>
      <c r="M357" s="8">
        <v>1095</v>
      </c>
      <c r="N357" s="8">
        <v>1460</v>
      </c>
      <c r="O357" s="8">
        <v>1825</v>
      </c>
      <c r="P357" s="8">
        <v>2190</v>
      </c>
      <c r="Q357" s="6">
        <v>2.3290384453705478E-4</v>
      </c>
      <c r="R357" s="33">
        <f t="shared" si="108"/>
        <v>595.19006594335121</v>
      </c>
      <c r="S357" s="31">
        <f t="shared" si="109"/>
        <v>546.68397314452284</v>
      </c>
      <c r="T357" s="31">
        <f t="shared" si="110"/>
        <v>502.13097226244099</v>
      </c>
      <c r="U357" s="31">
        <f t="shared" si="111"/>
        <v>461.20889890907614</v>
      </c>
      <c r="V357" s="31">
        <f t="shared" si="112"/>
        <v>423.62184406690341</v>
      </c>
      <c r="W357" s="20">
        <f t="shared" si="113"/>
        <v>389.09801435991409</v>
      </c>
      <c r="Y357" s="153">
        <f t="shared" si="105"/>
        <v>0.95550451199999997</v>
      </c>
      <c r="Z357" s="155">
        <f t="shared" si="114"/>
        <v>119.68601256666402</v>
      </c>
      <c r="AA357" s="156">
        <f t="shared" si="115"/>
        <v>382.44495969577696</v>
      </c>
      <c r="AD357" s="14" t="s">
        <v>22</v>
      </c>
      <c r="AE357" s="57">
        <v>38214</v>
      </c>
      <c r="AF357" s="33">
        <f t="shared" si="116"/>
        <v>595.19006594335121</v>
      </c>
      <c r="AG357" s="84">
        <f t="shared" si="106"/>
        <v>0.87763394059637279</v>
      </c>
      <c r="AH357" s="31">
        <f t="shared" si="117"/>
        <v>546.68397314452284</v>
      </c>
      <c r="AI357" s="86">
        <f t="shared" si="107"/>
        <v>0.80610957249641724</v>
      </c>
      <c r="AJ357" s="155">
        <f t="shared" si="118"/>
        <v>502.13097226244099</v>
      </c>
      <c r="AK357" s="56"/>
      <c r="AL357" s="86">
        <f t="shared" si="119"/>
        <v>0.74041421236374871</v>
      </c>
      <c r="AM357" s="31">
        <f t="shared" si="120"/>
        <v>461.20889890907614</v>
      </c>
      <c r="AN357" s="86">
        <f t="shared" si="121"/>
        <v>0.68007281463298475</v>
      </c>
      <c r="AO357" s="31">
        <f t="shared" si="122"/>
        <v>423.62184406690341</v>
      </c>
      <c r="AP357" s="89">
        <f t="shared" si="123"/>
        <v>0.62464904843778801</v>
      </c>
      <c r="AQ357" s="20">
        <f t="shared" si="124"/>
        <v>389.09801435991409</v>
      </c>
      <c r="AR357" s="86">
        <f t="shared" si="125"/>
        <v>0.57374214248632516</v>
      </c>
    </row>
    <row r="358" spans="1:44" x14ac:dyDescent="0.25">
      <c r="A358" s="3" t="s">
        <v>12</v>
      </c>
      <c r="B358" s="4">
        <v>38219</v>
      </c>
      <c r="C358" s="7">
        <v>4301332439</v>
      </c>
      <c r="D358" s="8">
        <v>228</v>
      </c>
      <c r="E358" s="8">
        <v>606</v>
      </c>
      <c r="F358" s="8" t="s">
        <v>1695</v>
      </c>
      <c r="G358" s="8" t="s">
        <v>1696</v>
      </c>
      <c r="H358" s="8">
        <v>40.054139999999897</v>
      </c>
      <c r="I358" s="9">
        <v>-110.192939999999</v>
      </c>
      <c r="J358" s="7">
        <v>606</v>
      </c>
      <c r="K358" s="8">
        <v>365</v>
      </c>
      <c r="L358" s="8">
        <v>730</v>
      </c>
      <c r="M358" s="8">
        <v>1095</v>
      </c>
      <c r="N358" s="8">
        <v>1460</v>
      </c>
      <c r="O358" s="8">
        <v>1825</v>
      </c>
      <c r="P358" s="8">
        <v>2190</v>
      </c>
      <c r="Q358" s="6">
        <v>2.3290384453705478E-4</v>
      </c>
      <c r="R358" s="33">
        <f t="shared" si="108"/>
        <v>556.61293203961554</v>
      </c>
      <c r="S358" s="31">
        <f t="shared" si="109"/>
        <v>511.25075266293339</v>
      </c>
      <c r="T358" s="31">
        <f t="shared" si="110"/>
        <v>469.58544628246796</v>
      </c>
      <c r="U358" s="31">
        <f t="shared" si="111"/>
        <v>431.3157295353397</v>
      </c>
      <c r="V358" s="31">
        <f t="shared" si="112"/>
        <v>396.1648726921967</v>
      </c>
      <c r="W358" s="20">
        <f t="shared" si="113"/>
        <v>363.87869861436405</v>
      </c>
      <c r="Y358" s="153">
        <f t="shared" si="105"/>
        <v>0.89357366399999993</v>
      </c>
      <c r="Z358" s="155">
        <f t="shared" si="114"/>
        <v>111.92858582623208</v>
      </c>
      <c r="AA358" s="156">
        <f t="shared" si="115"/>
        <v>357.65686045623585</v>
      </c>
      <c r="AD358" s="14" t="s">
        <v>12</v>
      </c>
      <c r="AE358" s="57">
        <v>38219</v>
      </c>
      <c r="AF358" s="33">
        <f t="shared" si="116"/>
        <v>556.61293203961554</v>
      </c>
      <c r="AG358" s="84">
        <f t="shared" si="106"/>
        <v>0.82075025926142287</v>
      </c>
      <c r="AH358" s="31">
        <f t="shared" si="117"/>
        <v>511.25075266293339</v>
      </c>
      <c r="AI358" s="86">
        <f t="shared" si="107"/>
        <v>0.75386172983461242</v>
      </c>
      <c r="AJ358" s="155">
        <f t="shared" si="118"/>
        <v>469.58544628246796</v>
      </c>
      <c r="AK358" s="56"/>
      <c r="AL358" s="86">
        <f t="shared" si="119"/>
        <v>0.6924244023031354</v>
      </c>
      <c r="AM358" s="31">
        <f t="shared" si="120"/>
        <v>431.3157295353397</v>
      </c>
      <c r="AN358" s="86">
        <f t="shared" si="121"/>
        <v>0.63599402109195791</v>
      </c>
      <c r="AO358" s="31">
        <f t="shared" si="122"/>
        <v>396.1648726921967</v>
      </c>
      <c r="AP358" s="89">
        <f t="shared" si="123"/>
        <v>0.58416253603904245</v>
      </c>
      <c r="AQ358" s="20">
        <f t="shared" si="124"/>
        <v>363.87869861436405</v>
      </c>
      <c r="AR358" s="86">
        <f t="shared" si="125"/>
        <v>0.53655515176961877</v>
      </c>
    </row>
    <row r="359" spans="1:44" x14ac:dyDescent="0.25">
      <c r="A359" s="3" t="s">
        <v>25</v>
      </c>
      <c r="B359" s="4">
        <v>38220</v>
      </c>
      <c r="C359" s="7">
        <v>4301332550</v>
      </c>
      <c r="D359" s="8">
        <v>366</v>
      </c>
      <c r="E359" s="8">
        <v>820</v>
      </c>
      <c r="F359" s="8" t="s">
        <v>1695</v>
      </c>
      <c r="G359" s="8" t="s">
        <v>1696</v>
      </c>
      <c r="H359" s="8">
        <v>40.0088399999999</v>
      </c>
      <c r="I359" s="9">
        <v>-110.32498</v>
      </c>
      <c r="J359" s="7">
        <v>820</v>
      </c>
      <c r="K359" s="8">
        <v>365</v>
      </c>
      <c r="L359" s="8">
        <v>730</v>
      </c>
      <c r="M359" s="8">
        <v>1095</v>
      </c>
      <c r="N359" s="8">
        <v>1460</v>
      </c>
      <c r="O359" s="8">
        <v>1825</v>
      </c>
      <c r="P359" s="8">
        <v>2190</v>
      </c>
      <c r="Q359" s="6">
        <v>2.3290384453705478E-4</v>
      </c>
      <c r="R359" s="33">
        <f t="shared" si="108"/>
        <v>753.17261431103088</v>
      </c>
      <c r="S359" s="31">
        <f t="shared" si="109"/>
        <v>691.79144749769864</v>
      </c>
      <c r="T359" s="31">
        <f t="shared" si="110"/>
        <v>635.41265008518769</v>
      </c>
      <c r="U359" s="31">
        <f t="shared" si="111"/>
        <v>583.62854491580617</v>
      </c>
      <c r="V359" s="31">
        <f t="shared" si="112"/>
        <v>536.0646792204642</v>
      </c>
      <c r="W359" s="20">
        <f t="shared" si="113"/>
        <v>492.3771169369283</v>
      </c>
      <c r="Y359" s="153">
        <f t="shared" si="105"/>
        <v>1.2091260799999999</v>
      </c>
      <c r="Z359" s="155">
        <f t="shared" si="114"/>
        <v>151.45452207509953</v>
      </c>
      <c r="AA359" s="156">
        <f t="shared" si="115"/>
        <v>483.95812801008816</v>
      </c>
      <c r="AD359" s="14" t="s">
        <v>25</v>
      </c>
      <c r="AE359" s="57">
        <v>38220</v>
      </c>
      <c r="AF359" s="33">
        <f t="shared" si="116"/>
        <v>753.17261431103088</v>
      </c>
      <c r="AG359" s="84">
        <f t="shared" si="106"/>
        <v>1.1105861593966446</v>
      </c>
      <c r="AH359" s="31">
        <f t="shared" si="117"/>
        <v>691.79144749769864</v>
      </c>
      <c r="AI359" s="86">
        <f t="shared" si="107"/>
        <v>1.0200769281590465</v>
      </c>
      <c r="AJ359" s="155">
        <f t="shared" si="118"/>
        <v>635.41265008518769</v>
      </c>
      <c r="AK359" s="56"/>
      <c r="AL359" s="86">
        <f t="shared" si="119"/>
        <v>0.93694391070721295</v>
      </c>
      <c r="AM359" s="31">
        <f t="shared" si="120"/>
        <v>583.62854491580617</v>
      </c>
      <c r="AN359" s="86">
        <f t="shared" si="121"/>
        <v>0.8605859691343325</v>
      </c>
      <c r="AO359" s="31">
        <f t="shared" si="122"/>
        <v>536.0646792204642</v>
      </c>
      <c r="AP359" s="89">
        <f t="shared" si="123"/>
        <v>0.79045095635646012</v>
      </c>
      <c r="AQ359" s="20">
        <f t="shared" si="124"/>
        <v>492.3771169369283</v>
      </c>
      <c r="AR359" s="86">
        <f t="shared" si="125"/>
        <v>0.72603172351664602</v>
      </c>
    </row>
    <row r="360" spans="1:44" x14ac:dyDescent="0.25">
      <c r="A360" s="3" t="s">
        <v>379</v>
      </c>
      <c r="B360" s="4">
        <v>38225</v>
      </c>
      <c r="C360" s="7">
        <v>4301332396</v>
      </c>
      <c r="D360" s="8">
        <v>290</v>
      </c>
      <c r="E360" s="8">
        <v>1181</v>
      </c>
      <c r="F360" s="8" t="s">
        <v>1695</v>
      </c>
      <c r="G360" s="8" t="s">
        <v>1696</v>
      </c>
      <c r="H360" s="8">
        <v>40.03687</v>
      </c>
      <c r="I360" s="9">
        <v>-110.19652000000001</v>
      </c>
      <c r="J360" s="7">
        <v>1181</v>
      </c>
      <c r="K360" s="8">
        <v>365</v>
      </c>
      <c r="L360" s="8">
        <v>730</v>
      </c>
      <c r="M360" s="8">
        <v>1095</v>
      </c>
      <c r="N360" s="8">
        <v>1460</v>
      </c>
      <c r="O360" s="8">
        <v>1825</v>
      </c>
      <c r="P360" s="8">
        <v>2190</v>
      </c>
      <c r="Q360" s="6">
        <v>2.3290384453705478E-4</v>
      </c>
      <c r="R360" s="33">
        <f t="shared" si="108"/>
        <v>1084.7522652455214</v>
      </c>
      <c r="S360" s="31">
        <f t="shared" si="109"/>
        <v>996.34841401802692</v>
      </c>
      <c r="T360" s="31">
        <f t="shared" si="110"/>
        <v>915.14919481781305</v>
      </c>
      <c r="U360" s="31">
        <f t="shared" si="111"/>
        <v>840.56745310435019</v>
      </c>
      <c r="V360" s="31">
        <f t="shared" si="112"/>
        <v>772.06388556020511</v>
      </c>
      <c r="W360" s="20">
        <f t="shared" si="113"/>
        <v>709.14314036891744</v>
      </c>
      <c r="Y360" s="153">
        <f t="shared" si="105"/>
        <v>1.741436464</v>
      </c>
      <c r="Z360" s="155">
        <f t="shared" si="114"/>
        <v>218.13145191547872</v>
      </c>
      <c r="AA360" s="156">
        <f t="shared" si="115"/>
        <v>697.01774290233436</v>
      </c>
      <c r="AD360" s="14" t="s">
        <v>379</v>
      </c>
      <c r="AE360" s="57">
        <v>38225</v>
      </c>
      <c r="AF360" s="33">
        <f t="shared" si="116"/>
        <v>1084.7522652455214</v>
      </c>
      <c r="AG360" s="84">
        <f t="shared" si="106"/>
        <v>1.599514944204192</v>
      </c>
      <c r="AH360" s="31">
        <f t="shared" si="117"/>
        <v>996.34841401802692</v>
      </c>
      <c r="AI360" s="86">
        <f t="shared" si="107"/>
        <v>1.4691595757997975</v>
      </c>
      <c r="AJ360" s="155">
        <f t="shared" si="118"/>
        <v>915.14919481781305</v>
      </c>
      <c r="AK360" s="56"/>
      <c r="AL360" s="86">
        <f t="shared" si="119"/>
        <v>1.3494277543234372</v>
      </c>
      <c r="AM360" s="31">
        <f t="shared" si="120"/>
        <v>840.56745310435019</v>
      </c>
      <c r="AN360" s="86">
        <f t="shared" si="121"/>
        <v>1.239453694570301</v>
      </c>
      <c r="AO360" s="31">
        <f t="shared" si="122"/>
        <v>772.06388556020511</v>
      </c>
      <c r="AP360" s="89">
        <f t="shared" si="123"/>
        <v>1.1384421700694871</v>
      </c>
      <c r="AQ360" s="20">
        <f t="shared" si="124"/>
        <v>709.14314036891744</v>
      </c>
      <c r="AR360" s="86">
        <f t="shared" si="125"/>
        <v>1.0456627627721449</v>
      </c>
    </row>
    <row r="361" spans="1:44" x14ac:dyDescent="0.25">
      <c r="A361" s="3" t="s">
        <v>26</v>
      </c>
      <c r="B361" s="4">
        <v>38226</v>
      </c>
      <c r="C361" s="7">
        <v>4301332551</v>
      </c>
      <c r="D361" s="8">
        <v>366</v>
      </c>
      <c r="E361" s="8">
        <v>2021</v>
      </c>
      <c r="F361" s="8" t="s">
        <v>1695</v>
      </c>
      <c r="G361" s="8" t="s">
        <v>1696</v>
      </c>
      <c r="H361" s="8">
        <v>40.005099999999899</v>
      </c>
      <c r="I361" s="9">
        <v>-110.32852</v>
      </c>
      <c r="J361" s="7">
        <v>2021</v>
      </c>
      <c r="K361" s="8">
        <v>365</v>
      </c>
      <c r="L361" s="8">
        <v>730</v>
      </c>
      <c r="M361" s="8">
        <v>1095</v>
      </c>
      <c r="N361" s="8">
        <v>1460</v>
      </c>
      <c r="O361" s="8">
        <v>1825</v>
      </c>
      <c r="P361" s="8">
        <v>2190</v>
      </c>
      <c r="Q361" s="6">
        <v>2.3290384453705478E-4</v>
      </c>
      <c r="R361" s="33">
        <f t="shared" si="108"/>
        <v>1856.2949433202359</v>
      </c>
      <c r="S361" s="31">
        <f t="shared" si="109"/>
        <v>1705.0128236498158</v>
      </c>
      <c r="T361" s="31">
        <f t="shared" si="110"/>
        <v>1566.0597144172737</v>
      </c>
      <c r="U361" s="31">
        <f t="shared" si="111"/>
        <v>1438.4308405790784</v>
      </c>
      <c r="V361" s="31">
        <f t="shared" si="112"/>
        <v>1321.2033130543391</v>
      </c>
      <c r="W361" s="20">
        <f t="shared" si="113"/>
        <v>1213.5294552799171</v>
      </c>
      <c r="Y361" s="153">
        <f t="shared" si="105"/>
        <v>2.9800534239999998</v>
      </c>
      <c r="Z361" s="155">
        <f t="shared" si="114"/>
        <v>373.27998672411729</v>
      </c>
      <c r="AA361" s="156">
        <f t="shared" si="115"/>
        <v>1192.7797276931562</v>
      </c>
      <c r="AD361" s="14" t="s">
        <v>26</v>
      </c>
      <c r="AE361" s="57">
        <v>38226</v>
      </c>
      <c r="AF361" s="33">
        <f t="shared" si="116"/>
        <v>1856.2949433202359</v>
      </c>
      <c r="AG361" s="84">
        <f t="shared" si="106"/>
        <v>2.7371885709031938</v>
      </c>
      <c r="AH361" s="31">
        <f t="shared" si="117"/>
        <v>1705.0128236498158</v>
      </c>
      <c r="AI361" s="86">
        <f t="shared" si="107"/>
        <v>2.5141164290358939</v>
      </c>
      <c r="AJ361" s="155">
        <f t="shared" si="118"/>
        <v>1566.0597144172737</v>
      </c>
      <c r="AK361" s="56"/>
      <c r="AL361" s="86">
        <f t="shared" si="119"/>
        <v>2.3092239555357041</v>
      </c>
      <c r="AM361" s="31">
        <f t="shared" si="120"/>
        <v>1438.4308405790784</v>
      </c>
      <c r="AN361" s="86">
        <f t="shared" si="121"/>
        <v>2.1210295653908364</v>
      </c>
      <c r="AO361" s="31">
        <f t="shared" si="122"/>
        <v>1321.2033130543391</v>
      </c>
      <c r="AP361" s="89">
        <f t="shared" si="123"/>
        <v>1.9481724180443973</v>
      </c>
      <c r="AQ361" s="20">
        <f t="shared" si="124"/>
        <v>1213.5294552799171</v>
      </c>
      <c r="AR361" s="86">
        <f t="shared" si="125"/>
        <v>1.78940257710627</v>
      </c>
    </row>
    <row r="362" spans="1:44" x14ac:dyDescent="0.25">
      <c r="A362" s="3" t="s">
        <v>5</v>
      </c>
      <c r="B362" s="4">
        <v>38232</v>
      </c>
      <c r="C362" s="7">
        <v>4301332406</v>
      </c>
      <c r="D362" s="8">
        <v>351</v>
      </c>
      <c r="E362" s="8">
        <v>3358</v>
      </c>
      <c r="F362" s="8" t="s">
        <v>1695</v>
      </c>
      <c r="G362" s="8" t="s">
        <v>1696</v>
      </c>
      <c r="H362" s="8">
        <v>40.0333299999999</v>
      </c>
      <c r="I362" s="9">
        <v>-110.21167</v>
      </c>
      <c r="J362" s="7">
        <v>3358</v>
      </c>
      <c r="K362" s="8">
        <v>365</v>
      </c>
      <c r="L362" s="8">
        <v>730</v>
      </c>
      <c r="M362" s="8">
        <v>1095</v>
      </c>
      <c r="N362" s="8">
        <v>1460</v>
      </c>
      <c r="O362" s="8">
        <v>1825</v>
      </c>
      <c r="P362" s="8">
        <v>2190</v>
      </c>
      <c r="Q362" s="6">
        <v>2.3290384453705478E-4</v>
      </c>
      <c r="R362" s="33">
        <f t="shared" si="108"/>
        <v>3084.3337059224896</v>
      </c>
      <c r="S362" s="31">
        <f t="shared" si="109"/>
        <v>2832.9703423137462</v>
      </c>
      <c r="T362" s="31">
        <f t="shared" si="110"/>
        <v>2602.0922914464149</v>
      </c>
      <c r="U362" s="31">
        <f t="shared" si="111"/>
        <v>2390.0300656430209</v>
      </c>
      <c r="V362" s="31">
        <f t="shared" si="112"/>
        <v>2195.2502351491694</v>
      </c>
      <c r="W362" s="20">
        <f t="shared" si="113"/>
        <v>2016.3443398465918</v>
      </c>
      <c r="Y362" s="153">
        <f t="shared" si="105"/>
        <v>4.9515187520000001</v>
      </c>
      <c r="Z362" s="155">
        <f t="shared" si="114"/>
        <v>620.22473796120028</v>
      </c>
      <c r="AA362" s="156">
        <f t="shared" si="115"/>
        <v>1981.8675534852146</v>
      </c>
      <c r="AD362" s="14" t="s">
        <v>5</v>
      </c>
      <c r="AE362" s="57">
        <v>38232</v>
      </c>
      <c r="AF362" s="33">
        <f t="shared" si="116"/>
        <v>3084.3337059224896</v>
      </c>
      <c r="AG362" s="84">
        <f t="shared" si="106"/>
        <v>4.5479857600657709</v>
      </c>
      <c r="AH362" s="31">
        <f t="shared" si="117"/>
        <v>2832.9703423137462</v>
      </c>
      <c r="AI362" s="86">
        <f t="shared" si="107"/>
        <v>4.1773394204366801</v>
      </c>
      <c r="AJ362" s="155">
        <f t="shared" si="118"/>
        <v>2602.0922914464149</v>
      </c>
      <c r="AK362" s="56"/>
      <c r="AL362" s="86">
        <f t="shared" si="119"/>
        <v>3.8368995757985624</v>
      </c>
      <c r="AM362" s="31">
        <f t="shared" si="120"/>
        <v>2390.0300656430209</v>
      </c>
      <c r="AN362" s="86">
        <f t="shared" si="121"/>
        <v>3.5242044931135226</v>
      </c>
      <c r="AO362" s="31">
        <f t="shared" si="122"/>
        <v>2195.2502351491694</v>
      </c>
      <c r="AP362" s="89">
        <f t="shared" si="123"/>
        <v>3.2369930627377967</v>
      </c>
      <c r="AQ362" s="20">
        <f t="shared" si="124"/>
        <v>2016.3443398465918</v>
      </c>
      <c r="AR362" s="86">
        <f t="shared" si="125"/>
        <v>2.9731884482547528</v>
      </c>
    </row>
    <row r="363" spans="1:44" x14ac:dyDescent="0.25">
      <c r="A363" s="3" t="s">
        <v>9</v>
      </c>
      <c r="B363" s="4">
        <v>38246</v>
      </c>
      <c r="C363" s="7">
        <v>4301332428</v>
      </c>
      <c r="D363" s="8">
        <v>324</v>
      </c>
      <c r="E363" s="8">
        <v>2145</v>
      </c>
      <c r="F363" s="8" t="s">
        <v>1695</v>
      </c>
      <c r="G363" s="8" t="s">
        <v>1696</v>
      </c>
      <c r="H363" s="8">
        <v>40.021230000000003</v>
      </c>
      <c r="I363" s="9">
        <v>-110.22323</v>
      </c>
      <c r="J363" s="7">
        <v>2145</v>
      </c>
      <c r="K363" s="8">
        <v>365</v>
      </c>
      <c r="L363" s="8">
        <v>730</v>
      </c>
      <c r="M363" s="8">
        <v>1095</v>
      </c>
      <c r="N363" s="8">
        <v>1460</v>
      </c>
      <c r="O363" s="8">
        <v>1825</v>
      </c>
      <c r="P363" s="8">
        <v>2190</v>
      </c>
      <c r="Q363" s="6">
        <v>2.3290384453705478E-4</v>
      </c>
      <c r="R363" s="33">
        <f t="shared" si="108"/>
        <v>1970.1893386550746</v>
      </c>
      <c r="S363" s="31">
        <f t="shared" si="109"/>
        <v>1809.6251888811751</v>
      </c>
      <c r="T363" s="31">
        <f t="shared" si="110"/>
        <v>1662.1465054057653</v>
      </c>
      <c r="U363" s="31">
        <f t="shared" si="111"/>
        <v>1526.6868644443955</v>
      </c>
      <c r="V363" s="31">
        <f t="shared" si="112"/>
        <v>1402.2667523510922</v>
      </c>
      <c r="W363" s="20">
        <f t="shared" si="113"/>
        <v>1287.98648271916</v>
      </c>
      <c r="Y363" s="153">
        <f t="shared" si="105"/>
        <v>3.1628968799999999</v>
      </c>
      <c r="Z363" s="155">
        <f t="shared" si="114"/>
        <v>396.18286567205911</v>
      </c>
      <c r="AA363" s="156">
        <f t="shared" si="115"/>
        <v>1265.9636397337063</v>
      </c>
      <c r="AD363" s="14" t="s">
        <v>9</v>
      </c>
      <c r="AE363" s="57">
        <v>38246</v>
      </c>
      <c r="AF363" s="33">
        <f t="shared" si="116"/>
        <v>1970.1893386550746</v>
      </c>
      <c r="AG363" s="84">
        <f t="shared" si="106"/>
        <v>2.9051308681778081</v>
      </c>
      <c r="AH363" s="31">
        <f t="shared" si="117"/>
        <v>1809.6251888811751</v>
      </c>
      <c r="AI363" s="86">
        <f t="shared" si="107"/>
        <v>2.6683719645136033</v>
      </c>
      <c r="AJ363" s="155">
        <f t="shared" si="118"/>
        <v>1662.1465054057653</v>
      </c>
      <c r="AK363" s="56"/>
      <c r="AL363" s="86">
        <f t="shared" si="119"/>
        <v>2.4509081566670385</v>
      </c>
      <c r="AM363" s="31">
        <f t="shared" si="120"/>
        <v>1526.6868644443955</v>
      </c>
      <c r="AN363" s="86">
        <f t="shared" si="121"/>
        <v>2.2511669558452967</v>
      </c>
      <c r="AO363" s="31">
        <f t="shared" si="122"/>
        <v>1402.2667523510922</v>
      </c>
      <c r="AP363" s="89">
        <f t="shared" si="123"/>
        <v>2.0677040260787889</v>
      </c>
      <c r="AQ363" s="20">
        <f t="shared" si="124"/>
        <v>1287.98648271916</v>
      </c>
      <c r="AR363" s="86">
        <f t="shared" si="125"/>
        <v>1.8991927401746409</v>
      </c>
    </row>
    <row r="364" spans="1:44" x14ac:dyDescent="0.25">
      <c r="A364" s="3" t="s">
        <v>209</v>
      </c>
      <c r="B364" s="4">
        <v>38268</v>
      </c>
      <c r="C364" s="7">
        <v>4301331069</v>
      </c>
      <c r="D364" s="8">
        <v>366</v>
      </c>
      <c r="E364" s="8">
        <v>2188</v>
      </c>
      <c r="F364" s="8" t="s">
        <v>1695</v>
      </c>
      <c r="G364" s="8" t="s">
        <v>1696</v>
      </c>
      <c r="H364" s="8">
        <v>40.114559999999898</v>
      </c>
      <c r="I364" s="9">
        <v>-110.00427000000001</v>
      </c>
      <c r="J364" s="7">
        <v>2188</v>
      </c>
      <c r="K364" s="8">
        <v>365</v>
      </c>
      <c r="L364" s="8">
        <v>730</v>
      </c>
      <c r="M364" s="8">
        <v>1095</v>
      </c>
      <c r="N364" s="8">
        <v>1460</v>
      </c>
      <c r="O364" s="8">
        <v>1825</v>
      </c>
      <c r="P364" s="8">
        <v>2190</v>
      </c>
      <c r="Q364" s="6">
        <v>2.3290384453705478E-4</v>
      </c>
      <c r="R364" s="33">
        <f t="shared" si="108"/>
        <v>2009.6849757469945</v>
      </c>
      <c r="S364" s="31">
        <f t="shared" si="109"/>
        <v>1845.9020574694689</v>
      </c>
      <c r="T364" s="31">
        <f t="shared" si="110"/>
        <v>1695.4669248614521</v>
      </c>
      <c r="U364" s="31">
        <f t="shared" si="111"/>
        <v>1557.2917759460781</v>
      </c>
      <c r="V364" s="31">
        <f t="shared" si="112"/>
        <v>1430.3774611394824</v>
      </c>
      <c r="W364" s="20">
        <f t="shared" si="113"/>
        <v>1313.8062583634135</v>
      </c>
      <c r="Y364" s="153">
        <f t="shared" si="105"/>
        <v>3.2263022719999999</v>
      </c>
      <c r="Z364" s="155">
        <f t="shared" si="114"/>
        <v>404.12499304916804</v>
      </c>
      <c r="AA364" s="156">
        <f t="shared" si="115"/>
        <v>1291.341931812284</v>
      </c>
      <c r="AD364" s="14" t="s">
        <v>209</v>
      </c>
      <c r="AE364" s="57">
        <v>38268</v>
      </c>
      <c r="AF364" s="33">
        <f t="shared" si="116"/>
        <v>2009.6849757469945</v>
      </c>
      <c r="AG364" s="84">
        <f t="shared" si="106"/>
        <v>2.9633689228778763</v>
      </c>
      <c r="AH364" s="31">
        <f t="shared" si="117"/>
        <v>1845.9020574694689</v>
      </c>
      <c r="AI364" s="86">
        <f t="shared" si="107"/>
        <v>2.7218638034292604</v>
      </c>
      <c r="AJ364" s="155">
        <f t="shared" si="118"/>
        <v>1695.4669248614521</v>
      </c>
      <c r="AK364" s="56"/>
      <c r="AL364" s="86">
        <f t="shared" si="119"/>
        <v>2.5000405812529047</v>
      </c>
      <c r="AM364" s="31">
        <f t="shared" si="120"/>
        <v>1557.2917759460781</v>
      </c>
      <c r="AN364" s="86">
        <f t="shared" si="121"/>
        <v>2.2962952444706337</v>
      </c>
      <c r="AO364" s="31">
        <f t="shared" si="122"/>
        <v>1430.3774611394824</v>
      </c>
      <c r="AP364" s="89">
        <f t="shared" si="123"/>
        <v>2.1091545030584569</v>
      </c>
      <c r="AQ364" s="20">
        <f t="shared" si="124"/>
        <v>1313.8062583634135</v>
      </c>
      <c r="AR364" s="86">
        <f t="shared" si="125"/>
        <v>1.937265135432221</v>
      </c>
    </row>
    <row r="365" spans="1:44" x14ac:dyDescent="0.25">
      <c r="A365" s="3" t="s">
        <v>20</v>
      </c>
      <c r="B365" s="4">
        <v>38279</v>
      </c>
      <c r="C365" s="7">
        <v>4301332471</v>
      </c>
      <c r="D365" s="8">
        <v>364</v>
      </c>
      <c r="E365" s="8">
        <v>5969</v>
      </c>
      <c r="F365" s="8" t="s">
        <v>1695</v>
      </c>
      <c r="G365" s="8" t="s">
        <v>1696</v>
      </c>
      <c r="H365" s="8">
        <v>40.028599999999898</v>
      </c>
      <c r="I365" s="9">
        <v>-110.21581</v>
      </c>
      <c r="J365" s="7">
        <v>5969</v>
      </c>
      <c r="K365" s="8">
        <v>365</v>
      </c>
      <c r="L365" s="8">
        <v>730</v>
      </c>
      <c r="M365" s="8">
        <v>1095</v>
      </c>
      <c r="N365" s="8">
        <v>1460</v>
      </c>
      <c r="O365" s="8">
        <v>1825</v>
      </c>
      <c r="P365" s="8">
        <v>2190</v>
      </c>
      <c r="Q365" s="6">
        <v>2.3290384453705478E-4</v>
      </c>
      <c r="R365" s="33">
        <f t="shared" si="108"/>
        <v>5482.5455302713945</v>
      </c>
      <c r="S365" s="31">
        <f t="shared" si="109"/>
        <v>5035.7355489192232</v>
      </c>
      <c r="T365" s="31">
        <f t="shared" si="110"/>
        <v>4625.3391565347383</v>
      </c>
      <c r="U365" s="31">
        <f t="shared" si="111"/>
        <v>4248.3887617103019</v>
      </c>
      <c r="V365" s="31">
        <f t="shared" si="112"/>
        <v>3902.1586222767692</v>
      </c>
      <c r="W365" s="20">
        <f t="shared" si="113"/>
        <v>3584.1451353616158</v>
      </c>
      <c r="Y365" s="153">
        <f t="shared" si="105"/>
        <v>8.801553135999999</v>
      </c>
      <c r="Z365" s="155">
        <f t="shared" si="114"/>
        <v>1102.4781003247185</v>
      </c>
      <c r="AA365" s="156">
        <f t="shared" si="115"/>
        <v>3522.8610562100198</v>
      </c>
      <c r="AD365" s="14" t="s">
        <v>20</v>
      </c>
      <c r="AE365" s="57">
        <v>38279</v>
      </c>
      <c r="AF365" s="33">
        <f t="shared" si="116"/>
        <v>5482.5455302713945</v>
      </c>
      <c r="AG365" s="84">
        <f t="shared" si="106"/>
        <v>8.0842546163885025</v>
      </c>
      <c r="AH365" s="31">
        <f t="shared" si="117"/>
        <v>5035.7355489192232</v>
      </c>
      <c r="AI365" s="86">
        <f t="shared" si="107"/>
        <v>7.425413639245547</v>
      </c>
      <c r="AJ365" s="155">
        <f t="shared" si="118"/>
        <v>4625.3391565347383</v>
      </c>
      <c r="AK365" s="56"/>
      <c r="AL365" s="86">
        <f t="shared" si="119"/>
        <v>6.8202661012333587</v>
      </c>
      <c r="AM365" s="31">
        <f t="shared" si="120"/>
        <v>4248.3887617103019</v>
      </c>
      <c r="AN365" s="86">
        <f t="shared" si="121"/>
        <v>6.2644361582473556</v>
      </c>
      <c r="AO365" s="31">
        <f t="shared" si="122"/>
        <v>3902.1586222767692</v>
      </c>
      <c r="AP365" s="89">
        <f t="shared" si="123"/>
        <v>5.7539045835264764</v>
      </c>
      <c r="AQ365" s="20">
        <f t="shared" si="124"/>
        <v>3584.1451353616158</v>
      </c>
      <c r="AR365" s="86">
        <f t="shared" si="125"/>
        <v>5.2849797044766582</v>
      </c>
    </row>
    <row r="366" spans="1:44" x14ac:dyDescent="0.25">
      <c r="A366" s="3" t="s">
        <v>19</v>
      </c>
      <c r="B366" s="4">
        <v>38286</v>
      </c>
      <c r="C366" s="7">
        <v>4301332466</v>
      </c>
      <c r="D366" s="8">
        <v>364</v>
      </c>
      <c r="E366" s="8">
        <v>4468</v>
      </c>
      <c r="F366" s="8" t="s">
        <v>1695</v>
      </c>
      <c r="G366" s="8" t="s">
        <v>1696</v>
      </c>
      <c r="H366" s="8">
        <v>40.033050000000003</v>
      </c>
      <c r="I366" s="9">
        <v>-110.2015</v>
      </c>
      <c r="J366" s="7">
        <v>4468</v>
      </c>
      <c r="K366" s="8">
        <v>365</v>
      </c>
      <c r="L366" s="8">
        <v>730</v>
      </c>
      <c r="M366" s="8">
        <v>1095</v>
      </c>
      <c r="N366" s="8">
        <v>1460</v>
      </c>
      <c r="O366" s="8">
        <v>1825</v>
      </c>
      <c r="P366" s="8">
        <v>2190</v>
      </c>
      <c r="Q366" s="6">
        <v>2.3290384453705478E-4</v>
      </c>
      <c r="R366" s="33">
        <f t="shared" si="108"/>
        <v>4103.8722448069338</v>
      </c>
      <c r="S366" s="31">
        <f t="shared" si="109"/>
        <v>3769.4197407557531</v>
      </c>
      <c r="T366" s="31">
        <f t="shared" si="110"/>
        <v>3462.2240494885591</v>
      </c>
      <c r="U366" s="31">
        <f t="shared" si="111"/>
        <v>3180.0638276631976</v>
      </c>
      <c r="V366" s="31">
        <f t="shared" si="112"/>
        <v>2920.8987643378464</v>
      </c>
      <c r="W366" s="20">
        <f t="shared" si="113"/>
        <v>2682.8548274075556</v>
      </c>
      <c r="Y366" s="153">
        <f t="shared" si="105"/>
        <v>6.5882625919999995</v>
      </c>
      <c r="Z366" s="155">
        <f t="shared" si="114"/>
        <v>825.24244467261542</v>
      </c>
      <c r="AA366" s="156">
        <f t="shared" si="115"/>
        <v>2636.9816048159437</v>
      </c>
      <c r="AD366" s="14" t="s">
        <v>19</v>
      </c>
      <c r="AE366" s="57">
        <v>38286</v>
      </c>
      <c r="AF366" s="33">
        <f t="shared" si="116"/>
        <v>4103.8722448069338</v>
      </c>
      <c r="AG366" s="84">
        <f t="shared" si="106"/>
        <v>6.0513401953465955</v>
      </c>
      <c r="AH366" s="31">
        <f t="shared" si="117"/>
        <v>3769.4197407557531</v>
      </c>
      <c r="AI366" s="86">
        <f t="shared" si="107"/>
        <v>5.5581752622129512</v>
      </c>
      <c r="AJ366" s="155">
        <f t="shared" si="118"/>
        <v>3462.2240494885591</v>
      </c>
      <c r="AK366" s="56"/>
      <c r="AL366" s="86">
        <f t="shared" si="119"/>
        <v>5.1052016988290578</v>
      </c>
      <c r="AM366" s="31">
        <f t="shared" si="120"/>
        <v>3180.0638276631976</v>
      </c>
      <c r="AN366" s="86">
        <f t="shared" si="121"/>
        <v>4.6891440366978019</v>
      </c>
      <c r="AO366" s="31">
        <f t="shared" si="122"/>
        <v>2920.8987643378464</v>
      </c>
      <c r="AP366" s="89">
        <f t="shared" si="123"/>
        <v>4.3069937475617852</v>
      </c>
      <c r="AQ366" s="20">
        <f t="shared" si="124"/>
        <v>2682.8548274075556</v>
      </c>
      <c r="AR366" s="86">
        <f t="shared" si="125"/>
        <v>3.9559874886248467</v>
      </c>
    </row>
    <row r="367" spans="1:44" x14ac:dyDescent="0.25">
      <c r="A367" s="3" t="s">
        <v>380</v>
      </c>
      <c r="B367" s="4">
        <v>38314</v>
      </c>
      <c r="C367" s="7">
        <v>4301332399</v>
      </c>
      <c r="D367" s="8">
        <v>4</v>
      </c>
      <c r="E367" s="8">
        <v>4</v>
      </c>
      <c r="F367" s="8" t="s">
        <v>1695</v>
      </c>
      <c r="G367" s="8" t="s">
        <v>1696</v>
      </c>
      <c r="H367" s="8">
        <v>40.033230000000003</v>
      </c>
      <c r="I367" s="9">
        <v>-110.19293</v>
      </c>
      <c r="J367" s="7">
        <v>4</v>
      </c>
      <c r="K367" s="8">
        <v>365</v>
      </c>
      <c r="L367" s="8">
        <v>730</v>
      </c>
      <c r="M367" s="8">
        <v>1095</v>
      </c>
      <c r="N367" s="8">
        <v>1460</v>
      </c>
      <c r="O367" s="8">
        <v>1825</v>
      </c>
      <c r="P367" s="8">
        <v>2190</v>
      </c>
      <c r="Q367" s="6">
        <v>2.3290384453705478E-4</v>
      </c>
      <c r="R367" s="33">
        <f t="shared" si="108"/>
        <v>3.6740127527367359</v>
      </c>
      <c r="S367" s="31">
        <f t="shared" si="109"/>
        <v>3.3745924268180421</v>
      </c>
      <c r="T367" s="31">
        <f t="shared" si="110"/>
        <v>3.0995739028545741</v>
      </c>
      <c r="U367" s="31">
        <f t="shared" si="111"/>
        <v>2.8469685117844206</v>
      </c>
      <c r="V367" s="31">
        <f t="shared" si="112"/>
        <v>2.6149496547339717</v>
      </c>
      <c r="W367" s="20">
        <f t="shared" si="113"/>
        <v>2.4018395948142843</v>
      </c>
      <c r="Y367" s="153">
        <f t="shared" si="105"/>
        <v>5.8981759999999998E-3</v>
      </c>
      <c r="Z367" s="155">
        <f t="shared" si="114"/>
        <v>0.73880254670780254</v>
      </c>
      <c r="AA367" s="156">
        <f t="shared" si="115"/>
        <v>2.3607713561467714</v>
      </c>
      <c r="AD367" s="14" t="s">
        <v>380</v>
      </c>
      <c r="AE367" s="57">
        <v>38314</v>
      </c>
      <c r="AF367" s="33">
        <f t="shared" si="116"/>
        <v>3.6740127527367359</v>
      </c>
      <c r="AG367" s="84">
        <f t="shared" si="106"/>
        <v>5.4174934604714377E-3</v>
      </c>
      <c r="AH367" s="31">
        <f t="shared" si="117"/>
        <v>3.3745924268180421</v>
      </c>
      <c r="AI367" s="86">
        <f t="shared" si="107"/>
        <v>4.9759850154099828E-3</v>
      </c>
      <c r="AJ367" s="155">
        <f t="shared" si="118"/>
        <v>3.0995739028545741</v>
      </c>
      <c r="AK367" s="56"/>
      <c r="AL367" s="86">
        <f t="shared" si="119"/>
        <v>4.5704581010107947E-3</v>
      </c>
      <c r="AM367" s="31">
        <f t="shared" si="120"/>
        <v>2.8469685117844206</v>
      </c>
      <c r="AN367" s="86">
        <f t="shared" si="121"/>
        <v>4.1979803372406465E-3</v>
      </c>
      <c r="AO367" s="31">
        <f t="shared" si="122"/>
        <v>2.6149496547339717</v>
      </c>
      <c r="AP367" s="89">
        <f t="shared" si="123"/>
        <v>3.8558583236900494E-3</v>
      </c>
      <c r="AQ367" s="20">
        <f t="shared" si="124"/>
        <v>2.4018395948142843</v>
      </c>
      <c r="AR367" s="86">
        <f t="shared" si="125"/>
        <v>3.5416181634958339E-3</v>
      </c>
    </row>
    <row r="368" spans="1:44" x14ac:dyDescent="0.25">
      <c r="A368" s="3" t="s">
        <v>378</v>
      </c>
      <c r="B368" s="4">
        <v>38328</v>
      </c>
      <c r="C368" s="7">
        <v>4301332393</v>
      </c>
      <c r="D368" s="8">
        <v>364</v>
      </c>
      <c r="E368" s="8">
        <v>3987</v>
      </c>
      <c r="F368" s="8" t="s">
        <v>1695</v>
      </c>
      <c r="G368" s="8" t="s">
        <v>1696</v>
      </c>
      <c r="H368" s="8">
        <v>40.035870000000003</v>
      </c>
      <c r="I368" s="9">
        <v>-110.18807</v>
      </c>
      <c r="J368" s="7">
        <v>3987</v>
      </c>
      <c r="K368" s="8">
        <v>365</v>
      </c>
      <c r="L368" s="8">
        <v>730</v>
      </c>
      <c r="M368" s="8">
        <v>1095</v>
      </c>
      <c r="N368" s="8">
        <v>1460</v>
      </c>
      <c r="O368" s="8">
        <v>1825</v>
      </c>
      <c r="P368" s="8">
        <v>2190</v>
      </c>
      <c r="Q368" s="6">
        <v>2.3290384453705478E-4</v>
      </c>
      <c r="R368" s="33">
        <f t="shared" si="108"/>
        <v>3662.0722112903413</v>
      </c>
      <c r="S368" s="31">
        <f t="shared" si="109"/>
        <v>3363.6250014308835</v>
      </c>
      <c r="T368" s="31">
        <f t="shared" si="110"/>
        <v>3089.500287670297</v>
      </c>
      <c r="U368" s="31">
        <f t="shared" si="111"/>
        <v>2837.7158641211213</v>
      </c>
      <c r="V368" s="31">
        <f t="shared" si="112"/>
        <v>2606.4510683560861</v>
      </c>
      <c r="W368" s="20">
        <f t="shared" si="113"/>
        <v>2394.0336161311379</v>
      </c>
      <c r="Y368" s="153">
        <f t="shared" si="105"/>
        <v>5.8790069279999999</v>
      </c>
      <c r="Z368" s="155">
        <f t="shared" si="114"/>
        <v>736.40143843100225</v>
      </c>
      <c r="AA368" s="156">
        <f t="shared" si="115"/>
        <v>2353.0988492392949</v>
      </c>
      <c r="AD368" s="14" t="s">
        <v>378</v>
      </c>
      <c r="AE368" s="57">
        <v>38328</v>
      </c>
      <c r="AF368" s="33">
        <f t="shared" si="116"/>
        <v>3662.0722112903413</v>
      </c>
      <c r="AG368" s="84">
        <f t="shared" si="106"/>
        <v>5.3998866067249045</v>
      </c>
      <c r="AH368" s="31">
        <f t="shared" si="117"/>
        <v>3363.6250014308835</v>
      </c>
      <c r="AI368" s="86">
        <f t="shared" si="107"/>
        <v>4.9598130641099001</v>
      </c>
      <c r="AJ368" s="155">
        <f t="shared" si="118"/>
        <v>3089.500287670297</v>
      </c>
      <c r="AK368" s="56"/>
      <c r="AL368" s="86">
        <f t="shared" si="119"/>
        <v>4.5556041121825102</v>
      </c>
      <c r="AM368" s="31">
        <f t="shared" si="120"/>
        <v>2837.7158641211213</v>
      </c>
      <c r="AN368" s="86">
        <f t="shared" si="121"/>
        <v>4.1843369011446141</v>
      </c>
      <c r="AO368" s="31">
        <f t="shared" si="122"/>
        <v>2606.4510683560861</v>
      </c>
      <c r="AP368" s="89">
        <f t="shared" si="123"/>
        <v>3.8433267841380565</v>
      </c>
      <c r="AQ368" s="20">
        <f t="shared" si="124"/>
        <v>2394.0336161311379</v>
      </c>
      <c r="AR368" s="86">
        <f t="shared" si="125"/>
        <v>3.5301079044644723</v>
      </c>
    </row>
    <row r="369" spans="1:44" x14ac:dyDescent="0.25">
      <c r="A369" s="3" t="s">
        <v>2</v>
      </c>
      <c r="B369" s="4">
        <v>38342</v>
      </c>
      <c r="C369" s="7">
        <v>4301332401</v>
      </c>
      <c r="D369" s="8">
        <v>303</v>
      </c>
      <c r="E369" s="8">
        <v>1693</v>
      </c>
      <c r="F369" s="8" t="s">
        <v>1695</v>
      </c>
      <c r="G369" s="8" t="s">
        <v>1696</v>
      </c>
      <c r="H369" s="8">
        <v>40.028689999999898</v>
      </c>
      <c r="I369" s="9">
        <v>-110.19663</v>
      </c>
      <c r="J369" s="7">
        <v>1693</v>
      </c>
      <c r="K369" s="8">
        <v>365</v>
      </c>
      <c r="L369" s="8">
        <v>730</v>
      </c>
      <c r="M369" s="8">
        <v>1095</v>
      </c>
      <c r="N369" s="8">
        <v>1460</v>
      </c>
      <c r="O369" s="8">
        <v>1825</v>
      </c>
      <c r="P369" s="8">
        <v>2190</v>
      </c>
      <c r="Q369" s="6">
        <v>2.3290384453705478E-4</v>
      </c>
      <c r="R369" s="33">
        <f t="shared" si="108"/>
        <v>1555.0258975958234</v>
      </c>
      <c r="S369" s="31">
        <f t="shared" si="109"/>
        <v>1428.2962446507363</v>
      </c>
      <c r="T369" s="31">
        <f t="shared" si="110"/>
        <v>1311.8946543831985</v>
      </c>
      <c r="U369" s="31">
        <f t="shared" si="111"/>
        <v>1204.979422612756</v>
      </c>
      <c r="V369" s="31">
        <f t="shared" si="112"/>
        <v>1106.7774413661534</v>
      </c>
      <c r="W369" s="20">
        <f t="shared" si="113"/>
        <v>1016.5786085051459</v>
      </c>
      <c r="Y369" s="153">
        <f t="shared" si="105"/>
        <v>2.4964029919999997</v>
      </c>
      <c r="Z369" s="155">
        <f t="shared" si="114"/>
        <v>312.69817789407745</v>
      </c>
      <c r="AA369" s="156">
        <f t="shared" si="115"/>
        <v>999.19647648912098</v>
      </c>
      <c r="AD369" s="14" t="s">
        <v>2</v>
      </c>
      <c r="AE369" s="57">
        <v>38342</v>
      </c>
      <c r="AF369" s="33">
        <f t="shared" si="116"/>
        <v>1555.0258975958234</v>
      </c>
      <c r="AG369" s="84">
        <f t="shared" si="106"/>
        <v>2.2929541071445358</v>
      </c>
      <c r="AH369" s="31">
        <f t="shared" si="117"/>
        <v>1428.2962446507363</v>
      </c>
      <c r="AI369" s="86">
        <f t="shared" si="107"/>
        <v>2.1060856577722751</v>
      </c>
      <c r="AJ369" s="155">
        <f t="shared" si="118"/>
        <v>1311.8946543831985</v>
      </c>
      <c r="AK369" s="56"/>
      <c r="AL369" s="86">
        <f t="shared" si="119"/>
        <v>1.9344463912528189</v>
      </c>
      <c r="AM369" s="31">
        <f t="shared" si="120"/>
        <v>1204.979422612756</v>
      </c>
      <c r="AN369" s="86">
        <f t="shared" si="121"/>
        <v>1.7767951777371036</v>
      </c>
      <c r="AO369" s="31">
        <f t="shared" si="122"/>
        <v>1106.7774413661534</v>
      </c>
      <c r="AP369" s="89">
        <f t="shared" si="123"/>
        <v>1.6319920355018134</v>
      </c>
      <c r="AQ369" s="20">
        <f t="shared" si="124"/>
        <v>1016.5786085051459</v>
      </c>
      <c r="AR369" s="86">
        <f t="shared" si="125"/>
        <v>1.4989898876996117</v>
      </c>
    </row>
    <row r="370" spans="1:44" x14ac:dyDescent="0.25">
      <c r="A370" s="3" t="s">
        <v>31</v>
      </c>
      <c r="B370" s="4">
        <v>38353</v>
      </c>
      <c r="C370" s="7">
        <v>4301332613</v>
      </c>
      <c r="D370" s="8">
        <v>366</v>
      </c>
      <c r="E370" s="8">
        <v>594</v>
      </c>
      <c r="F370" s="8" t="s">
        <v>1695</v>
      </c>
      <c r="G370" s="8" t="s">
        <v>1696</v>
      </c>
      <c r="H370" s="8">
        <v>40.021769999999897</v>
      </c>
      <c r="I370" s="9">
        <v>-110.32442</v>
      </c>
      <c r="J370" s="7">
        <v>594</v>
      </c>
      <c r="K370" s="8">
        <v>365</v>
      </c>
      <c r="L370" s="8">
        <v>730</v>
      </c>
      <c r="M370" s="8">
        <v>1095</v>
      </c>
      <c r="N370" s="8">
        <v>1460</v>
      </c>
      <c r="O370" s="8">
        <v>1825</v>
      </c>
      <c r="P370" s="8">
        <v>2190</v>
      </c>
      <c r="Q370" s="6">
        <v>2.3290384453705478E-4</v>
      </c>
      <c r="R370" s="33">
        <f t="shared" si="108"/>
        <v>545.59089378140527</v>
      </c>
      <c r="S370" s="31">
        <f t="shared" si="109"/>
        <v>501.12697538247926</v>
      </c>
      <c r="T370" s="31">
        <f t="shared" si="110"/>
        <v>460.28672457390428</v>
      </c>
      <c r="U370" s="31">
        <f t="shared" si="111"/>
        <v>422.77482399998644</v>
      </c>
      <c r="V370" s="31">
        <f t="shared" si="112"/>
        <v>388.32002372799479</v>
      </c>
      <c r="W370" s="20">
        <f t="shared" si="113"/>
        <v>356.6731798299212</v>
      </c>
      <c r="Y370" s="153">
        <f t="shared" si="105"/>
        <v>0.875879136</v>
      </c>
      <c r="Z370" s="155">
        <f t="shared" si="114"/>
        <v>109.71217818610869</v>
      </c>
      <c r="AA370" s="156">
        <f t="shared" si="115"/>
        <v>350.57454638779558</v>
      </c>
      <c r="AD370" s="14" t="s">
        <v>31</v>
      </c>
      <c r="AE370" s="57">
        <v>38353</v>
      </c>
      <c r="AF370" s="33">
        <f t="shared" si="116"/>
        <v>545.59089378140527</v>
      </c>
      <c r="AG370" s="84">
        <f t="shared" si="106"/>
        <v>0.8044977788800084</v>
      </c>
      <c r="AH370" s="31">
        <f t="shared" si="117"/>
        <v>501.12697538247926</v>
      </c>
      <c r="AI370" s="86">
        <f t="shared" si="107"/>
        <v>0.73893377478838251</v>
      </c>
      <c r="AJ370" s="155">
        <f t="shared" si="118"/>
        <v>460.28672457390428</v>
      </c>
      <c r="AK370" s="56"/>
      <c r="AL370" s="86">
        <f t="shared" si="119"/>
        <v>0.67871302800010314</v>
      </c>
      <c r="AM370" s="31">
        <f t="shared" si="120"/>
        <v>422.77482399998644</v>
      </c>
      <c r="AN370" s="86">
        <f t="shared" si="121"/>
        <v>0.62340008008023595</v>
      </c>
      <c r="AO370" s="31">
        <f t="shared" si="122"/>
        <v>388.32002372799479</v>
      </c>
      <c r="AP370" s="89">
        <f t="shared" si="123"/>
        <v>0.57259496106797236</v>
      </c>
      <c r="AQ370" s="20">
        <f t="shared" si="124"/>
        <v>356.6731798299212</v>
      </c>
      <c r="AR370" s="86">
        <f t="shared" si="125"/>
        <v>0.52593029727913132</v>
      </c>
    </row>
    <row r="371" spans="1:44" x14ac:dyDescent="0.25">
      <c r="A371" s="3" t="s">
        <v>1443</v>
      </c>
      <c r="B371" s="4">
        <v>38402</v>
      </c>
      <c r="C371" s="7">
        <v>4304735410</v>
      </c>
      <c r="D371" s="8">
        <v>366</v>
      </c>
      <c r="E371" s="8">
        <v>53746</v>
      </c>
      <c r="F371" s="8" t="s">
        <v>1695</v>
      </c>
      <c r="G371" s="8" t="s">
        <v>1697</v>
      </c>
      <c r="H371" s="8">
        <v>40.41498</v>
      </c>
      <c r="I371" s="9">
        <v>-109.95662</v>
      </c>
      <c r="J371" s="7">
        <v>53746</v>
      </c>
      <c r="K371" s="8">
        <v>365</v>
      </c>
      <c r="L371" s="8">
        <v>730</v>
      </c>
      <c r="M371" s="8">
        <v>1095</v>
      </c>
      <c r="N371" s="8">
        <v>1460</v>
      </c>
      <c r="O371" s="8">
        <v>1825</v>
      </c>
      <c r="P371" s="8">
        <v>2190</v>
      </c>
      <c r="Q371" s="6">
        <v>2.3290384453705478E-4</v>
      </c>
      <c r="R371" s="33">
        <f t="shared" si="108"/>
        <v>49365.872352147155</v>
      </c>
      <c r="S371" s="31">
        <f t="shared" si="109"/>
        <v>45342.711142940621</v>
      </c>
      <c r="T371" s="31">
        <f t="shared" si="110"/>
        <v>41647.424745705488</v>
      </c>
      <c r="U371" s="31">
        <f t="shared" si="111"/>
        <v>38253.292408591369</v>
      </c>
      <c r="V371" s="31">
        <f t="shared" si="112"/>
        <v>35135.771035833008</v>
      </c>
      <c r="W371" s="20">
        <f t="shared" si="113"/>
        <v>32272.317715722133</v>
      </c>
      <c r="Y371" s="153">
        <f t="shared" si="105"/>
        <v>79.250841823999991</v>
      </c>
      <c r="Z371" s="155">
        <f t="shared" si="114"/>
        <v>9926.9204188393905</v>
      </c>
      <c r="AA371" s="156">
        <f t="shared" si="115"/>
        <v>31720.504326866096</v>
      </c>
      <c r="AD371" s="14" t="s">
        <v>1443</v>
      </c>
      <c r="AE371" s="57">
        <v>38402</v>
      </c>
      <c r="AF371" s="33">
        <f t="shared" si="116"/>
        <v>49365.872352147155</v>
      </c>
      <c r="AG371" s="84">
        <f t="shared" si="106"/>
        <v>72.792150881624465</v>
      </c>
      <c r="AH371" s="31">
        <f t="shared" si="117"/>
        <v>45342.711142940621</v>
      </c>
      <c r="AI371" s="86">
        <f t="shared" si="107"/>
        <v>66.859822659556229</v>
      </c>
      <c r="AJ371" s="155">
        <f t="shared" si="118"/>
        <v>41647.424745705488</v>
      </c>
      <c r="AK371" s="56"/>
      <c r="AL371" s="86">
        <f t="shared" si="119"/>
        <v>61.410960274231549</v>
      </c>
      <c r="AM371" s="31">
        <f t="shared" si="120"/>
        <v>38253.292408591369</v>
      </c>
      <c r="AN371" s="86">
        <f t="shared" si="121"/>
        <v>56.406162801333949</v>
      </c>
      <c r="AO371" s="31">
        <f t="shared" si="122"/>
        <v>35135.771035833008</v>
      </c>
      <c r="AP371" s="89">
        <f t="shared" si="123"/>
        <v>51.809240366261342</v>
      </c>
      <c r="AQ371" s="20">
        <f t="shared" si="124"/>
        <v>32272.317715722133</v>
      </c>
      <c r="AR371" s="86">
        <f t="shared" si="125"/>
        <v>47.586952453811776</v>
      </c>
    </row>
    <row r="372" spans="1:44" x14ac:dyDescent="0.25">
      <c r="A372" s="3" t="s">
        <v>14</v>
      </c>
      <c r="B372" s="4">
        <v>38405</v>
      </c>
      <c r="C372" s="7">
        <v>4301332456</v>
      </c>
      <c r="D372" s="8">
        <v>2</v>
      </c>
      <c r="E372" s="8">
        <v>81</v>
      </c>
      <c r="F372" s="8" t="s">
        <v>1695</v>
      </c>
      <c r="G372" s="8" t="s">
        <v>1696</v>
      </c>
      <c r="H372" s="8">
        <v>40.029069999999898</v>
      </c>
      <c r="I372" s="9">
        <v>-110.18761000000001</v>
      </c>
      <c r="J372" s="7">
        <v>81</v>
      </c>
      <c r="K372" s="8">
        <v>365</v>
      </c>
      <c r="L372" s="8">
        <v>730</v>
      </c>
      <c r="M372" s="8">
        <v>1095</v>
      </c>
      <c r="N372" s="8">
        <v>1460</v>
      </c>
      <c r="O372" s="8">
        <v>1825</v>
      </c>
      <c r="P372" s="8">
        <v>2190</v>
      </c>
      <c r="Q372" s="6">
        <v>2.3290384453705478E-4</v>
      </c>
      <c r="R372" s="33">
        <f t="shared" si="108"/>
        <v>74.398758242918902</v>
      </c>
      <c r="S372" s="31">
        <f t="shared" si="109"/>
        <v>68.335496643065355</v>
      </c>
      <c r="T372" s="31">
        <f t="shared" si="110"/>
        <v>62.766371532805124</v>
      </c>
      <c r="U372" s="31">
        <f t="shared" si="111"/>
        <v>57.651112363634518</v>
      </c>
      <c r="V372" s="31">
        <f t="shared" si="112"/>
        <v>52.952730508362926</v>
      </c>
      <c r="W372" s="20">
        <f t="shared" si="113"/>
        <v>48.637251794989261</v>
      </c>
      <c r="Y372" s="153">
        <f t="shared" si="105"/>
        <v>0.119438064</v>
      </c>
      <c r="Z372" s="155">
        <f t="shared" si="114"/>
        <v>14.960751570833002</v>
      </c>
      <c r="AA372" s="156">
        <f t="shared" si="115"/>
        <v>47.80561996197212</v>
      </c>
      <c r="AD372" s="14" t="s">
        <v>14</v>
      </c>
      <c r="AE372" s="57">
        <v>38405</v>
      </c>
      <c r="AF372" s="33">
        <f t="shared" si="116"/>
        <v>74.398758242918902</v>
      </c>
      <c r="AG372" s="84">
        <f t="shared" si="106"/>
        <v>0.1097042425745466</v>
      </c>
      <c r="AH372" s="31">
        <f t="shared" si="117"/>
        <v>68.335496643065355</v>
      </c>
      <c r="AI372" s="86">
        <f t="shared" si="107"/>
        <v>0.10076369656205215</v>
      </c>
      <c r="AJ372" s="155">
        <f t="shared" si="118"/>
        <v>62.766371532805124</v>
      </c>
      <c r="AK372" s="56"/>
      <c r="AL372" s="86">
        <f t="shared" si="119"/>
        <v>9.2551776545468589E-2</v>
      </c>
      <c r="AM372" s="31">
        <f t="shared" si="120"/>
        <v>57.651112363634518</v>
      </c>
      <c r="AN372" s="86">
        <f t="shared" si="121"/>
        <v>8.5009101829123093E-2</v>
      </c>
      <c r="AO372" s="31">
        <f t="shared" si="122"/>
        <v>52.952730508362926</v>
      </c>
      <c r="AP372" s="89">
        <f t="shared" si="123"/>
        <v>7.8081131054723502E-2</v>
      </c>
      <c r="AQ372" s="20">
        <f t="shared" si="124"/>
        <v>48.637251794989261</v>
      </c>
      <c r="AR372" s="86">
        <f t="shared" si="125"/>
        <v>7.1717767810790645E-2</v>
      </c>
    </row>
    <row r="373" spans="1:44" x14ac:dyDescent="0.25">
      <c r="A373" s="3" t="s">
        <v>15</v>
      </c>
      <c r="B373" s="4">
        <v>38415</v>
      </c>
      <c r="C373" s="7">
        <v>4301332458</v>
      </c>
      <c r="D373" s="8">
        <v>2</v>
      </c>
      <c r="E373" s="8">
        <v>130</v>
      </c>
      <c r="F373" s="8" t="s">
        <v>1695</v>
      </c>
      <c r="G373" s="8" t="s">
        <v>1696</v>
      </c>
      <c r="H373" s="8">
        <v>40.029089999999897</v>
      </c>
      <c r="I373" s="9">
        <v>-110.17811</v>
      </c>
      <c r="J373" s="7">
        <v>130</v>
      </c>
      <c r="K373" s="8">
        <v>365</v>
      </c>
      <c r="L373" s="8">
        <v>730</v>
      </c>
      <c r="M373" s="8">
        <v>1095</v>
      </c>
      <c r="N373" s="8">
        <v>1460</v>
      </c>
      <c r="O373" s="8">
        <v>1825</v>
      </c>
      <c r="P373" s="8">
        <v>2190</v>
      </c>
      <c r="Q373" s="6">
        <v>2.3290384453705478E-4</v>
      </c>
      <c r="R373" s="33">
        <f t="shared" si="108"/>
        <v>119.40541446394391</v>
      </c>
      <c r="S373" s="31">
        <f t="shared" si="109"/>
        <v>109.67425387158637</v>
      </c>
      <c r="T373" s="31">
        <f t="shared" si="110"/>
        <v>100.73615184277367</v>
      </c>
      <c r="U373" s="31">
        <f t="shared" si="111"/>
        <v>92.526476632993663</v>
      </c>
      <c r="V373" s="31">
        <f t="shared" si="112"/>
        <v>84.985863778854082</v>
      </c>
      <c r="W373" s="20">
        <f t="shared" si="113"/>
        <v>78.059786831464237</v>
      </c>
      <c r="Y373" s="153">
        <f t="shared" si="105"/>
        <v>0.19169071999999998</v>
      </c>
      <c r="Z373" s="155">
        <f t="shared" si="114"/>
        <v>24.011082768003586</v>
      </c>
      <c r="AA373" s="156">
        <f t="shared" si="115"/>
        <v>76.725069074770076</v>
      </c>
      <c r="AD373" s="14" t="s">
        <v>15</v>
      </c>
      <c r="AE373" s="57">
        <v>38415</v>
      </c>
      <c r="AF373" s="33">
        <f t="shared" si="116"/>
        <v>119.40541446394391</v>
      </c>
      <c r="AG373" s="84">
        <f t="shared" si="106"/>
        <v>0.1760685374653217</v>
      </c>
      <c r="AH373" s="31">
        <f t="shared" si="117"/>
        <v>109.67425387158637</v>
      </c>
      <c r="AI373" s="86">
        <f t="shared" si="107"/>
        <v>0.16171951300082446</v>
      </c>
      <c r="AJ373" s="155">
        <f t="shared" si="118"/>
        <v>100.73615184277367</v>
      </c>
      <c r="AK373" s="56"/>
      <c r="AL373" s="86">
        <f t="shared" si="119"/>
        <v>0.14853988828285083</v>
      </c>
      <c r="AM373" s="31">
        <f t="shared" si="120"/>
        <v>92.526476632993663</v>
      </c>
      <c r="AN373" s="86">
        <f t="shared" si="121"/>
        <v>0.13643436096032099</v>
      </c>
      <c r="AO373" s="31">
        <f t="shared" si="122"/>
        <v>84.985863778854082</v>
      </c>
      <c r="AP373" s="89">
        <f t="shared" si="123"/>
        <v>0.1253153955199266</v>
      </c>
      <c r="AQ373" s="20">
        <f t="shared" si="124"/>
        <v>78.059786831464237</v>
      </c>
      <c r="AR373" s="86">
        <f t="shared" si="125"/>
        <v>0.1151025903136146</v>
      </c>
    </row>
    <row r="374" spans="1:44" x14ac:dyDescent="0.25">
      <c r="A374" s="3" t="s">
        <v>18</v>
      </c>
      <c r="B374" s="4">
        <v>38432</v>
      </c>
      <c r="C374" s="7">
        <v>4301332464</v>
      </c>
      <c r="D374" s="8">
        <v>365</v>
      </c>
      <c r="E374" s="8">
        <v>806</v>
      </c>
      <c r="F374" s="8" t="s">
        <v>1695</v>
      </c>
      <c r="G374" s="8" t="s">
        <v>1696</v>
      </c>
      <c r="H374" s="8">
        <v>40.032640000000001</v>
      </c>
      <c r="I374" s="9">
        <v>-110.182</v>
      </c>
      <c r="J374" s="7">
        <v>806</v>
      </c>
      <c r="K374" s="8">
        <v>365</v>
      </c>
      <c r="L374" s="8">
        <v>730</v>
      </c>
      <c r="M374" s="8">
        <v>1095</v>
      </c>
      <c r="N374" s="8">
        <v>1460</v>
      </c>
      <c r="O374" s="8">
        <v>1825</v>
      </c>
      <c r="P374" s="8">
        <v>2190</v>
      </c>
      <c r="Q374" s="6">
        <v>2.3290384453705478E-4</v>
      </c>
      <c r="R374" s="33">
        <f t="shared" si="108"/>
        <v>740.31356967645229</v>
      </c>
      <c r="S374" s="31">
        <f t="shared" si="109"/>
        <v>679.98037400383544</v>
      </c>
      <c r="T374" s="31">
        <f t="shared" si="110"/>
        <v>624.56414142519668</v>
      </c>
      <c r="U374" s="31">
        <f t="shared" si="111"/>
        <v>573.66415512456069</v>
      </c>
      <c r="V374" s="31">
        <f t="shared" si="112"/>
        <v>526.91235542889524</v>
      </c>
      <c r="W374" s="20">
        <f t="shared" si="113"/>
        <v>483.97067835507829</v>
      </c>
      <c r="Y374" s="153">
        <f t="shared" si="105"/>
        <v>1.188482464</v>
      </c>
      <c r="Z374" s="155">
        <f t="shared" si="114"/>
        <v>148.86871316162222</v>
      </c>
      <c r="AA374" s="156">
        <f t="shared" si="115"/>
        <v>475.69542826357446</v>
      </c>
      <c r="AD374" s="14" t="s">
        <v>18</v>
      </c>
      <c r="AE374" s="57">
        <v>38432</v>
      </c>
      <c r="AF374" s="33">
        <f t="shared" si="116"/>
        <v>740.31356967645229</v>
      </c>
      <c r="AG374" s="84">
        <f t="shared" si="106"/>
        <v>1.0916249322849947</v>
      </c>
      <c r="AH374" s="31">
        <f t="shared" si="117"/>
        <v>679.98037400383544</v>
      </c>
      <c r="AI374" s="86">
        <f t="shared" si="107"/>
        <v>1.0026609806051114</v>
      </c>
      <c r="AJ374" s="155">
        <f t="shared" si="118"/>
        <v>624.56414142519668</v>
      </c>
      <c r="AK374" s="56"/>
      <c r="AL374" s="86">
        <f t="shared" si="119"/>
        <v>0.92094730735367514</v>
      </c>
      <c r="AM374" s="31">
        <f t="shared" si="120"/>
        <v>573.66415512456069</v>
      </c>
      <c r="AN374" s="86">
        <f t="shared" si="121"/>
        <v>0.84589303795399018</v>
      </c>
      <c r="AO374" s="31">
        <f t="shared" si="122"/>
        <v>526.91235542889524</v>
      </c>
      <c r="AP374" s="89">
        <f t="shared" si="123"/>
        <v>0.7769554522235449</v>
      </c>
      <c r="AQ374" s="20">
        <f t="shared" si="124"/>
        <v>483.97067835507829</v>
      </c>
      <c r="AR374" s="86">
        <f t="shared" si="125"/>
        <v>0.71363605994441048</v>
      </c>
    </row>
    <row r="375" spans="1:44" x14ac:dyDescent="0.25">
      <c r="A375" s="3" t="s">
        <v>17</v>
      </c>
      <c r="B375" s="4">
        <v>38435</v>
      </c>
      <c r="C375" s="7">
        <v>4301332462</v>
      </c>
      <c r="D375" s="8">
        <v>365</v>
      </c>
      <c r="E375" s="8">
        <v>2202</v>
      </c>
      <c r="F375" s="8" t="s">
        <v>1695</v>
      </c>
      <c r="G375" s="8" t="s">
        <v>1696</v>
      </c>
      <c r="H375" s="8">
        <v>40.036290000000001</v>
      </c>
      <c r="I375" s="9">
        <v>-110.17786</v>
      </c>
      <c r="J375" s="7">
        <v>2202</v>
      </c>
      <c r="K375" s="8">
        <v>365</v>
      </c>
      <c r="L375" s="8">
        <v>730</v>
      </c>
      <c r="M375" s="8">
        <v>1095</v>
      </c>
      <c r="N375" s="8">
        <v>1460</v>
      </c>
      <c r="O375" s="8">
        <v>1825</v>
      </c>
      <c r="P375" s="8">
        <v>2190</v>
      </c>
      <c r="Q375" s="6">
        <v>2.3290384453705478E-4</v>
      </c>
      <c r="R375" s="33">
        <f t="shared" si="108"/>
        <v>2022.5440203815731</v>
      </c>
      <c r="S375" s="31">
        <f t="shared" si="109"/>
        <v>1857.7131309633321</v>
      </c>
      <c r="T375" s="31">
        <f t="shared" si="110"/>
        <v>1706.3154335214431</v>
      </c>
      <c r="U375" s="31">
        <f t="shared" si="111"/>
        <v>1567.2561657373235</v>
      </c>
      <c r="V375" s="31">
        <f t="shared" si="112"/>
        <v>1439.5297849310514</v>
      </c>
      <c r="W375" s="20">
        <f t="shared" si="113"/>
        <v>1322.2126969452636</v>
      </c>
      <c r="Y375" s="153">
        <f t="shared" si="105"/>
        <v>3.2469458879999999</v>
      </c>
      <c r="Z375" s="155">
        <f t="shared" si="114"/>
        <v>406.71080196264535</v>
      </c>
      <c r="AA375" s="156">
        <f t="shared" si="115"/>
        <v>1299.6046315587978</v>
      </c>
      <c r="AD375" s="14" t="s">
        <v>17</v>
      </c>
      <c r="AE375" s="57">
        <v>38435</v>
      </c>
      <c r="AF375" s="33">
        <f t="shared" si="116"/>
        <v>2022.5440203815731</v>
      </c>
      <c r="AG375" s="84">
        <f t="shared" si="106"/>
        <v>2.9823301499895263</v>
      </c>
      <c r="AH375" s="31">
        <f t="shared" si="117"/>
        <v>1857.7131309633321</v>
      </c>
      <c r="AI375" s="86">
        <f t="shared" si="107"/>
        <v>2.7392797509831954</v>
      </c>
      <c r="AJ375" s="155">
        <f t="shared" si="118"/>
        <v>1706.3154335214431</v>
      </c>
      <c r="AK375" s="56"/>
      <c r="AL375" s="86">
        <f t="shared" si="119"/>
        <v>2.5160371846064429</v>
      </c>
      <c r="AM375" s="31">
        <f t="shared" si="120"/>
        <v>1567.2561657373235</v>
      </c>
      <c r="AN375" s="86">
        <f t="shared" si="121"/>
        <v>2.310988175650976</v>
      </c>
      <c r="AO375" s="31">
        <f t="shared" si="122"/>
        <v>1439.5297849310514</v>
      </c>
      <c r="AP375" s="89">
        <f t="shared" si="123"/>
        <v>2.1226500071913721</v>
      </c>
      <c r="AQ375" s="20">
        <f t="shared" si="124"/>
        <v>1322.2126969452636</v>
      </c>
      <c r="AR375" s="86">
        <f t="shared" si="125"/>
        <v>1.9496607990044568</v>
      </c>
    </row>
    <row r="376" spans="1:44" x14ac:dyDescent="0.25">
      <c r="A376" s="3" t="s">
        <v>8</v>
      </c>
      <c r="B376" s="4">
        <v>38455</v>
      </c>
      <c r="C376" s="7">
        <v>4301332425</v>
      </c>
      <c r="D376" s="8">
        <v>364</v>
      </c>
      <c r="E376" s="8">
        <v>1949</v>
      </c>
      <c r="F376" s="8" t="s">
        <v>1695</v>
      </c>
      <c r="G376" s="8" t="s">
        <v>1696</v>
      </c>
      <c r="H376" s="8">
        <v>40.010680000000001</v>
      </c>
      <c r="I376" s="9">
        <v>-110.191999999999</v>
      </c>
      <c r="J376" s="7">
        <v>1949</v>
      </c>
      <c r="K376" s="8">
        <v>365</v>
      </c>
      <c r="L376" s="8">
        <v>730</v>
      </c>
      <c r="M376" s="8">
        <v>1095</v>
      </c>
      <c r="N376" s="8">
        <v>1460</v>
      </c>
      <c r="O376" s="8">
        <v>1825</v>
      </c>
      <c r="P376" s="8">
        <v>2190</v>
      </c>
      <c r="Q376" s="6">
        <v>2.3290384453705478E-4</v>
      </c>
      <c r="R376" s="33">
        <f t="shared" si="108"/>
        <v>1790.1627137709745</v>
      </c>
      <c r="S376" s="31">
        <f t="shared" si="109"/>
        <v>1644.2701599670911</v>
      </c>
      <c r="T376" s="31">
        <f t="shared" si="110"/>
        <v>1510.2673841658911</v>
      </c>
      <c r="U376" s="31">
        <f t="shared" si="111"/>
        <v>1387.185407366959</v>
      </c>
      <c r="V376" s="31">
        <f t="shared" si="112"/>
        <v>1274.1342192691277</v>
      </c>
      <c r="W376" s="20">
        <f t="shared" si="113"/>
        <v>1170.2963425732601</v>
      </c>
      <c r="Y376" s="153">
        <f t="shared" si="105"/>
        <v>2.873886256</v>
      </c>
      <c r="Z376" s="155">
        <f t="shared" si="114"/>
        <v>359.98154088337679</v>
      </c>
      <c r="AA376" s="156">
        <f t="shared" si="115"/>
        <v>1150.2858432825144</v>
      </c>
      <c r="AD376" s="14" t="s">
        <v>8</v>
      </c>
      <c r="AE376" s="57">
        <v>38455</v>
      </c>
      <c r="AF376" s="33">
        <f t="shared" si="116"/>
        <v>1790.1627137709745</v>
      </c>
      <c r="AG376" s="84">
        <f t="shared" si="106"/>
        <v>2.6396736886147076</v>
      </c>
      <c r="AH376" s="31">
        <f t="shared" si="117"/>
        <v>1644.2701599670911</v>
      </c>
      <c r="AI376" s="86">
        <f t="shared" si="107"/>
        <v>2.4245486987585143</v>
      </c>
      <c r="AJ376" s="155">
        <f t="shared" si="118"/>
        <v>1510.2673841658911</v>
      </c>
      <c r="AK376" s="56"/>
      <c r="AL376" s="86">
        <f t="shared" si="119"/>
        <v>2.2269557097175099</v>
      </c>
      <c r="AM376" s="31">
        <f t="shared" si="120"/>
        <v>1387.185407366959</v>
      </c>
      <c r="AN376" s="86">
        <f t="shared" si="121"/>
        <v>2.0454659193205051</v>
      </c>
      <c r="AO376" s="31">
        <f t="shared" si="122"/>
        <v>1274.1342192691277</v>
      </c>
      <c r="AP376" s="89">
        <f t="shared" si="123"/>
        <v>1.8787669682179766</v>
      </c>
      <c r="AQ376" s="20">
        <f t="shared" si="124"/>
        <v>1170.2963425732601</v>
      </c>
      <c r="AR376" s="86">
        <f t="shared" si="125"/>
        <v>1.7256534501633451</v>
      </c>
    </row>
    <row r="377" spans="1:44" x14ac:dyDescent="0.25">
      <c r="A377" s="3" t="s">
        <v>376</v>
      </c>
      <c r="B377" s="4">
        <v>38461</v>
      </c>
      <c r="C377" s="7">
        <v>4301332364</v>
      </c>
      <c r="D377" s="8">
        <v>345</v>
      </c>
      <c r="E377" s="8">
        <v>1077</v>
      </c>
      <c r="F377" s="8" t="s">
        <v>1695</v>
      </c>
      <c r="G377" s="8" t="s">
        <v>1696</v>
      </c>
      <c r="H377" s="8">
        <v>40.108849999999897</v>
      </c>
      <c r="I377" s="9">
        <v>-110.06536</v>
      </c>
      <c r="J377" s="7">
        <v>1077</v>
      </c>
      <c r="K377" s="8">
        <v>365</v>
      </c>
      <c r="L377" s="8">
        <v>730</v>
      </c>
      <c r="M377" s="8">
        <v>1095</v>
      </c>
      <c r="N377" s="8">
        <v>1460</v>
      </c>
      <c r="O377" s="8">
        <v>1825</v>
      </c>
      <c r="P377" s="8">
        <v>2190</v>
      </c>
      <c r="Q377" s="6">
        <v>2.3290384453705478E-4</v>
      </c>
      <c r="R377" s="33">
        <f t="shared" si="108"/>
        <v>989.22793367436611</v>
      </c>
      <c r="S377" s="31">
        <f t="shared" si="109"/>
        <v>908.60901092075778</v>
      </c>
      <c r="T377" s="31">
        <f t="shared" si="110"/>
        <v>834.56027334359408</v>
      </c>
      <c r="U377" s="31">
        <f t="shared" si="111"/>
        <v>766.54627179795523</v>
      </c>
      <c r="V377" s="31">
        <f t="shared" si="112"/>
        <v>704.07519453712189</v>
      </c>
      <c r="W377" s="20">
        <f t="shared" si="113"/>
        <v>646.69531090374608</v>
      </c>
      <c r="Y377" s="153">
        <f t="shared" si="105"/>
        <v>1.5880838879999999</v>
      </c>
      <c r="Z377" s="155">
        <f t="shared" si="114"/>
        <v>198.92258570107583</v>
      </c>
      <c r="AA377" s="156">
        <f t="shared" si="115"/>
        <v>635.63768764251824</v>
      </c>
      <c r="AD377" s="14" t="s">
        <v>376</v>
      </c>
      <c r="AE377" s="57">
        <v>38461</v>
      </c>
      <c r="AF377" s="33">
        <f t="shared" si="116"/>
        <v>989.22793367436611</v>
      </c>
      <c r="AG377" s="84">
        <f t="shared" si="106"/>
        <v>1.4586601142319344</v>
      </c>
      <c r="AH377" s="31">
        <f t="shared" si="117"/>
        <v>908.60901092075778</v>
      </c>
      <c r="AI377" s="86">
        <f t="shared" si="107"/>
        <v>1.3397839653991379</v>
      </c>
      <c r="AJ377" s="155">
        <f t="shared" si="118"/>
        <v>834.56027334359408</v>
      </c>
      <c r="AK377" s="56"/>
      <c r="AL377" s="86">
        <f t="shared" si="119"/>
        <v>1.2305958436971565</v>
      </c>
      <c r="AM377" s="31">
        <f t="shared" si="120"/>
        <v>766.54627179795523</v>
      </c>
      <c r="AN377" s="86">
        <f t="shared" si="121"/>
        <v>1.1303062058020441</v>
      </c>
      <c r="AO377" s="31">
        <f t="shared" si="122"/>
        <v>704.07519453712189</v>
      </c>
      <c r="AP377" s="89">
        <f t="shared" si="123"/>
        <v>1.0381898536535459</v>
      </c>
      <c r="AQ377" s="20">
        <f t="shared" si="124"/>
        <v>646.69531090374608</v>
      </c>
      <c r="AR377" s="86">
        <f t="shared" si="125"/>
        <v>0.95358069052125327</v>
      </c>
    </row>
    <row r="378" spans="1:44" x14ac:dyDescent="0.25">
      <c r="A378" s="3" t="s">
        <v>375</v>
      </c>
      <c r="B378" s="4">
        <v>38462</v>
      </c>
      <c r="C378" s="7">
        <v>4301332362</v>
      </c>
      <c r="D378" s="8">
        <v>341</v>
      </c>
      <c r="E378" s="8">
        <v>1022</v>
      </c>
      <c r="F378" s="8" t="s">
        <v>1695</v>
      </c>
      <c r="G378" s="8" t="s">
        <v>1696</v>
      </c>
      <c r="H378" s="8">
        <v>40.105159999999898</v>
      </c>
      <c r="I378" s="9">
        <v>-110.07017</v>
      </c>
      <c r="J378" s="7">
        <v>1022</v>
      </c>
      <c r="K378" s="8">
        <v>365</v>
      </c>
      <c r="L378" s="8">
        <v>730</v>
      </c>
      <c r="M378" s="8">
        <v>1095</v>
      </c>
      <c r="N378" s="8">
        <v>1460</v>
      </c>
      <c r="O378" s="8">
        <v>1825</v>
      </c>
      <c r="P378" s="8">
        <v>2190</v>
      </c>
      <c r="Q378" s="6">
        <v>2.3290384453705478E-4</v>
      </c>
      <c r="R378" s="33">
        <f t="shared" si="108"/>
        <v>938.71025832423607</v>
      </c>
      <c r="S378" s="31">
        <f t="shared" si="109"/>
        <v>862.20836505200975</v>
      </c>
      <c r="T378" s="31">
        <f t="shared" si="110"/>
        <v>791.94113217934364</v>
      </c>
      <c r="U378" s="31">
        <f t="shared" si="111"/>
        <v>727.4004547609195</v>
      </c>
      <c r="V378" s="31">
        <f t="shared" si="112"/>
        <v>668.1196367845298</v>
      </c>
      <c r="W378" s="20">
        <f t="shared" si="113"/>
        <v>613.67001647504969</v>
      </c>
      <c r="Y378" s="153">
        <f t="shared" si="105"/>
        <v>1.5069839679999999</v>
      </c>
      <c r="Z378" s="155">
        <f t="shared" si="114"/>
        <v>188.76405068384355</v>
      </c>
      <c r="AA378" s="156">
        <f t="shared" si="115"/>
        <v>603.17708149550003</v>
      </c>
      <c r="AD378" s="14" t="s">
        <v>375</v>
      </c>
      <c r="AE378" s="57">
        <v>38462</v>
      </c>
      <c r="AF378" s="33">
        <f t="shared" si="116"/>
        <v>938.71025832423607</v>
      </c>
      <c r="AG378" s="84">
        <f t="shared" si="106"/>
        <v>1.3841695791504522</v>
      </c>
      <c r="AH378" s="31">
        <f t="shared" si="117"/>
        <v>862.20836505200975</v>
      </c>
      <c r="AI378" s="86">
        <f t="shared" si="107"/>
        <v>1.2713641714372506</v>
      </c>
      <c r="AJ378" s="155">
        <f t="shared" si="118"/>
        <v>791.94113217934364</v>
      </c>
      <c r="AK378" s="56"/>
      <c r="AL378" s="86">
        <f t="shared" si="119"/>
        <v>1.1677520448082581</v>
      </c>
      <c r="AM378" s="31">
        <f t="shared" si="120"/>
        <v>727.4004547609195</v>
      </c>
      <c r="AN378" s="86">
        <f t="shared" si="121"/>
        <v>1.0725839761649854</v>
      </c>
      <c r="AO378" s="31">
        <f t="shared" si="122"/>
        <v>668.1196367845298</v>
      </c>
      <c r="AP378" s="89">
        <f t="shared" si="123"/>
        <v>0.98517180170280771</v>
      </c>
      <c r="AQ378" s="20">
        <f t="shared" si="124"/>
        <v>613.67001647504969</v>
      </c>
      <c r="AR378" s="86">
        <f t="shared" si="125"/>
        <v>0.90488344077318561</v>
      </c>
    </row>
    <row r="379" spans="1:44" x14ac:dyDescent="0.25">
      <c r="A379" s="3" t="s">
        <v>33</v>
      </c>
      <c r="B379" s="4">
        <v>38462</v>
      </c>
      <c r="C379" s="7">
        <v>4301332634</v>
      </c>
      <c r="D379" s="8">
        <v>366</v>
      </c>
      <c r="E379" s="8">
        <v>11721</v>
      </c>
      <c r="F379" s="8" t="s">
        <v>1695</v>
      </c>
      <c r="G379" s="8" t="s">
        <v>1696</v>
      </c>
      <c r="H379" s="8">
        <v>40.174160000000001</v>
      </c>
      <c r="I379" s="9">
        <v>-110.55488</v>
      </c>
      <c r="J379" s="7">
        <v>11721</v>
      </c>
      <c r="K379" s="8">
        <v>365</v>
      </c>
      <c r="L379" s="8">
        <v>730</v>
      </c>
      <c r="M379" s="8">
        <v>1095</v>
      </c>
      <c r="N379" s="8">
        <v>1460</v>
      </c>
      <c r="O379" s="8">
        <v>1825</v>
      </c>
      <c r="P379" s="8">
        <v>2190</v>
      </c>
      <c r="Q379" s="6">
        <v>2.3290384453705478E-4</v>
      </c>
      <c r="R379" s="33">
        <f t="shared" si="108"/>
        <v>10765.77586870682</v>
      </c>
      <c r="S379" s="31">
        <f t="shared" si="109"/>
        <v>9888.399458683567</v>
      </c>
      <c r="T379" s="31">
        <f t="shared" si="110"/>
        <v>9082.5264288396156</v>
      </c>
      <c r="U379" s="31">
        <f t="shared" si="111"/>
        <v>8342.3294816562975</v>
      </c>
      <c r="V379" s="31">
        <f t="shared" si="112"/>
        <v>7662.4562257842208</v>
      </c>
      <c r="W379" s="20">
        <f t="shared" si="113"/>
        <v>7037.9904727045569</v>
      </c>
      <c r="Y379" s="153">
        <f t="shared" si="105"/>
        <v>17.283130224000001</v>
      </c>
      <c r="Z379" s="155">
        <f t="shared" si="114"/>
        <v>2164.8761624905383</v>
      </c>
      <c r="AA379" s="156">
        <f t="shared" si="115"/>
        <v>6917.6502663490774</v>
      </c>
      <c r="AD379" s="14" t="s">
        <v>33</v>
      </c>
      <c r="AE379" s="57">
        <v>38462</v>
      </c>
      <c r="AF379" s="33">
        <f t="shared" si="116"/>
        <v>10765.77586870682</v>
      </c>
      <c r="AG379" s="84">
        <f t="shared" si="106"/>
        <v>15.874610212546429</v>
      </c>
      <c r="AH379" s="31">
        <f t="shared" si="117"/>
        <v>9888.399458683567</v>
      </c>
      <c r="AI379" s="86">
        <f t="shared" si="107"/>
        <v>14.580880091405101</v>
      </c>
      <c r="AJ379" s="155">
        <f t="shared" si="118"/>
        <v>9082.5264288396156</v>
      </c>
      <c r="AK379" s="56"/>
      <c r="AL379" s="86">
        <f t="shared" si="119"/>
        <v>13.392584850486882</v>
      </c>
      <c r="AM379" s="31">
        <f t="shared" si="120"/>
        <v>8342.3294816562975</v>
      </c>
      <c r="AN379" s="86">
        <f t="shared" si="121"/>
        <v>12.301131883199403</v>
      </c>
      <c r="AO379" s="31">
        <f t="shared" si="122"/>
        <v>7662.4562257842208</v>
      </c>
      <c r="AP379" s="89">
        <f t="shared" si="123"/>
        <v>11.298628852992767</v>
      </c>
      <c r="AQ379" s="20">
        <f t="shared" si="124"/>
        <v>7037.9904727045569</v>
      </c>
      <c r="AR379" s="86">
        <f t="shared" si="125"/>
        <v>10.377826623583667</v>
      </c>
    </row>
    <row r="380" spans="1:44" x14ac:dyDescent="0.25">
      <c r="A380" s="3" t="s">
        <v>374</v>
      </c>
      <c r="B380" s="4">
        <v>38467</v>
      </c>
      <c r="C380" s="7">
        <v>4301332360</v>
      </c>
      <c r="D380" s="8">
        <v>360</v>
      </c>
      <c r="E380" s="8">
        <v>1345</v>
      </c>
      <c r="F380" s="8" t="s">
        <v>1695</v>
      </c>
      <c r="G380" s="8" t="s">
        <v>1696</v>
      </c>
      <c r="H380" s="8">
        <v>40.105220000000003</v>
      </c>
      <c r="I380" s="9">
        <v>-110.06059</v>
      </c>
      <c r="J380" s="7">
        <v>1345</v>
      </c>
      <c r="K380" s="8">
        <v>365</v>
      </c>
      <c r="L380" s="8">
        <v>730</v>
      </c>
      <c r="M380" s="8">
        <v>1095</v>
      </c>
      <c r="N380" s="8">
        <v>1460</v>
      </c>
      <c r="O380" s="8">
        <v>1825</v>
      </c>
      <c r="P380" s="8">
        <v>2190</v>
      </c>
      <c r="Q380" s="6">
        <v>2.3290384453705478E-4</v>
      </c>
      <c r="R380" s="33">
        <f t="shared" si="108"/>
        <v>1235.3867881077274</v>
      </c>
      <c r="S380" s="31">
        <f t="shared" si="109"/>
        <v>1134.7067035175667</v>
      </c>
      <c r="T380" s="31">
        <f t="shared" si="110"/>
        <v>1042.2317248348506</v>
      </c>
      <c r="U380" s="31">
        <f t="shared" si="111"/>
        <v>957.2931620875114</v>
      </c>
      <c r="V380" s="31">
        <f t="shared" si="112"/>
        <v>879.27682140429795</v>
      </c>
      <c r="W380" s="20">
        <f t="shared" si="113"/>
        <v>807.61856375630316</v>
      </c>
      <c r="Y380" s="153">
        <f t="shared" si="105"/>
        <v>1.98326168</v>
      </c>
      <c r="Z380" s="155">
        <f t="shared" si="114"/>
        <v>248.42235633049864</v>
      </c>
      <c r="AA380" s="156">
        <f t="shared" si="115"/>
        <v>793.80936850435194</v>
      </c>
      <c r="AD380" s="14" t="s">
        <v>374</v>
      </c>
      <c r="AE380" s="57">
        <v>38467</v>
      </c>
      <c r="AF380" s="33">
        <f t="shared" si="116"/>
        <v>1235.3867881077274</v>
      </c>
      <c r="AG380" s="84">
        <f t="shared" si="106"/>
        <v>1.8216321760835208</v>
      </c>
      <c r="AH380" s="31">
        <f t="shared" si="117"/>
        <v>1134.7067035175667</v>
      </c>
      <c r="AI380" s="86">
        <f t="shared" si="107"/>
        <v>1.6731749614316067</v>
      </c>
      <c r="AJ380" s="155">
        <f t="shared" si="118"/>
        <v>1042.2317248348506</v>
      </c>
      <c r="AK380" s="56"/>
      <c r="AL380" s="86">
        <f t="shared" si="119"/>
        <v>1.53681653646488</v>
      </c>
      <c r="AM380" s="31">
        <f t="shared" si="120"/>
        <v>957.2931620875114</v>
      </c>
      <c r="AN380" s="86">
        <f t="shared" si="121"/>
        <v>1.4115708883971674</v>
      </c>
      <c r="AO380" s="31">
        <f t="shared" si="122"/>
        <v>879.27682140429795</v>
      </c>
      <c r="AP380" s="89">
        <f t="shared" si="123"/>
        <v>1.2965323613407791</v>
      </c>
      <c r="AQ380" s="20">
        <f t="shared" si="124"/>
        <v>807.61856375630316</v>
      </c>
      <c r="AR380" s="86">
        <f t="shared" si="125"/>
        <v>1.1908691074754743</v>
      </c>
    </row>
    <row r="381" spans="1:44" x14ac:dyDescent="0.25">
      <c r="A381" s="3" t="s">
        <v>377</v>
      </c>
      <c r="B381" s="4">
        <v>38469</v>
      </c>
      <c r="C381" s="7">
        <v>4301332366</v>
      </c>
      <c r="D381" s="8">
        <v>45</v>
      </c>
      <c r="E381" s="8">
        <v>30</v>
      </c>
      <c r="F381" s="8" t="s">
        <v>1695</v>
      </c>
      <c r="G381" s="8" t="s">
        <v>1696</v>
      </c>
      <c r="H381" s="8">
        <v>40.101799999999898</v>
      </c>
      <c r="I381" s="9">
        <v>-110.06518</v>
      </c>
      <c r="J381" s="7">
        <v>30</v>
      </c>
      <c r="K381" s="8">
        <v>365</v>
      </c>
      <c r="L381" s="8">
        <v>730</v>
      </c>
      <c r="M381" s="8">
        <v>1095</v>
      </c>
      <c r="N381" s="8">
        <v>1460</v>
      </c>
      <c r="O381" s="8">
        <v>1825</v>
      </c>
      <c r="P381" s="8">
        <v>2190</v>
      </c>
      <c r="Q381" s="6">
        <v>2.3290384453705478E-4</v>
      </c>
      <c r="R381" s="33">
        <f t="shared" si="108"/>
        <v>27.555095645525519</v>
      </c>
      <c r="S381" s="31">
        <f t="shared" si="109"/>
        <v>25.309443201135316</v>
      </c>
      <c r="T381" s="31">
        <f t="shared" si="110"/>
        <v>23.246804271409307</v>
      </c>
      <c r="U381" s="31">
        <f t="shared" si="111"/>
        <v>21.352263838383156</v>
      </c>
      <c r="V381" s="31">
        <f t="shared" si="112"/>
        <v>19.612122410504789</v>
      </c>
      <c r="W381" s="20">
        <f t="shared" si="113"/>
        <v>18.013796961107133</v>
      </c>
      <c r="Y381" s="153">
        <f t="shared" si="105"/>
        <v>4.4236319999999996E-2</v>
      </c>
      <c r="Z381" s="155">
        <f t="shared" si="114"/>
        <v>5.5410191003085192</v>
      </c>
      <c r="AA381" s="156">
        <f t="shared" si="115"/>
        <v>17.705785171100786</v>
      </c>
      <c r="AD381" s="14" t="s">
        <v>377</v>
      </c>
      <c r="AE381" s="57">
        <v>38469</v>
      </c>
      <c r="AF381" s="33">
        <f t="shared" si="116"/>
        <v>27.555095645525519</v>
      </c>
      <c r="AG381" s="84">
        <f t="shared" si="106"/>
        <v>4.0631200953535777E-2</v>
      </c>
      <c r="AH381" s="31">
        <f t="shared" si="117"/>
        <v>25.309443201135316</v>
      </c>
      <c r="AI381" s="86">
        <f t="shared" si="107"/>
        <v>3.7319887615574872E-2</v>
      </c>
      <c r="AJ381" s="155">
        <f t="shared" si="118"/>
        <v>23.246804271409307</v>
      </c>
      <c r="AK381" s="56"/>
      <c r="AL381" s="86">
        <f t="shared" si="119"/>
        <v>3.4278435757580966E-2</v>
      </c>
      <c r="AM381" s="31">
        <f t="shared" si="120"/>
        <v>21.352263838383156</v>
      </c>
      <c r="AN381" s="86">
        <f t="shared" si="121"/>
        <v>3.1484852529304851E-2</v>
      </c>
      <c r="AO381" s="31">
        <f t="shared" si="122"/>
        <v>19.612122410504789</v>
      </c>
      <c r="AP381" s="89">
        <f t="shared" si="123"/>
        <v>2.8918937427675373E-2</v>
      </c>
      <c r="AQ381" s="20">
        <f t="shared" si="124"/>
        <v>18.013796961107133</v>
      </c>
      <c r="AR381" s="86">
        <f t="shared" si="125"/>
        <v>2.6562136226218756E-2</v>
      </c>
    </row>
    <row r="382" spans="1:44" x14ac:dyDescent="0.25">
      <c r="A382" s="3" t="s">
        <v>11</v>
      </c>
      <c r="B382" s="4">
        <v>38519</v>
      </c>
      <c r="C382" s="7">
        <v>4301332437</v>
      </c>
      <c r="D382" s="8">
        <v>170</v>
      </c>
      <c r="E382" s="8">
        <v>618</v>
      </c>
      <c r="F382" s="8" t="s">
        <v>1695</v>
      </c>
      <c r="G382" s="8" t="s">
        <v>1696</v>
      </c>
      <c r="H382" s="8">
        <v>40.061790000000002</v>
      </c>
      <c r="I382" s="9">
        <v>-110.19244</v>
      </c>
      <c r="J382" s="7">
        <v>618</v>
      </c>
      <c r="K382" s="8">
        <v>365</v>
      </c>
      <c r="L382" s="8">
        <v>730</v>
      </c>
      <c r="M382" s="8">
        <v>1095</v>
      </c>
      <c r="N382" s="8">
        <v>1460</v>
      </c>
      <c r="O382" s="8">
        <v>1825</v>
      </c>
      <c r="P382" s="8">
        <v>2190</v>
      </c>
      <c r="Q382" s="6">
        <v>2.3290384453705478E-4</v>
      </c>
      <c r="R382" s="33">
        <f t="shared" si="108"/>
        <v>567.6349702978257</v>
      </c>
      <c r="S382" s="31">
        <f t="shared" si="109"/>
        <v>521.37452994338753</v>
      </c>
      <c r="T382" s="31">
        <f t="shared" si="110"/>
        <v>478.88416799103169</v>
      </c>
      <c r="U382" s="31">
        <f t="shared" si="111"/>
        <v>439.85663507069296</v>
      </c>
      <c r="V382" s="31">
        <f t="shared" si="112"/>
        <v>404.0097216563986</v>
      </c>
      <c r="W382" s="20">
        <f t="shared" si="113"/>
        <v>371.08421739880691</v>
      </c>
      <c r="Y382" s="153">
        <f t="shared" si="105"/>
        <v>0.91126819199999998</v>
      </c>
      <c r="Z382" s="155">
        <f t="shared" si="114"/>
        <v>114.1449934663555</v>
      </c>
      <c r="AA382" s="156">
        <f t="shared" si="115"/>
        <v>364.73917452467617</v>
      </c>
      <c r="AD382" s="14" t="s">
        <v>11</v>
      </c>
      <c r="AE382" s="57">
        <v>38519</v>
      </c>
      <c r="AF382" s="33">
        <f t="shared" si="116"/>
        <v>567.6349702978257</v>
      </c>
      <c r="AG382" s="84">
        <f t="shared" si="106"/>
        <v>0.83700273964283711</v>
      </c>
      <c r="AH382" s="31">
        <f t="shared" si="117"/>
        <v>521.37452994338753</v>
      </c>
      <c r="AI382" s="86">
        <f t="shared" si="107"/>
        <v>0.76878968488084243</v>
      </c>
      <c r="AJ382" s="155">
        <f t="shared" si="118"/>
        <v>478.88416799103169</v>
      </c>
      <c r="AK382" s="56"/>
      <c r="AL382" s="86">
        <f t="shared" si="119"/>
        <v>0.70613577660616778</v>
      </c>
      <c r="AM382" s="31">
        <f t="shared" si="120"/>
        <v>439.85663507069296</v>
      </c>
      <c r="AN382" s="86">
        <f t="shared" si="121"/>
        <v>0.64858796210367986</v>
      </c>
      <c r="AO382" s="31">
        <f t="shared" si="122"/>
        <v>404.0097216563986</v>
      </c>
      <c r="AP382" s="89">
        <f t="shared" si="123"/>
        <v>0.59573011101011264</v>
      </c>
      <c r="AQ382" s="20">
        <f t="shared" si="124"/>
        <v>371.08421739880691</v>
      </c>
      <c r="AR382" s="86">
        <f t="shared" si="125"/>
        <v>0.54718000626010632</v>
      </c>
    </row>
    <row r="383" spans="1:44" x14ac:dyDescent="0.25">
      <c r="A383" s="3" t="s">
        <v>401</v>
      </c>
      <c r="B383" s="4">
        <v>38525</v>
      </c>
      <c r="C383" s="7">
        <v>4301332859</v>
      </c>
      <c r="D383" s="8">
        <v>354</v>
      </c>
      <c r="E383" s="8">
        <v>3123</v>
      </c>
      <c r="F383" s="8" t="s">
        <v>1695</v>
      </c>
      <c r="G383" s="8" t="s">
        <v>1696</v>
      </c>
      <c r="H383" s="8">
        <v>40.014310000000002</v>
      </c>
      <c r="I383" s="9">
        <v>-110.22434</v>
      </c>
      <c r="J383" s="7">
        <v>3123</v>
      </c>
      <c r="K383" s="8">
        <v>365</v>
      </c>
      <c r="L383" s="8">
        <v>730</v>
      </c>
      <c r="M383" s="8">
        <v>1095</v>
      </c>
      <c r="N383" s="8">
        <v>1460</v>
      </c>
      <c r="O383" s="8">
        <v>1825</v>
      </c>
      <c r="P383" s="8">
        <v>2190</v>
      </c>
      <c r="Q383" s="6">
        <v>2.3290384453705478E-4</v>
      </c>
      <c r="R383" s="33">
        <f t="shared" si="108"/>
        <v>2868.4854566992067</v>
      </c>
      <c r="S383" s="31">
        <f t="shared" si="109"/>
        <v>2634.7130372381862</v>
      </c>
      <c r="T383" s="31">
        <f t="shared" si="110"/>
        <v>2419.9923246537087</v>
      </c>
      <c r="U383" s="31">
        <f t="shared" si="111"/>
        <v>2222.7706655756865</v>
      </c>
      <c r="V383" s="31">
        <f t="shared" si="112"/>
        <v>2041.6219429335483</v>
      </c>
      <c r="W383" s="20">
        <f t="shared" si="113"/>
        <v>1875.2362636512526</v>
      </c>
      <c r="Y383" s="153">
        <f t="shared" si="105"/>
        <v>4.6050009119999995</v>
      </c>
      <c r="Z383" s="155">
        <f t="shared" si="114"/>
        <v>576.82008834211683</v>
      </c>
      <c r="AA383" s="156">
        <f t="shared" si="115"/>
        <v>1843.1722363115919</v>
      </c>
      <c r="AD383" s="14" t="s">
        <v>401</v>
      </c>
      <c r="AE383" s="57">
        <v>38525</v>
      </c>
      <c r="AF383" s="33">
        <f t="shared" si="116"/>
        <v>2868.4854566992067</v>
      </c>
      <c r="AG383" s="84">
        <f t="shared" si="106"/>
        <v>4.2297080192630752</v>
      </c>
      <c r="AH383" s="31">
        <f t="shared" si="117"/>
        <v>2634.7130372381862</v>
      </c>
      <c r="AI383" s="86">
        <f t="shared" si="107"/>
        <v>3.8850003007813441</v>
      </c>
      <c r="AJ383" s="155">
        <f t="shared" si="118"/>
        <v>2419.9923246537087</v>
      </c>
      <c r="AK383" s="56"/>
      <c r="AL383" s="86">
        <f t="shared" si="119"/>
        <v>3.5683851623641782</v>
      </c>
      <c r="AM383" s="31">
        <f t="shared" si="120"/>
        <v>2222.7706655756865</v>
      </c>
      <c r="AN383" s="86">
        <f t="shared" si="121"/>
        <v>3.2775731483006352</v>
      </c>
      <c r="AO383" s="31">
        <f t="shared" si="122"/>
        <v>2041.6219429335483</v>
      </c>
      <c r="AP383" s="89">
        <f t="shared" si="123"/>
        <v>3.0104613862210061</v>
      </c>
      <c r="AQ383" s="20">
        <f t="shared" si="124"/>
        <v>1875.2362636512526</v>
      </c>
      <c r="AR383" s="86">
        <f t="shared" si="125"/>
        <v>2.7651183811493723</v>
      </c>
    </row>
    <row r="384" spans="1:44" x14ac:dyDescent="0.25">
      <c r="A384" s="3" t="s">
        <v>48</v>
      </c>
      <c r="B384" s="4">
        <v>38526</v>
      </c>
      <c r="C384" s="7">
        <v>4301332662</v>
      </c>
      <c r="D384" s="8">
        <v>364</v>
      </c>
      <c r="E384" s="8">
        <v>1924</v>
      </c>
      <c r="F384" s="8" t="s">
        <v>1695</v>
      </c>
      <c r="G384" s="8" t="s">
        <v>1696</v>
      </c>
      <c r="H384" s="8">
        <v>40.028489999999898</v>
      </c>
      <c r="I384" s="9">
        <v>-110.08363</v>
      </c>
      <c r="J384" s="7">
        <v>1924</v>
      </c>
      <c r="K384" s="8">
        <v>365</v>
      </c>
      <c r="L384" s="8">
        <v>730</v>
      </c>
      <c r="M384" s="8">
        <v>1095</v>
      </c>
      <c r="N384" s="8">
        <v>1460</v>
      </c>
      <c r="O384" s="8">
        <v>1825</v>
      </c>
      <c r="P384" s="8">
        <v>2190</v>
      </c>
      <c r="Q384" s="6">
        <v>2.3290384453705478E-4</v>
      </c>
      <c r="R384" s="33">
        <f t="shared" si="108"/>
        <v>1767.2001340663699</v>
      </c>
      <c r="S384" s="31">
        <f t="shared" si="109"/>
        <v>1623.1789572994783</v>
      </c>
      <c r="T384" s="31">
        <f t="shared" si="110"/>
        <v>1490.8950472730501</v>
      </c>
      <c r="U384" s="31">
        <f t="shared" si="111"/>
        <v>1369.3918541683063</v>
      </c>
      <c r="V384" s="31">
        <f t="shared" si="112"/>
        <v>1257.7907839270404</v>
      </c>
      <c r="W384" s="20">
        <f t="shared" si="113"/>
        <v>1155.2848451056707</v>
      </c>
      <c r="Y384" s="153">
        <f t="shared" si="105"/>
        <v>2.8370226559999998</v>
      </c>
      <c r="Z384" s="155">
        <f t="shared" si="114"/>
        <v>355.36402496645303</v>
      </c>
      <c r="AA384" s="156">
        <f t="shared" si="115"/>
        <v>1135.5310223065969</v>
      </c>
      <c r="AD384" s="14" t="s">
        <v>48</v>
      </c>
      <c r="AE384" s="57">
        <v>38526</v>
      </c>
      <c r="AF384" s="33">
        <f t="shared" si="116"/>
        <v>1767.2001340663699</v>
      </c>
      <c r="AG384" s="84">
        <f t="shared" si="106"/>
        <v>2.6058143544867614</v>
      </c>
      <c r="AH384" s="31">
        <f t="shared" si="117"/>
        <v>1623.1789572994783</v>
      </c>
      <c r="AI384" s="86">
        <f t="shared" si="107"/>
        <v>2.3934487924122019</v>
      </c>
      <c r="AJ384" s="155">
        <f t="shared" si="118"/>
        <v>1490.8950472730501</v>
      </c>
      <c r="AK384" s="56"/>
      <c r="AL384" s="86">
        <f t="shared" si="119"/>
        <v>2.198390346586192</v>
      </c>
      <c r="AM384" s="31">
        <f t="shared" si="120"/>
        <v>1369.3918541683063</v>
      </c>
      <c r="AN384" s="86">
        <f t="shared" si="121"/>
        <v>2.0192285422127507</v>
      </c>
      <c r="AO384" s="31">
        <f t="shared" si="122"/>
        <v>1257.7907839270404</v>
      </c>
      <c r="AP384" s="89">
        <f t="shared" si="123"/>
        <v>1.8546678536949137</v>
      </c>
      <c r="AQ384" s="20">
        <f t="shared" si="124"/>
        <v>1155.2848451056707</v>
      </c>
      <c r="AR384" s="86">
        <f t="shared" si="125"/>
        <v>1.7035183366414961</v>
      </c>
    </row>
    <row r="385" spans="1:44" x14ac:dyDescent="0.25">
      <c r="A385" s="3" t="s">
        <v>28</v>
      </c>
      <c r="B385" s="4">
        <v>38532</v>
      </c>
      <c r="C385" s="7">
        <v>4301332580</v>
      </c>
      <c r="D385" s="8">
        <v>202</v>
      </c>
      <c r="E385" s="8">
        <v>960</v>
      </c>
      <c r="F385" s="8" t="s">
        <v>1695</v>
      </c>
      <c r="G385" s="8" t="s">
        <v>1696</v>
      </c>
      <c r="H385" s="8">
        <v>40.065440000000002</v>
      </c>
      <c r="I385" s="9">
        <v>-110.19711</v>
      </c>
      <c r="J385" s="7">
        <v>960</v>
      </c>
      <c r="K385" s="8">
        <v>365</v>
      </c>
      <c r="L385" s="8">
        <v>730</v>
      </c>
      <c r="M385" s="8">
        <v>1095</v>
      </c>
      <c r="N385" s="8">
        <v>1460</v>
      </c>
      <c r="O385" s="8">
        <v>1825</v>
      </c>
      <c r="P385" s="8">
        <v>2190</v>
      </c>
      <c r="Q385" s="6">
        <v>2.3290384453705478E-4</v>
      </c>
      <c r="R385" s="33">
        <f t="shared" si="108"/>
        <v>881.76306065681661</v>
      </c>
      <c r="S385" s="31">
        <f t="shared" si="109"/>
        <v>809.90218243633012</v>
      </c>
      <c r="T385" s="31">
        <f t="shared" si="110"/>
        <v>743.89773668509781</v>
      </c>
      <c r="U385" s="31">
        <f t="shared" si="111"/>
        <v>683.27244282826098</v>
      </c>
      <c r="V385" s="31">
        <f t="shared" si="112"/>
        <v>627.58791713615324</v>
      </c>
      <c r="W385" s="20">
        <f t="shared" si="113"/>
        <v>576.44150275542825</v>
      </c>
      <c r="Y385" s="153">
        <f t="shared" si="105"/>
        <v>1.4155622399999999</v>
      </c>
      <c r="Z385" s="155">
        <f t="shared" si="114"/>
        <v>177.31261120987261</v>
      </c>
      <c r="AA385" s="156">
        <f t="shared" si="115"/>
        <v>566.58512547522514</v>
      </c>
      <c r="AD385" s="14" t="s">
        <v>28</v>
      </c>
      <c r="AE385" s="57">
        <v>38532</v>
      </c>
      <c r="AF385" s="33">
        <f t="shared" si="116"/>
        <v>881.76306065681661</v>
      </c>
      <c r="AG385" s="84">
        <f t="shared" si="106"/>
        <v>1.3001984305131449</v>
      </c>
      <c r="AH385" s="31">
        <f t="shared" si="117"/>
        <v>809.90218243633012</v>
      </c>
      <c r="AI385" s="86">
        <f t="shared" si="107"/>
        <v>1.1942364036983959</v>
      </c>
      <c r="AJ385" s="155">
        <f t="shared" si="118"/>
        <v>743.89773668509781</v>
      </c>
      <c r="AK385" s="56"/>
      <c r="AL385" s="86">
        <f t="shared" si="119"/>
        <v>1.0969099442425909</v>
      </c>
      <c r="AM385" s="31">
        <f t="shared" si="120"/>
        <v>683.27244282826098</v>
      </c>
      <c r="AN385" s="86">
        <f t="shared" si="121"/>
        <v>1.0075152809377552</v>
      </c>
      <c r="AO385" s="31">
        <f t="shared" si="122"/>
        <v>627.58791713615324</v>
      </c>
      <c r="AP385" s="89">
        <f t="shared" si="123"/>
        <v>0.92540599768561194</v>
      </c>
      <c r="AQ385" s="20">
        <f t="shared" si="124"/>
        <v>576.44150275542825</v>
      </c>
      <c r="AR385" s="86">
        <f t="shared" si="125"/>
        <v>0.84998835923900018</v>
      </c>
    </row>
    <row r="386" spans="1:44" x14ac:dyDescent="0.25">
      <c r="A386" s="3" t="s">
        <v>53</v>
      </c>
      <c r="B386" s="4">
        <v>38554</v>
      </c>
      <c r="C386" s="7">
        <v>4301332684</v>
      </c>
      <c r="D386" s="8">
        <v>366</v>
      </c>
      <c r="E386" s="8">
        <v>16985</v>
      </c>
      <c r="F386" s="8" t="s">
        <v>1695</v>
      </c>
      <c r="G386" s="8" t="s">
        <v>1696</v>
      </c>
      <c r="H386" s="8">
        <v>40.424320000000002</v>
      </c>
      <c r="I386" s="9">
        <v>-110.11139</v>
      </c>
      <c r="J386" s="7">
        <v>16985</v>
      </c>
      <c r="K386" s="8">
        <v>365</v>
      </c>
      <c r="L386" s="8">
        <v>730</v>
      </c>
      <c r="M386" s="8">
        <v>1095</v>
      </c>
      <c r="N386" s="8">
        <v>1460</v>
      </c>
      <c r="O386" s="8">
        <v>1825</v>
      </c>
      <c r="P386" s="8">
        <v>2190</v>
      </c>
      <c r="Q386" s="6">
        <v>2.3290384453705478E-4</v>
      </c>
      <c r="R386" s="33">
        <f t="shared" si="108"/>
        <v>15600.776651308364</v>
      </c>
      <c r="S386" s="31">
        <f t="shared" si="109"/>
        <v>14329.36309237611</v>
      </c>
      <c r="T386" s="31">
        <f t="shared" si="110"/>
        <v>13161.565684996236</v>
      </c>
      <c r="U386" s="31">
        <f t="shared" si="111"/>
        <v>12088.940043164595</v>
      </c>
      <c r="V386" s="31">
        <f t="shared" si="112"/>
        <v>11103.729971414126</v>
      </c>
      <c r="W386" s="20">
        <f t="shared" si="113"/>
        <v>10198.811379480156</v>
      </c>
      <c r="Y386" s="153">
        <f t="shared" si="105"/>
        <v>25.045129839999998</v>
      </c>
      <c r="Z386" s="155">
        <f t="shared" si="114"/>
        <v>3137.140313958007</v>
      </c>
      <c r="AA386" s="156">
        <f t="shared" si="115"/>
        <v>10024.425371038229</v>
      </c>
      <c r="AD386" s="14" t="s">
        <v>53</v>
      </c>
      <c r="AE386" s="57">
        <v>38554</v>
      </c>
      <c r="AF386" s="33">
        <f t="shared" si="116"/>
        <v>15600.776651308364</v>
      </c>
      <c r="AG386" s="84">
        <f t="shared" si="106"/>
        <v>23.004031606526841</v>
      </c>
      <c r="AH386" s="31">
        <f t="shared" si="117"/>
        <v>14329.36309237611</v>
      </c>
      <c r="AI386" s="86">
        <f t="shared" si="107"/>
        <v>21.129276371684639</v>
      </c>
      <c r="AJ386" s="155">
        <f t="shared" si="118"/>
        <v>13161.565684996236</v>
      </c>
      <c r="AK386" s="56"/>
      <c r="AL386" s="86">
        <f t="shared" si="119"/>
        <v>19.40730771141709</v>
      </c>
      <c r="AM386" s="31">
        <f t="shared" si="120"/>
        <v>12088.940043164595</v>
      </c>
      <c r="AN386" s="86">
        <f t="shared" si="121"/>
        <v>17.825674007008093</v>
      </c>
      <c r="AO386" s="31">
        <f t="shared" si="122"/>
        <v>11103.729971414126</v>
      </c>
      <c r="AP386" s="89">
        <f t="shared" si="123"/>
        <v>16.372938406968871</v>
      </c>
      <c r="AQ386" s="20">
        <f t="shared" si="124"/>
        <v>10198.811379480156</v>
      </c>
      <c r="AR386" s="86">
        <f t="shared" si="125"/>
        <v>15.038596126744187</v>
      </c>
    </row>
    <row r="387" spans="1:44" x14ac:dyDescent="0.25">
      <c r="A387" s="3" t="s">
        <v>54</v>
      </c>
      <c r="B387" s="4">
        <v>38554</v>
      </c>
      <c r="C387" s="7">
        <v>4301332695</v>
      </c>
      <c r="D387" s="8">
        <v>359</v>
      </c>
      <c r="E387" s="8">
        <v>31563</v>
      </c>
      <c r="F387" s="8" t="s">
        <v>1695</v>
      </c>
      <c r="G387" s="8" t="s">
        <v>1696</v>
      </c>
      <c r="H387" s="8">
        <v>40.290019999999899</v>
      </c>
      <c r="I387" s="9">
        <v>-110.29057</v>
      </c>
      <c r="J387" s="7">
        <v>31563</v>
      </c>
      <c r="K387" s="8">
        <v>365</v>
      </c>
      <c r="L387" s="8">
        <v>730</v>
      </c>
      <c r="M387" s="8">
        <v>1095</v>
      </c>
      <c r="N387" s="8">
        <v>1460</v>
      </c>
      <c r="O387" s="8">
        <v>1825</v>
      </c>
      <c r="P387" s="8">
        <v>2190</v>
      </c>
      <c r="Q387" s="6">
        <v>2.3290384453705478E-4</v>
      </c>
      <c r="R387" s="33">
        <f t="shared" si="108"/>
        <v>28990.716128657397</v>
      </c>
      <c r="S387" s="31">
        <f t="shared" si="109"/>
        <v>26628.065191914466</v>
      </c>
      <c r="T387" s="31">
        <f t="shared" si="110"/>
        <v>24457.96277394973</v>
      </c>
      <c r="U387" s="31">
        <f t="shared" si="111"/>
        <v>22464.716784362918</v>
      </c>
      <c r="V387" s="31">
        <f t="shared" si="112"/>
        <v>20633.913988092088</v>
      </c>
      <c r="W387" s="20">
        <f t="shared" si="113"/>
        <v>18952.315782780814</v>
      </c>
      <c r="Y387" s="153">
        <f t="shared" si="105"/>
        <v>46.541032271999995</v>
      </c>
      <c r="Z387" s="155">
        <f t="shared" si="114"/>
        <v>5829.7061954345927</v>
      </c>
      <c r="AA387" s="156">
        <f t="shared" si="115"/>
        <v>18628.256578515135</v>
      </c>
      <c r="AD387" s="14" t="s">
        <v>54</v>
      </c>
      <c r="AE387" s="57">
        <v>38554</v>
      </c>
      <c r="AF387" s="33">
        <f t="shared" si="116"/>
        <v>28990.716128657397</v>
      </c>
      <c r="AG387" s="84">
        <f t="shared" si="106"/>
        <v>42.748086523214994</v>
      </c>
      <c r="AH387" s="31">
        <f t="shared" si="117"/>
        <v>26628.065191914466</v>
      </c>
      <c r="AI387" s="86">
        <f t="shared" si="107"/>
        <v>39.264253760346321</v>
      </c>
      <c r="AJ387" s="155">
        <f t="shared" si="118"/>
        <v>24457.96277394973</v>
      </c>
      <c r="AK387" s="56"/>
      <c r="AL387" s="86">
        <f t="shared" si="119"/>
        <v>36.06434226055093</v>
      </c>
      <c r="AM387" s="31">
        <f t="shared" si="120"/>
        <v>22464.716784362918</v>
      </c>
      <c r="AN387" s="86">
        <f t="shared" si="121"/>
        <v>33.12521334608163</v>
      </c>
      <c r="AO387" s="31">
        <f t="shared" si="122"/>
        <v>20633.913988092088</v>
      </c>
      <c r="AP387" s="89">
        <f t="shared" si="123"/>
        <v>30.425614067657261</v>
      </c>
      <c r="AQ387" s="20">
        <f t="shared" si="124"/>
        <v>18952.315782780814</v>
      </c>
      <c r="AR387" s="86">
        <f t="shared" si="125"/>
        <v>27.946023523604751</v>
      </c>
    </row>
    <row r="388" spans="1:44" x14ac:dyDescent="0.25">
      <c r="A388" s="3" t="s">
        <v>21</v>
      </c>
      <c r="B388" s="4">
        <v>38559</v>
      </c>
      <c r="C388" s="7">
        <v>4301332474</v>
      </c>
      <c r="D388" s="8">
        <v>221</v>
      </c>
      <c r="E388" s="8">
        <v>328</v>
      </c>
      <c r="F388" s="8" t="s">
        <v>1695</v>
      </c>
      <c r="G388" s="8" t="s">
        <v>1696</v>
      </c>
      <c r="H388" s="8">
        <v>40.097729999999899</v>
      </c>
      <c r="I388" s="9">
        <v>-110.13597</v>
      </c>
      <c r="J388" s="7">
        <v>328</v>
      </c>
      <c r="K388" s="8">
        <v>365</v>
      </c>
      <c r="L388" s="8">
        <v>730</v>
      </c>
      <c r="M388" s="8">
        <v>1095</v>
      </c>
      <c r="N388" s="8">
        <v>1460</v>
      </c>
      <c r="O388" s="8">
        <v>1825</v>
      </c>
      <c r="P388" s="8">
        <v>2190</v>
      </c>
      <c r="Q388" s="6">
        <v>2.3290384453705478E-4</v>
      </c>
      <c r="R388" s="33">
        <f t="shared" si="108"/>
        <v>301.26904572441236</v>
      </c>
      <c r="S388" s="31">
        <f t="shared" si="109"/>
        <v>276.71657899907945</v>
      </c>
      <c r="T388" s="31">
        <f t="shared" si="110"/>
        <v>254.16506003407508</v>
      </c>
      <c r="U388" s="31">
        <f t="shared" si="111"/>
        <v>233.45141796632248</v>
      </c>
      <c r="V388" s="31">
        <f t="shared" si="112"/>
        <v>214.42587168818568</v>
      </c>
      <c r="W388" s="20">
        <f t="shared" si="113"/>
        <v>196.95084677477132</v>
      </c>
      <c r="Y388" s="153">
        <f t="shared" ref="Y388:Y451" si="126">J388*$X$11</f>
        <v>0.48365043199999996</v>
      </c>
      <c r="Z388" s="155">
        <f t="shared" si="114"/>
        <v>60.581808830039812</v>
      </c>
      <c r="AA388" s="156">
        <f t="shared" si="115"/>
        <v>193.58325120403526</v>
      </c>
      <c r="AD388" s="14" t="s">
        <v>21</v>
      </c>
      <c r="AE388" s="57">
        <v>38559</v>
      </c>
      <c r="AF388" s="33">
        <f t="shared" si="116"/>
        <v>301.26904572441236</v>
      </c>
      <c r="AG388" s="84">
        <f t="shared" ref="AG388:AG451" si="127">AF388*$X$11</f>
        <v>0.44423446375865788</v>
      </c>
      <c r="AH388" s="31">
        <f t="shared" si="117"/>
        <v>276.71657899907945</v>
      </c>
      <c r="AI388" s="86">
        <f t="shared" ref="AI388:AI451" si="128">AH388*$X$11</f>
        <v>0.40803077126361859</v>
      </c>
      <c r="AJ388" s="155">
        <f t="shared" si="118"/>
        <v>254.16506003407508</v>
      </c>
      <c r="AK388" s="56"/>
      <c r="AL388" s="86">
        <f t="shared" si="119"/>
        <v>0.37477756428288517</v>
      </c>
      <c r="AM388" s="31">
        <f t="shared" si="120"/>
        <v>233.45141796632248</v>
      </c>
      <c r="AN388" s="86">
        <f t="shared" si="121"/>
        <v>0.34423438765373299</v>
      </c>
      <c r="AO388" s="31">
        <f t="shared" si="122"/>
        <v>214.42587168818568</v>
      </c>
      <c r="AP388" s="89">
        <f t="shared" si="123"/>
        <v>0.31618038254258407</v>
      </c>
      <c r="AQ388" s="20">
        <f t="shared" si="124"/>
        <v>196.95084677477132</v>
      </c>
      <c r="AR388" s="86">
        <f t="shared" si="125"/>
        <v>0.29041268940665838</v>
      </c>
    </row>
    <row r="389" spans="1:44" x14ac:dyDescent="0.25">
      <c r="A389" s="3" t="s">
        <v>16</v>
      </c>
      <c r="B389" s="4">
        <v>38562</v>
      </c>
      <c r="C389" s="7">
        <v>4301332460</v>
      </c>
      <c r="D389" s="8">
        <v>58</v>
      </c>
      <c r="E389" s="8">
        <v>199</v>
      </c>
      <c r="F389" s="8" t="s">
        <v>1695</v>
      </c>
      <c r="G389" s="8" t="s">
        <v>1696</v>
      </c>
      <c r="H389" s="8">
        <v>40.032440000000001</v>
      </c>
      <c r="I389" s="9">
        <v>-110.17255</v>
      </c>
      <c r="J389" s="7">
        <v>199</v>
      </c>
      <c r="K389" s="8">
        <v>365</v>
      </c>
      <c r="L389" s="8">
        <v>730</v>
      </c>
      <c r="M389" s="8">
        <v>1095</v>
      </c>
      <c r="N389" s="8">
        <v>1460</v>
      </c>
      <c r="O389" s="8">
        <v>1825</v>
      </c>
      <c r="P389" s="8">
        <v>2190</v>
      </c>
      <c r="Q389" s="6">
        <v>2.3290384453705478E-4</v>
      </c>
      <c r="R389" s="33">
        <f t="shared" ref="R389:R452" si="129">(J389*(EXP(-Q389*K389)))</f>
        <v>182.78213444865261</v>
      </c>
      <c r="S389" s="31">
        <f t="shared" ref="S389:S452" si="130">(J389*(EXP(-Q389*L389)))</f>
        <v>167.88597323419759</v>
      </c>
      <c r="T389" s="31">
        <f t="shared" ref="T389:T452" si="131">(J389*(EXP(-Q389*M389)))</f>
        <v>154.20380166701506</v>
      </c>
      <c r="U389" s="31">
        <f t="shared" ref="U389:U452" si="132">(J389*(EXP(-Q389*N389)))</f>
        <v>141.63668346127491</v>
      </c>
      <c r="V389" s="31">
        <f t="shared" ref="V389:V452" si="133">(J389*(EXP(-Q389*O389)))</f>
        <v>130.0937453230151</v>
      </c>
      <c r="W389" s="20">
        <f t="shared" ref="W389:W452" si="134">(J389*(EXP(-Q389*P389)))</f>
        <v>119.49151984201065</v>
      </c>
      <c r="Y389" s="153">
        <f t="shared" si="126"/>
        <v>0.293434256</v>
      </c>
      <c r="Z389" s="155">
        <f t="shared" ref="Z389:Z452" si="135">(87/365)*T389</f>
        <v>36.75542669871318</v>
      </c>
      <c r="AA389" s="156">
        <f t="shared" ref="AA389:AA452" si="136">(278/365)*T389</f>
        <v>117.44837496830188</v>
      </c>
      <c r="AD389" s="14" t="s">
        <v>16</v>
      </c>
      <c r="AE389" s="57">
        <v>38562</v>
      </c>
      <c r="AF389" s="33">
        <f t="shared" ref="AF389:AF452" si="137">R389</f>
        <v>182.78213444865261</v>
      </c>
      <c r="AG389" s="84">
        <f t="shared" si="127"/>
        <v>0.26952029965845403</v>
      </c>
      <c r="AH389" s="31">
        <f t="shared" ref="AH389:AH452" si="138">S389</f>
        <v>167.88597323419759</v>
      </c>
      <c r="AI389" s="86">
        <f t="shared" si="128"/>
        <v>0.24755525451664664</v>
      </c>
      <c r="AJ389" s="155">
        <f t="shared" ref="AJ389:AJ452" si="139">T389</f>
        <v>154.20380166701506</v>
      </c>
      <c r="AK389" s="56"/>
      <c r="AL389" s="86">
        <f t="shared" ref="AL389:AL452" si="140">AJ389*$X$11</f>
        <v>0.22738029052528705</v>
      </c>
      <c r="AM389" s="31">
        <f t="shared" ref="AM389:AM452" si="141">U389</f>
        <v>141.63668346127491</v>
      </c>
      <c r="AN389" s="86">
        <f t="shared" ref="AN389:AN452" si="142">AM389*$X$11</f>
        <v>0.20884952177772215</v>
      </c>
      <c r="AO389" s="31">
        <f t="shared" ref="AO389:AO452" si="143">V389</f>
        <v>130.0937453230151</v>
      </c>
      <c r="AP389" s="89">
        <f t="shared" ref="AP389:AP452" si="144">AO389*$X$11</f>
        <v>0.19182895160357996</v>
      </c>
      <c r="AQ389" s="20">
        <f t="shared" ref="AQ389:AQ452" si="145">W389</f>
        <v>119.49151984201065</v>
      </c>
      <c r="AR389" s="86">
        <f t="shared" ref="AR389:AR452" si="146">AQ389*$X$11</f>
        <v>0.17619550363391773</v>
      </c>
    </row>
    <row r="390" spans="1:44" x14ac:dyDescent="0.25">
      <c r="A390" s="3" t="s">
        <v>62</v>
      </c>
      <c r="B390" s="4">
        <v>38572</v>
      </c>
      <c r="C390" s="7">
        <v>4301332755</v>
      </c>
      <c r="D390" s="8">
        <v>366</v>
      </c>
      <c r="E390" s="8">
        <v>15338</v>
      </c>
      <c r="F390" s="8" t="s">
        <v>1695</v>
      </c>
      <c r="G390" s="8" t="s">
        <v>1696</v>
      </c>
      <c r="H390" s="8">
        <v>40.305639999999897</v>
      </c>
      <c r="I390" s="9">
        <v>-110.20396</v>
      </c>
      <c r="J390" s="7">
        <v>15338</v>
      </c>
      <c r="K390" s="8">
        <v>365</v>
      </c>
      <c r="L390" s="8">
        <v>730</v>
      </c>
      <c r="M390" s="8">
        <v>1095</v>
      </c>
      <c r="N390" s="8">
        <v>1460</v>
      </c>
      <c r="O390" s="8">
        <v>1825</v>
      </c>
      <c r="P390" s="8">
        <v>2190</v>
      </c>
      <c r="Q390" s="6">
        <v>2.3290384453705478E-4</v>
      </c>
      <c r="R390" s="33">
        <f t="shared" si="129"/>
        <v>14088.001900369014</v>
      </c>
      <c r="S390" s="31">
        <f t="shared" si="130"/>
        <v>12939.874660633783</v>
      </c>
      <c r="T390" s="31">
        <f t="shared" si="131"/>
        <v>11885.316130495865</v>
      </c>
      <c r="U390" s="31">
        <f t="shared" si="132"/>
        <v>10916.70075843736</v>
      </c>
      <c r="V390" s="31">
        <f t="shared" si="133"/>
        <v>10027.024451077414</v>
      </c>
      <c r="W390" s="20">
        <f t="shared" si="134"/>
        <v>9209.8539263153725</v>
      </c>
      <c r="Y390" s="153">
        <f t="shared" si="126"/>
        <v>22.616555871999999</v>
      </c>
      <c r="Z390" s="155">
        <f t="shared" si="135"/>
        <v>2832.938365351069</v>
      </c>
      <c r="AA390" s="156">
        <f t="shared" si="136"/>
        <v>9052.3777651447963</v>
      </c>
      <c r="AD390" s="14" t="s">
        <v>62</v>
      </c>
      <c r="AE390" s="57">
        <v>38572</v>
      </c>
      <c r="AF390" s="33">
        <f t="shared" si="137"/>
        <v>14088.001900369014</v>
      </c>
      <c r="AG390" s="84">
        <f t="shared" si="127"/>
        <v>20.773378674177728</v>
      </c>
      <c r="AH390" s="31">
        <f t="shared" si="138"/>
        <v>12939.874660633783</v>
      </c>
      <c r="AI390" s="86">
        <f t="shared" si="128"/>
        <v>19.08041454158958</v>
      </c>
      <c r="AJ390" s="155">
        <f t="shared" si="139"/>
        <v>11885.316130495865</v>
      </c>
      <c r="AK390" s="56"/>
      <c r="AL390" s="86">
        <f t="shared" si="140"/>
        <v>17.525421588325894</v>
      </c>
      <c r="AM390" s="31">
        <f t="shared" si="141"/>
        <v>10916.70075843736</v>
      </c>
      <c r="AN390" s="86">
        <f t="shared" si="142"/>
        <v>16.097155603149258</v>
      </c>
      <c r="AO390" s="31">
        <f t="shared" si="143"/>
        <v>10027.024451077414</v>
      </c>
      <c r="AP390" s="89">
        <f t="shared" si="144"/>
        <v>14.785288742189493</v>
      </c>
      <c r="AQ390" s="20">
        <f t="shared" si="145"/>
        <v>9209.8539263153725</v>
      </c>
      <c r="AR390" s="86">
        <f t="shared" si="146"/>
        <v>13.580334847924775</v>
      </c>
    </row>
    <row r="391" spans="1:44" x14ac:dyDescent="0.25">
      <c r="A391" s="3" t="s">
        <v>50</v>
      </c>
      <c r="B391" s="4">
        <v>38576</v>
      </c>
      <c r="C391" s="7">
        <v>4301332668</v>
      </c>
      <c r="D391" s="8">
        <v>366</v>
      </c>
      <c r="E391" s="8">
        <v>1039</v>
      </c>
      <c r="F391" s="8" t="s">
        <v>1695</v>
      </c>
      <c r="G391" s="8" t="s">
        <v>1696</v>
      </c>
      <c r="H391" s="8">
        <v>40.02561</v>
      </c>
      <c r="I391" s="9">
        <v>-110.17298</v>
      </c>
      <c r="J391" s="7">
        <v>1039</v>
      </c>
      <c r="K391" s="8">
        <v>365</v>
      </c>
      <c r="L391" s="8">
        <v>730</v>
      </c>
      <c r="M391" s="8">
        <v>1095</v>
      </c>
      <c r="N391" s="8">
        <v>1460</v>
      </c>
      <c r="O391" s="8">
        <v>1825</v>
      </c>
      <c r="P391" s="8">
        <v>2190</v>
      </c>
      <c r="Q391" s="6">
        <v>2.3290384453705478E-4</v>
      </c>
      <c r="R391" s="33">
        <f t="shared" si="129"/>
        <v>954.3248125233672</v>
      </c>
      <c r="S391" s="31">
        <f t="shared" si="130"/>
        <v>876.55038286598642</v>
      </c>
      <c r="T391" s="31">
        <f t="shared" si="131"/>
        <v>805.1143212664756</v>
      </c>
      <c r="U391" s="31">
        <f t="shared" si="132"/>
        <v>739.50007093600323</v>
      </c>
      <c r="V391" s="31">
        <f t="shared" si="133"/>
        <v>679.23317281714912</v>
      </c>
      <c r="W391" s="20">
        <f t="shared" si="134"/>
        <v>623.87783475301035</v>
      </c>
      <c r="Y391" s="153">
        <f t="shared" si="126"/>
        <v>1.5320512159999999</v>
      </c>
      <c r="Z391" s="155">
        <f t="shared" si="135"/>
        <v>191.90396150735171</v>
      </c>
      <c r="AA391" s="156">
        <f t="shared" si="136"/>
        <v>613.21035975912389</v>
      </c>
      <c r="AD391" s="14" t="s">
        <v>50</v>
      </c>
      <c r="AE391" s="57">
        <v>38576</v>
      </c>
      <c r="AF391" s="33">
        <f t="shared" si="137"/>
        <v>954.3248125233672</v>
      </c>
      <c r="AG391" s="84">
        <f t="shared" si="127"/>
        <v>1.407193926357456</v>
      </c>
      <c r="AH391" s="31">
        <f t="shared" si="138"/>
        <v>876.55038286598642</v>
      </c>
      <c r="AI391" s="86">
        <f t="shared" si="128"/>
        <v>1.2925121077527431</v>
      </c>
      <c r="AJ391" s="155">
        <f t="shared" si="139"/>
        <v>805.1143212664756</v>
      </c>
      <c r="AK391" s="56"/>
      <c r="AL391" s="86">
        <f t="shared" si="140"/>
        <v>1.187176491737554</v>
      </c>
      <c r="AM391" s="31">
        <f t="shared" si="141"/>
        <v>739.50007093600323</v>
      </c>
      <c r="AN391" s="86">
        <f t="shared" si="142"/>
        <v>1.0904253925982579</v>
      </c>
      <c r="AO391" s="31">
        <f t="shared" si="143"/>
        <v>679.23317281714912</v>
      </c>
      <c r="AP391" s="89">
        <f t="shared" si="144"/>
        <v>1.0015591995784903</v>
      </c>
      <c r="AQ391" s="20">
        <f t="shared" si="145"/>
        <v>623.87783475301035</v>
      </c>
      <c r="AR391" s="86">
        <f t="shared" si="146"/>
        <v>0.91993531796804284</v>
      </c>
    </row>
    <row r="392" spans="1:44" x14ac:dyDescent="0.25">
      <c r="A392" s="3" t="s">
        <v>57</v>
      </c>
      <c r="B392" s="4">
        <v>38588</v>
      </c>
      <c r="C392" s="7">
        <v>4301332735</v>
      </c>
      <c r="D392" s="8">
        <v>365</v>
      </c>
      <c r="E392" s="8">
        <v>3035</v>
      </c>
      <c r="F392" s="8" t="s">
        <v>1695</v>
      </c>
      <c r="G392" s="8" t="s">
        <v>1696</v>
      </c>
      <c r="H392" s="8">
        <v>40.021569999999898</v>
      </c>
      <c r="I392" s="9">
        <v>-110.196969999999</v>
      </c>
      <c r="J392" s="7">
        <v>3035</v>
      </c>
      <c r="K392" s="8">
        <v>365</v>
      </c>
      <c r="L392" s="8">
        <v>730</v>
      </c>
      <c r="M392" s="8">
        <v>1095</v>
      </c>
      <c r="N392" s="8">
        <v>1460</v>
      </c>
      <c r="O392" s="8">
        <v>1825</v>
      </c>
      <c r="P392" s="8">
        <v>2190</v>
      </c>
      <c r="Q392" s="6">
        <v>2.3290384453705478E-4</v>
      </c>
      <c r="R392" s="33">
        <f t="shared" si="129"/>
        <v>2787.6571761389982</v>
      </c>
      <c r="S392" s="31">
        <f t="shared" si="130"/>
        <v>2560.4720038481896</v>
      </c>
      <c r="T392" s="31">
        <f t="shared" si="131"/>
        <v>2351.8016987909082</v>
      </c>
      <c r="U392" s="31">
        <f t="shared" si="132"/>
        <v>2160.1373583164291</v>
      </c>
      <c r="V392" s="31">
        <f t="shared" si="133"/>
        <v>1984.0930505294009</v>
      </c>
      <c r="W392" s="20">
        <f t="shared" si="134"/>
        <v>1822.3957925653383</v>
      </c>
      <c r="Y392" s="153">
        <f t="shared" si="126"/>
        <v>4.4752410400000002</v>
      </c>
      <c r="Z392" s="155">
        <f t="shared" si="135"/>
        <v>560.56643231454518</v>
      </c>
      <c r="AA392" s="156">
        <f t="shared" si="136"/>
        <v>1791.235266476363</v>
      </c>
      <c r="AD392" s="14" t="s">
        <v>57</v>
      </c>
      <c r="AE392" s="57">
        <v>38588</v>
      </c>
      <c r="AF392" s="33">
        <f t="shared" si="137"/>
        <v>2787.6571761389982</v>
      </c>
      <c r="AG392" s="84">
        <f t="shared" si="127"/>
        <v>4.1105231631327026</v>
      </c>
      <c r="AH392" s="31">
        <f t="shared" si="138"/>
        <v>2560.4720038481896</v>
      </c>
      <c r="AI392" s="86">
        <f t="shared" si="128"/>
        <v>3.7755286304423246</v>
      </c>
      <c r="AJ392" s="155">
        <f t="shared" si="139"/>
        <v>2351.8016987909082</v>
      </c>
      <c r="AK392" s="56"/>
      <c r="AL392" s="86">
        <f t="shared" si="140"/>
        <v>3.467835084141941</v>
      </c>
      <c r="AM392" s="31">
        <f t="shared" si="141"/>
        <v>2160.1373583164291</v>
      </c>
      <c r="AN392" s="86">
        <f t="shared" si="142"/>
        <v>3.1852175808813405</v>
      </c>
      <c r="AO392" s="31">
        <f t="shared" si="143"/>
        <v>1984.0930505294009</v>
      </c>
      <c r="AP392" s="89">
        <f t="shared" si="144"/>
        <v>2.9256325030998247</v>
      </c>
      <c r="AQ392" s="20">
        <f t="shared" si="145"/>
        <v>1822.3957925653383</v>
      </c>
      <c r="AR392" s="86">
        <f t="shared" si="146"/>
        <v>2.6872027815524642</v>
      </c>
    </row>
    <row r="393" spans="1:44" x14ac:dyDescent="0.25">
      <c r="A393" s="3" t="s">
        <v>36</v>
      </c>
      <c r="B393" s="4">
        <v>38597</v>
      </c>
      <c r="C393" s="7">
        <v>4301332645</v>
      </c>
      <c r="D393" s="8">
        <v>364</v>
      </c>
      <c r="E393" s="8">
        <v>1334</v>
      </c>
      <c r="F393" s="8" t="s">
        <v>1695</v>
      </c>
      <c r="G393" s="8" t="s">
        <v>1696</v>
      </c>
      <c r="H393" s="8">
        <v>40.02196</v>
      </c>
      <c r="I393" s="9">
        <v>-110.177539999999</v>
      </c>
      <c r="J393" s="7">
        <v>1334</v>
      </c>
      <c r="K393" s="8">
        <v>365</v>
      </c>
      <c r="L393" s="8">
        <v>730</v>
      </c>
      <c r="M393" s="8">
        <v>1095</v>
      </c>
      <c r="N393" s="8">
        <v>1460</v>
      </c>
      <c r="O393" s="8">
        <v>1825</v>
      </c>
      <c r="P393" s="8">
        <v>2190</v>
      </c>
      <c r="Q393" s="6">
        <v>2.3290384453705478E-4</v>
      </c>
      <c r="R393" s="33">
        <f t="shared" si="129"/>
        <v>1225.2832530377013</v>
      </c>
      <c r="S393" s="31">
        <f t="shared" si="130"/>
        <v>1125.426574343817</v>
      </c>
      <c r="T393" s="31">
        <f t="shared" si="131"/>
        <v>1033.7078966020006</v>
      </c>
      <c r="U393" s="31">
        <f t="shared" si="132"/>
        <v>949.46399868010428</v>
      </c>
      <c r="V393" s="31">
        <f t="shared" si="133"/>
        <v>872.08570985377958</v>
      </c>
      <c r="W393" s="20">
        <f t="shared" si="134"/>
        <v>801.01350487056379</v>
      </c>
      <c r="Y393" s="153">
        <f t="shared" si="126"/>
        <v>1.9670416959999999</v>
      </c>
      <c r="Z393" s="155">
        <f t="shared" si="135"/>
        <v>246.39064932705219</v>
      </c>
      <c r="AA393" s="156">
        <f t="shared" si="136"/>
        <v>787.31724727494839</v>
      </c>
      <c r="AD393" s="14" t="s">
        <v>36</v>
      </c>
      <c r="AE393" s="57">
        <v>38597</v>
      </c>
      <c r="AF393" s="33">
        <f t="shared" si="137"/>
        <v>1225.2832530377013</v>
      </c>
      <c r="AG393" s="84">
        <f t="shared" si="127"/>
        <v>1.8067340690672242</v>
      </c>
      <c r="AH393" s="31">
        <f t="shared" si="138"/>
        <v>1125.426574343817</v>
      </c>
      <c r="AI393" s="86">
        <f t="shared" si="128"/>
        <v>1.6594910026392293</v>
      </c>
      <c r="AJ393" s="155">
        <f t="shared" si="139"/>
        <v>1033.7078966020006</v>
      </c>
      <c r="AK393" s="56"/>
      <c r="AL393" s="86">
        <f t="shared" si="140"/>
        <v>1.5242477766871003</v>
      </c>
      <c r="AM393" s="31">
        <f t="shared" si="141"/>
        <v>949.46399868010428</v>
      </c>
      <c r="AN393" s="86">
        <f t="shared" si="142"/>
        <v>1.4000264424697557</v>
      </c>
      <c r="AO393" s="31">
        <f t="shared" si="143"/>
        <v>872.08570985377958</v>
      </c>
      <c r="AP393" s="89">
        <f t="shared" si="144"/>
        <v>1.2859287509506314</v>
      </c>
      <c r="AQ393" s="20">
        <f t="shared" si="145"/>
        <v>801.01350487056379</v>
      </c>
      <c r="AR393" s="86">
        <f t="shared" si="146"/>
        <v>1.1811296575258605</v>
      </c>
    </row>
    <row r="394" spans="1:44" x14ac:dyDescent="0.25">
      <c r="A394" s="3" t="s">
        <v>37</v>
      </c>
      <c r="B394" s="4">
        <v>38603</v>
      </c>
      <c r="C394" s="7">
        <v>4301332646</v>
      </c>
      <c r="D394" s="8">
        <v>366</v>
      </c>
      <c r="E394" s="8">
        <v>3878</v>
      </c>
      <c r="F394" s="8" t="s">
        <v>1695</v>
      </c>
      <c r="G394" s="8" t="s">
        <v>1696</v>
      </c>
      <c r="H394" s="8">
        <v>40.0215099999999</v>
      </c>
      <c r="I394" s="9">
        <v>-110.187209999999</v>
      </c>
      <c r="J394" s="7">
        <v>3878</v>
      </c>
      <c r="K394" s="8">
        <v>365</v>
      </c>
      <c r="L394" s="8">
        <v>730</v>
      </c>
      <c r="M394" s="8">
        <v>1095</v>
      </c>
      <c r="N394" s="8">
        <v>1460</v>
      </c>
      <c r="O394" s="8">
        <v>1825</v>
      </c>
      <c r="P394" s="8">
        <v>2190</v>
      </c>
      <c r="Q394" s="6">
        <v>2.3290384453705478E-4</v>
      </c>
      <c r="R394" s="33">
        <f t="shared" si="129"/>
        <v>3561.9553637782656</v>
      </c>
      <c r="S394" s="31">
        <f t="shared" si="130"/>
        <v>3271.6673578000918</v>
      </c>
      <c r="T394" s="31">
        <f t="shared" si="131"/>
        <v>3005.0368988175096</v>
      </c>
      <c r="U394" s="31">
        <f t="shared" si="132"/>
        <v>2760.1359721749959</v>
      </c>
      <c r="V394" s="31">
        <f t="shared" si="133"/>
        <v>2535.1936902645857</v>
      </c>
      <c r="W394" s="20">
        <f t="shared" si="134"/>
        <v>2328.5834871724487</v>
      </c>
      <c r="Y394" s="153">
        <f t="shared" si="126"/>
        <v>5.7182816320000001</v>
      </c>
      <c r="Z394" s="155">
        <f t="shared" si="135"/>
        <v>716.26906903321458</v>
      </c>
      <c r="AA394" s="156">
        <f t="shared" si="136"/>
        <v>2288.7678297842949</v>
      </c>
      <c r="AD394" s="14" t="s">
        <v>37</v>
      </c>
      <c r="AE394" s="57">
        <v>38603</v>
      </c>
      <c r="AF394" s="33">
        <f t="shared" si="137"/>
        <v>3561.9553637782656</v>
      </c>
      <c r="AG394" s="84">
        <f t="shared" si="127"/>
        <v>5.2522599099270586</v>
      </c>
      <c r="AH394" s="31">
        <f t="shared" si="138"/>
        <v>3271.6673578000918</v>
      </c>
      <c r="AI394" s="86">
        <f t="shared" si="128"/>
        <v>4.8242174724399787</v>
      </c>
      <c r="AJ394" s="155">
        <f t="shared" si="139"/>
        <v>3005.0368988175096</v>
      </c>
      <c r="AK394" s="56"/>
      <c r="AL394" s="86">
        <f t="shared" si="140"/>
        <v>4.4310591289299657</v>
      </c>
      <c r="AM394" s="31">
        <f t="shared" si="141"/>
        <v>2760.1359721749959</v>
      </c>
      <c r="AN394" s="86">
        <f t="shared" si="142"/>
        <v>4.0699419369548071</v>
      </c>
      <c r="AO394" s="31">
        <f t="shared" si="143"/>
        <v>2535.1936902645857</v>
      </c>
      <c r="AP394" s="89">
        <f t="shared" si="144"/>
        <v>3.7382546448175029</v>
      </c>
      <c r="AQ394" s="20">
        <f t="shared" si="145"/>
        <v>2328.5834871724487</v>
      </c>
      <c r="AR394" s="86">
        <f t="shared" si="146"/>
        <v>3.4335988095092111</v>
      </c>
    </row>
    <row r="395" spans="1:44" x14ac:dyDescent="0.25">
      <c r="A395" s="3" t="s">
        <v>49</v>
      </c>
      <c r="B395" s="4">
        <v>38617</v>
      </c>
      <c r="C395" s="7">
        <v>4301332667</v>
      </c>
      <c r="D395" s="8">
        <v>350</v>
      </c>
      <c r="E395" s="8">
        <v>2794</v>
      </c>
      <c r="F395" s="8" t="s">
        <v>1695</v>
      </c>
      <c r="G395" s="8" t="s">
        <v>1696</v>
      </c>
      <c r="H395" s="8">
        <v>40.0253599999999</v>
      </c>
      <c r="I395" s="9">
        <v>-110.19232</v>
      </c>
      <c r="J395" s="7">
        <v>2794</v>
      </c>
      <c r="K395" s="8">
        <v>365</v>
      </c>
      <c r="L395" s="8">
        <v>730</v>
      </c>
      <c r="M395" s="8">
        <v>1095</v>
      </c>
      <c r="N395" s="8">
        <v>1460</v>
      </c>
      <c r="O395" s="8">
        <v>1825</v>
      </c>
      <c r="P395" s="8">
        <v>2190</v>
      </c>
      <c r="Q395" s="6">
        <v>2.3290384453705478E-4</v>
      </c>
      <c r="R395" s="33">
        <f t="shared" si="129"/>
        <v>2566.2979077866098</v>
      </c>
      <c r="S395" s="31">
        <f t="shared" si="130"/>
        <v>2357.1528101324025</v>
      </c>
      <c r="T395" s="31">
        <f t="shared" si="131"/>
        <v>2165.05237114392</v>
      </c>
      <c r="U395" s="31">
        <f t="shared" si="132"/>
        <v>1988.6075054814178</v>
      </c>
      <c r="V395" s="31">
        <f t="shared" si="133"/>
        <v>1826.5423338316791</v>
      </c>
      <c r="W395" s="20">
        <f t="shared" si="134"/>
        <v>1677.6849569777776</v>
      </c>
      <c r="Y395" s="153">
        <f t="shared" si="126"/>
        <v>4.1198759359999997</v>
      </c>
      <c r="Z395" s="155">
        <f t="shared" si="135"/>
        <v>516.05357887540015</v>
      </c>
      <c r="AA395" s="156">
        <f t="shared" si="136"/>
        <v>1648.9987922685198</v>
      </c>
      <c r="AD395" s="14" t="s">
        <v>49</v>
      </c>
      <c r="AE395" s="57">
        <v>38617</v>
      </c>
      <c r="AF395" s="33">
        <f t="shared" si="137"/>
        <v>2566.2979077866098</v>
      </c>
      <c r="AG395" s="84">
        <f t="shared" si="127"/>
        <v>3.7841191821392988</v>
      </c>
      <c r="AH395" s="31">
        <f t="shared" si="138"/>
        <v>2357.1528101324025</v>
      </c>
      <c r="AI395" s="86">
        <f t="shared" si="128"/>
        <v>3.4757255332638732</v>
      </c>
      <c r="AJ395" s="155">
        <f t="shared" si="139"/>
        <v>2165.05237114392</v>
      </c>
      <c r="AK395" s="56"/>
      <c r="AL395" s="86">
        <f t="shared" si="140"/>
        <v>3.1924649835560404</v>
      </c>
      <c r="AM395" s="31">
        <f t="shared" si="141"/>
        <v>1988.6075054814178</v>
      </c>
      <c r="AN395" s="86">
        <f t="shared" si="142"/>
        <v>2.9322892655625914</v>
      </c>
      <c r="AO395" s="31">
        <f t="shared" si="143"/>
        <v>1826.5423338316791</v>
      </c>
      <c r="AP395" s="89">
        <f t="shared" si="144"/>
        <v>2.6933170390974994</v>
      </c>
      <c r="AQ395" s="20">
        <f t="shared" si="145"/>
        <v>1677.6849569777776</v>
      </c>
      <c r="AR395" s="86">
        <f t="shared" si="146"/>
        <v>2.47382028720184</v>
      </c>
    </row>
    <row r="396" spans="1:44" x14ac:dyDescent="0.25">
      <c r="A396" s="3" t="s">
        <v>51</v>
      </c>
      <c r="B396" s="4">
        <v>38619</v>
      </c>
      <c r="C396" s="7">
        <v>4301332669</v>
      </c>
      <c r="D396" s="8">
        <v>4</v>
      </c>
      <c r="E396" s="8">
        <v>4</v>
      </c>
      <c r="F396" s="8" t="s">
        <v>1695</v>
      </c>
      <c r="G396" s="8" t="s">
        <v>1696</v>
      </c>
      <c r="H396" s="8">
        <v>40.025680000000001</v>
      </c>
      <c r="I396" s="9">
        <v>-110.18279</v>
      </c>
      <c r="J396" s="7">
        <v>4</v>
      </c>
      <c r="K396" s="8">
        <v>365</v>
      </c>
      <c r="L396" s="8">
        <v>730</v>
      </c>
      <c r="M396" s="8">
        <v>1095</v>
      </c>
      <c r="N396" s="8">
        <v>1460</v>
      </c>
      <c r="O396" s="8">
        <v>1825</v>
      </c>
      <c r="P396" s="8">
        <v>2190</v>
      </c>
      <c r="Q396" s="6">
        <v>2.3290384453705478E-4</v>
      </c>
      <c r="R396" s="33">
        <f t="shared" si="129"/>
        <v>3.6740127527367359</v>
      </c>
      <c r="S396" s="31">
        <f t="shared" si="130"/>
        <v>3.3745924268180421</v>
      </c>
      <c r="T396" s="31">
        <f t="shared" si="131"/>
        <v>3.0995739028545741</v>
      </c>
      <c r="U396" s="31">
        <f t="shared" si="132"/>
        <v>2.8469685117844206</v>
      </c>
      <c r="V396" s="31">
        <f t="shared" si="133"/>
        <v>2.6149496547339717</v>
      </c>
      <c r="W396" s="20">
        <f t="shared" si="134"/>
        <v>2.4018395948142843</v>
      </c>
      <c r="Y396" s="153">
        <f t="shared" si="126"/>
        <v>5.8981759999999998E-3</v>
      </c>
      <c r="Z396" s="155">
        <f t="shared" si="135"/>
        <v>0.73880254670780254</v>
      </c>
      <c r="AA396" s="156">
        <f t="shared" si="136"/>
        <v>2.3607713561467714</v>
      </c>
      <c r="AD396" s="14" t="s">
        <v>51</v>
      </c>
      <c r="AE396" s="57">
        <v>38619</v>
      </c>
      <c r="AF396" s="33">
        <f t="shared" si="137"/>
        <v>3.6740127527367359</v>
      </c>
      <c r="AG396" s="84">
        <f t="shared" si="127"/>
        <v>5.4174934604714377E-3</v>
      </c>
      <c r="AH396" s="31">
        <f t="shared" si="138"/>
        <v>3.3745924268180421</v>
      </c>
      <c r="AI396" s="86">
        <f t="shared" si="128"/>
        <v>4.9759850154099828E-3</v>
      </c>
      <c r="AJ396" s="155">
        <f t="shared" si="139"/>
        <v>3.0995739028545741</v>
      </c>
      <c r="AK396" s="56"/>
      <c r="AL396" s="86">
        <f t="shared" si="140"/>
        <v>4.5704581010107947E-3</v>
      </c>
      <c r="AM396" s="31">
        <f t="shared" si="141"/>
        <v>2.8469685117844206</v>
      </c>
      <c r="AN396" s="86">
        <f t="shared" si="142"/>
        <v>4.1979803372406465E-3</v>
      </c>
      <c r="AO396" s="31">
        <f t="shared" si="143"/>
        <v>2.6149496547339717</v>
      </c>
      <c r="AP396" s="89">
        <f t="shared" si="144"/>
        <v>3.8558583236900494E-3</v>
      </c>
      <c r="AQ396" s="20">
        <f t="shared" si="145"/>
        <v>2.4018395948142843</v>
      </c>
      <c r="AR396" s="86">
        <f t="shared" si="146"/>
        <v>3.5416181634958339E-3</v>
      </c>
    </row>
    <row r="397" spans="1:44" x14ac:dyDescent="0.25">
      <c r="A397" s="3" t="s">
        <v>35</v>
      </c>
      <c r="B397" s="4">
        <v>38624</v>
      </c>
      <c r="C397" s="7">
        <v>4301332643</v>
      </c>
      <c r="D397" s="8">
        <v>359</v>
      </c>
      <c r="E397" s="8">
        <v>3075</v>
      </c>
      <c r="F397" s="8" t="s">
        <v>1695</v>
      </c>
      <c r="G397" s="8" t="s">
        <v>1696</v>
      </c>
      <c r="H397" s="8">
        <v>40.021180000000001</v>
      </c>
      <c r="I397" s="9">
        <v>-110.21527</v>
      </c>
      <c r="J397" s="7">
        <v>3075</v>
      </c>
      <c r="K397" s="8">
        <v>365</v>
      </c>
      <c r="L397" s="8">
        <v>730</v>
      </c>
      <c r="M397" s="8">
        <v>1095</v>
      </c>
      <c r="N397" s="8">
        <v>1460</v>
      </c>
      <c r="O397" s="8">
        <v>1825</v>
      </c>
      <c r="P397" s="8">
        <v>2190</v>
      </c>
      <c r="Q397" s="6">
        <v>2.3290384453705478E-4</v>
      </c>
      <c r="R397" s="33">
        <f t="shared" si="129"/>
        <v>2824.3973036663656</v>
      </c>
      <c r="S397" s="31">
        <f t="shared" si="130"/>
        <v>2594.2179281163699</v>
      </c>
      <c r="T397" s="31">
        <f t="shared" si="131"/>
        <v>2382.797437819454</v>
      </c>
      <c r="U397" s="31">
        <f t="shared" si="132"/>
        <v>2188.6070434342732</v>
      </c>
      <c r="V397" s="31">
        <f t="shared" si="133"/>
        <v>2010.2425470767407</v>
      </c>
      <c r="W397" s="20">
        <f t="shared" si="134"/>
        <v>1846.4141885134811</v>
      </c>
      <c r="Y397" s="153">
        <f t="shared" si="126"/>
        <v>4.5342228000000002</v>
      </c>
      <c r="Z397" s="155">
        <f t="shared" si="135"/>
        <v>567.9544577816232</v>
      </c>
      <c r="AA397" s="156">
        <f t="shared" si="136"/>
        <v>1814.8429800378306</v>
      </c>
      <c r="AD397" s="14" t="s">
        <v>35</v>
      </c>
      <c r="AE397" s="57">
        <v>38624</v>
      </c>
      <c r="AF397" s="33">
        <f t="shared" si="137"/>
        <v>2824.3973036663656</v>
      </c>
      <c r="AG397" s="84">
        <f t="shared" si="127"/>
        <v>4.1646980977374168</v>
      </c>
      <c r="AH397" s="31">
        <f t="shared" si="138"/>
        <v>2594.2179281163699</v>
      </c>
      <c r="AI397" s="86">
        <f t="shared" si="128"/>
        <v>3.8252884805964245</v>
      </c>
      <c r="AJ397" s="155">
        <f t="shared" si="139"/>
        <v>2382.797437819454</v>
      </c>
      <c r="AK397" s="56"/>
      <c r="AL397" s="86">
        <f t="shared" si="140"/>
        <v>3.5135396651520487</v>
      </c>
      <c r="AM397" s="31">
        <f t="shared" si="141"/>
        <v>2188.6070434342732</v>
      </c>
      <c r="AN397" s="86">
        <f t="shared" si="142"/>
        <v>3.2271973842537469</v>
      </c>
      <c r="AO397" s="31">
        <f t="shared" si="143"/>
        <v>2010.2425470767407</v>
      </c>
      <c r="AP397" s="89">
        <f t="shared" si="144"/>
        <v>2.9641910863367253</v>
      </c>
      <c r="AQ397" s="20">
        <f t="shared" si="145"/>
        <v>1846.4141885134811</v>
      </c>
      <c r="AR397" s="86">
        <f t="shared" si="146"/>
        <v>2.7226189631874225</v>
      </c>
    </row>
    <row r="398" spans="1:44" x14ac:dyDescent="0.25">
      <c r="A398" s="3" t="s">
        <v>52</v>
      </c>
      <c r="B398" s="4">
        <v>38628</v>
      </c>
      <c r="C398" s="7">
        <v>4301332670</v>
      </c>
      <c r="D398" s="8">
        <v>351</v>
      </c>
      <c r="E398" s="8">
        <v>1319</v>
      </c>
      <c r="F398" s="8" t="s">
        <v>1695</v>
      </c>
      <c r="G398" s="8" t="s">
        <v>1696</v>
      </c>
      <c r="H398" s="8">
        <v>40.024929999999898</v>
      </c>
      <c r="I398" s="9">
        <v>-110.20175</v>
      </c>
      <c r="J398" s="7">
        <v>1319</v>
      </c>
      <c r="K398" s="8">
        <v>365</v>
      </c>
      <c r="L398" s="8">
        <v>730</v>
      </c>
      <c r="M398" s="8">
        <v>1095</v>
      </c>
      <c r="N398" s="8">
        <v>1460</v>
      </c>
      <c r="O398" s="8">
        <v>1825</v>
      </c>
      <c r="P398" s="8">
        <v>2190</v>
      </c>
      <c r="Q398" s="6">
        <v>2.3290384453705478E-4</v>
      </c>
      <c r="R398" s="33">
        <f t="shared" si="129"/>
        <v>1211.5057052149386</v>
      </c>
      <c r="S398" s="31">
        <f t="shared" si="130"/>
        <v>1112.7718527432494</v>
      </c>
      <c r="T398" s="31">
        <f t="shared" si="131"/>
        <v>1022.0844944662958</v>
      </c>
      <c r="U398" s="31">
        <f t="shared" si="132"/>
        <v>938.78786676091272</v>
      </c>
      <c r="V398" s="31">
        <f t="shared" si="133"/>
        <v>862.2796486485272</v>
      </c>
      <c r="W398" s="20">
        <f t="shared" si="134"/>
        <v>792.00660639001023</v>
      </c>
      <c r="Y398" s="153">
        <f t="shared" si="126"/>
        <v>1.9449235359999999</v>
      </c>
      <c r="Z398" s="155">
        <f t="shared" si="135"/>
        <v>243.6201397768979</v>
      </c>
      <c r="AA398" s="156">
        <f t="shared" si="136"/>
        <v>778.46435468939785</v>
      </c>
      <c r="AD398" s="14" t="s">
        <v>52</v>
      </c>
      <c r="AE398" s="57">
        <v>38628</v>
      </c>
      <c r="AF398" s="33">
        <f t="shared" si="137"/>
        <v>1211.5057052149386</v>
      </c>
      <c r="AG398" s="84">
        <f t="shared" si="127"/>
        <v>1.7864184685904565</v>
      </c>
      <c r="AH398" s="31">
        <f t="shared" si="138"/>
        <v>1112.7718527432494</v>
      </c>
      <c r="AI398" s="86">
        <f t="shared" si="128"/>
        <v>1.6408310588314419</v>
      </c>
      <c r="AJ398" s="155">
        <f t="shared" si="139"/>
        <v>1022.0844944662958</v>
      </c>
      <c r="AK398" s="56"/>
      <c r="AL398" s="86">
        <f t="shared" si="140"/>
        <v>1.5071085588083097</v>
      </c>
      <c r="AM398" s="31">
        <f t="shared" si="141"/>
        <v>938.78786676091272</v>
      </c>
      <c r="AN398" s="86">
        <f t="shared" si="142"/>
        <v>1.3842840162051033</v>
      </c>
      <c r="AO398" s="31">
        <f t="shared" si="143"/>
        <v>862.2796486485272</v>
      </c>
      <c r="AP398" s="89">
        <f t="shared" si="144"/>
        <v>1.2714692822367939</v>
      </c>
      <c r="AQ398" s="20">
        <f t="shared" si="145"/>
        <v>792.00660639001023</v>
      </c>
      <c r="AR398" s="86">
        <f t="shared" si="146"/>
        <v>1.1678485894127513</v>
      </c>
    </row>
    <row r="399" spans="1:44" x14ac:dyDescent="0.25">
      <c r="A399" s="3" t="s">
        <v>39</v>
      </c>
      <c r="B399" s="4">
        <v>38632</v>
      </c>
      <c r="C399" s="7">
        <v>4301332649</v>
      </c>
      <c r="D399" s="8">
        <v>362</v>
      </c>
      <c r="E399" s="8">
        <v>1128</v>
      </c>
      <c r="F399" s="8" t="s">
        <v>1695</v>
      </c>
      <c r="G399" s="8" t="s">
        <v>1696</v>
      </c>
      <c r="H399" s="8">
        <v>40.025889999999897</v>
      </c>
      <c r="I399" s="9">
        <v>-110.07024</v>
      </c>
      <c r="J399" s="7">
        <v>1128</v>
      </c>
      <c r="K399" s="8">
        <v>365</v>
      </c>
      <c r="L399" s="8">
        <v>730</v>
      </c>
      <c r="M399" s="8">
        <v>1095</v>
      </c>
      <c r="N399" s="8">
        <v>1460</v>
      </c>
      <c r="O399" s="8">
        <v>1825</v>
      </c>
      <c r="P399" s="8">
        <v>2190</v>
      </c>
      <c r="Q399" s="6">
        <v>2.3290384453705478E-4</v>
      </c>
      <c r="R399" s="33">
        <f t="shared" si="129"/>
        <v>1036.0715962717595</v>
      </c>
      <c r="S399" s="31">
        <f t="shared" si="130"/>
        <v>951.6350643626879</v>
      </c>
      <c r="T399" s="31">
        <f t="shared" si="131"/>
        <v>874.07984060498995</v>
      </c>
      <c r="U399" s="31">
        <f t="shared" si="132"/>
        <v>802.84512032320663</v>
      </c>
      <c r="V399" s="31">
        <f t="shared" si="133"/>
        <v>737.41580263497997</v>
      </c>
      <c r="W399" s="20">
        <f t="shared" si="134"/>
        <v>677.31876573762815</v>
      </c>
      <c r="Y399" s="153">
        <f t="shared" si="126"/>
        <v>1.663285632</v>
      </c>
      <c r="Z399" s="155">
        <f t="shared" si="135"/>
        <v>208.34231817160034</v>
      </c>
      <c r="AA399" s="156">
        <f t="shared" si="136"/>
        <v>665.73752243338959</v>
      </c>
      <c r="AD399" s="14" t="s">
        <v>39</v>
      </c>
      <c r="AE399" s="57">
        <v>38632</v>
      </c>
      <c r="AF399" s="33">
        <f t="shared" si="137"/>
        <v>1036.0715962717595</v>
      </c>
      <c r="AG399" s="84">
        <f t="shared" si="127"/>
        <v>1.5277331558529452</v>
      </c>
      <c r="AH399" s="31">
        <f t="shared" si="138"/>
        <v>951.6350643626879</v>
      </c>
      <c r="AI399" s="86">
        <f t="shared" si="128"/>
        <v>1.4032277743456152</v>
      </c>
      <c r="AJ399" s="155">
        <f t="shared" si="139"/>
        <v>874.07984060498995</v>
      </c>
      <c r="AK399" s="56"/>
      <c r="AL399" s="86">
        <f t="shared" si="140"/>
        <v>1.2888691844850442</v>
      </c>
      <c r="AM399" s="31">
        <f t="shared" si="141"/>
        <v>802.84512032320663</v>
      </c>
      <c r="AN399" s="86">
        <f t="shared" si="142"/>
        <v>1.1838304551018624</v>
      </c>
      <c r="AO399" s="31">
        <f t="shared" si="143"/>
        <v>737.41580263497997</v>
      </c>
      <c r="AP399" s="89">
        <f t="shared" si="144"/>
        <v>1.0873520472805938</v>
      </c>
      <c r="AQ399" s="20">
        <f t="shared" si="145"/>
        <v>677.31876573762815</v>
      </c>
      <c r="AR399" s="86">
        <f t="shared" si="146"/>
        <v>0.99873632210582508</v>
      </c>
    </row>
    <row r="400" spans="1:44" x14ac:dyDescent="0.25">
      <c r="A400" s="3" t="s">
        <v>58</v>
      </c>
      <c r="B400" s="4">
        <v>38637</v>
      </c>
      <c r="C400" s="7">
        <v>4301332736</v>
      </c>
      <c r="D400" s="8">
        <v>354</v>
      </c>
      <c r="E400" s="8">
        <v>1385</v>
      </c>
      <c r="F400" s="8" t="s">
        <v>1695</v>
      </c>
      <c r="G400" s="8" t="s">
        <v>1696</v>
      </c>
      <c r="H400" s="8">
        <v>40.022039999999897</v>
      </c>
      <c r="I400" s="9">
        <v>-110.20641000000001</v>
      </c>
      <c r="J400" s="7">
        <v>1385</v>
      </c>
      <c r="K400" s="8">
        <v>365</v>
      </c>
      <c r="L400" s="8">
        <v>730</v>
      </c>
      <c r="M400" s="8">
        <v>1095</v>
      </c>
      <c r="N400" s="8">
        <v>1460</v>
      </c>
      <c r="O400" s="8">
        <v>1825</v>
      </c>
      <c r="P400" s="8">
        <v>2190</v>
      </c>
      <c r="Q400" s="6">
        <v>2.3290384453705478E-4</v>
      </c>
      <c r="R400" s="33">
        <f t="shared" si="129"/>
        <v>1272.1269156350947</v>
      </c>
      <c r="S400" s="31">
        <f t="shared" si="130"/>
        <v>1168.4526277857472</v>
      </c>
      <c r="T400" s="31">
        <f t="shared" si="131"/>
        <v>1073.2274638633962</v>
      </c>
      <c r="U400" s="31">
        <f t="shared" si="132"/>
        <v>985.76284720535557</v>
      </c>
      <c r="V400" s="31">
        <f t="shared" si="133"/>
        <v>905.42631795163766</v>
      </c>
      <c r="W400" s="20">
        <f t="shared" si="134"/>
        <v>831.63695970444599</v>
      </c>
      <c r="Y400" s="153">
        <f t="shared" si="126"/>
        <v>2.04224344</v>
      </c>
      <c r="Z400" s="155">
        <f t="shared" si="135"/>
        <v>255.81038179757664</v>
      </c>
      <c r="AA400" s="156">
        <f t="shared" si="136"/>
        <v>817.41708206581961</v>
      </c>
      <c r="AD400" s="14" t="s">
        <v>58</v>
      </c>
      <c r="AE400" s="57">
        <v>38637</v>
      </c>
      <c r="AF400" s="33">
        <f t="shared" si="137"/>
        <v>1272.1269156350947</v>
      </c>
      <c r="AG400" s="84">
        <f t="shared" si="127"/>
        <v>1.875807110688235</v>
      </c>
      <c r="AH400" s="31">
        <f t="shared" si="138"/>
        <v>1168.4526277857472</v>
      </c>
      <c r="AI400" s="86">
        <f t="shared" si="128"/>
        <v>1.7229348115857066</v>
      </c>
      <c r="AJ400" s="155">
        <f t="shared" si="139"/>
        <v>1073.2274638633962</v>
      </c>
      <c r="AK400" s="56"/>
      <c r="AL400" s="86">
        <f t="shared" si="140"/>
        <v>1.5825211174749876</v>
      </c>
      <c r="AM400" s="31">
        <f t="shared" si="141"/>
        <v>985.76284720535557</v>
      </c>
      <c r="AN400" s="86">
        <f t="shared" si="142"/>
        <v>1.4535506917695737</v>
      </c>
      <c r="AO400" s="31">
        <f t="shared" si="143"/>
        <v>905.42631795163766</v>
      </c>
      <c r="AP400" s="89">
        <f t="shared" si="144"/>
        <v>1.3350909445776795</v>
      </c>
      <c r="AQ400" s="20">
        <f t="shared" si="145"/>
        <v>831.63695970444599</v>
      </c>
      <c r="AR400" s="86">
        <f t="shared" si="146"/>
        <v>1.2262852891104326</v>
      </c>
    </row>
    <row r="401" spans="1:44" x14ac:dyDescent="0.25">
      <c r="A401" s="3" t="s">
        <v>34</v>
      </c>
      <c r="B401" s="4">
        <v>38642</v>
      </c>
      <c r="C401" s="7">
        <v>4301332642</v>
      </c>
      <c r="D401" s="8">
        <v>247</v>
      </c>
      <c r="E401" s="8">
        <v>1413</v>
      </c>
      <c r="F401" s="8" t="s">
        <v>1695</v>
      </c>
      <c r="G401" s="8" t="s">
        <v>1696</v>
      </c>
      <c r="H401" s="8">
        <v>40.025709999999897</v>
      </c>
      <c r="I401" s="9">
        <v>-110.21028</v>
      </c>
      <c r="J401" s="7">
        <v>1413</v>
      </c>
      <c r="K401" s="8">
        <v>365</v>
      </c>
      <c r="L401" s="8">
        <v>730</v>
      </c>
      <c r="M401" s="8">
        <v>1095</v>
      </c>
      <c r="N401" s="8">
        <v>1460</v>
      </c>
      <c r="O401" s="8">
        <v>1825</v>
      </c>
      <c r="P401" s="8">
        <v>2190</v>
      </c>
      <c r="Q401" s="6">
        <v>2.3290384453705478E-4</v>
      </c>
      <c r="R401" s="33">
        <f t="shared" si="129"/>
        <v>1297.8450049042519</v>
      </c>
      <c r="S401" s="31">
        <f t="shared" si="130"/>
        <v>1192.0747747734733</v>
      </c>
      <c r="T401" s="31">
        <f t="shared" si="131"/>
        <v>1094.9244811833782</v>
      </c>
      <c r="U401" s="31">
        <f t="shared" si="132"/>
        <v>1005.6916267878465</v>
      </c>
      <c r="V401" s="31">
        <f t="shared" si="133"/>
        <v>923.73096553477546</v>
      </c>
      <c r="W401" s="20">
        <f t="shared" si="134"/>
        <v>848.44983686814589</v>
      </c>
      <c r="Y401" s="153">
        <f t="shared" si="126"/>
        <v>2.0835306719999998</v>
      </c>
      <c r="Z401" s="155">
        <f t="shared" si="135"/>
        <v>260.98199962453123</v>
      </c>
      <c r="AA401" s="156">
        <f t="shared" si="136"/>
        <v>833.94248155884702</v>
      </c>
      <c r="AD401" s="14" t="s">
        <v>34</v>
      </c>
      <c r="AE401" s="57">
        <v>38642</v>
      </c>
      <c r="AF401" s="33">
        <f t="shared" si="137"/>
        <v>1297.8450049042519</v>
      </c>
      <c r="AG401" s="84">
        <f t="shared" si="127"/>
        <v>1.9137295649115351</v>
      </c>
      <c r="AH401" s="31">
        <f t="shared" si="138"/>
        <v>1192.0747747734733</v>
      </c>
      <c r="AI401" s="86">
        <f t="shared" si="128"/>
        <v>1.7577667066935765</v>
      </c>
      <c r="AJ401" s="155">
        <f t="shared" si="139"/>
        <v>1094.9244811833782</v>
      </c>
      <c r="AK401" s="56"/>
      <c r="AL401" s="86">
        <f t="shared" si="140"/>
        <v>1.6145143241820632</v>
      </c>
      <c r="AM401" s="31">
        <f t="shared" si="141"/>
        <v>1005.6916267878465</v>
      </c>
      <c r="AN401" s="86">
        <f t="shared" si="142"/>
        <v>1.4829365541302584</v>
      </c>
      <c r="AO401" s="31">
        <f t="shared" si="143"/>
        <v>923.73096553477546</v>
      </c>
      <c r="AP401" s="89">
        <f t="shared" si="144"/>
        <v>1.36208195284351</v>
      </c>
      <c r="AQ401" s="20">
        <f t="shared" si="145"/>
        <v>848.44983686814589</v>
      </c>
      <c r="AR401" s="86">
        <f t="shared" si="146"/>
        <v>1.2510766162549032</v>
      </c>
    </row>
    <row r="402" spans="1:44" x14ac:dyDescent="0.25">
      <c r="A402" s="3" t="s">
        <v>32</v>
      </c>
      <c r="B402" s="4">
        <v>38644</v>
      </c>
      <c r="C402" s="7">
        <v>4301332626</v>
      </c>
      <c r="D402" s="8">
        <v>312</v>
      </c>
      <c r="E402" s="8">
        <v>3878</v>
      </c>
      <c r="F402" s="8" t="s">
        <v>1695</v>
      </c>
      <c r="G402" s="8" t="s">
        <v>1696</v>
      </c>
      <c r="H402" s="8">
        <v>39.999389999999899</v>
      </c>
      <c r="I402" s="9">
        <v>-110.22487</v>
      </c>
      <c r="J402" s="7">
        <v>3878</v>
      </c>
      <c r="K402" s="8">
        <v>365</v>
      </c>
      <c r="L402" s="8">
        <v>730</v>
      </c>
      <c r="M402" s="8">
        <v>1095</v>
      </c>
      <c r="N402" s="8">
        <v>1460</v>
      </c>
      <c r="O402" s="8">
        <v>1825</v>
      </c>
      <c r="P402" s="8">
        <v>2190</v>
      </c>
      <c r="Q402" s="6">
        <v>2.3290384453705478E-4</v>
      </c>
      <c r="R402" s="33">
        <f t="shared" si="129"/>
        <v>3561.9553637782656</v>
      </c>
      <c r="S402" s="31">
        <f t="shared" si="130"/>
        <v>3271.6673578000918</v>
      </c>
      <c r="T402" s="31">
        <f t="shared" si="131"/>
        <v>3005.0368988175096</v>
      </c>
      <c r="U402" s="31">
        <f t="shared" si="132"/>
        <v>2760.1359721749959</v>
      </c>
      <c r="V402" s="31">
        <f t="shared" si="133"/>
        <v>2535.1936902645857</v>
      </c>
      <c r="W402" s="20">
        <f t="shared" si="134"/>
        <v>2328.5834871724487</v>
      </c>
      <c r="Y402" s="153">
        <f t="shared" si="126"/>
        <v>5.7182816320000001</v>
      </c>
      <c r="Z402" s="155">
        <f t="shared" si="135"/>
        <v>716.26906903321458</v>
      </c>
      <c r="AA402" s="156">
        <f t="shared" si="136"/>
        <v>2288.7678297842949</v>
      </c>
      <c r="AD402" s="14" t="s">
        <v>32</v>
      </c>
      <c r="AE402" s="57">
        <v>38644</v>
      </c>
      <c r="AF402" s="33">
        <f t="shared" si="137"/>
        <v>3561.9553637782656</v>
      </c>
      <c r="AG402" s="84">
        <f t="shared" si="127"/>
        <v>5.2522599099270586</v>
      </c>
      <c r="AH402" s="31">
        <f t="shared" si="138"/>
        <v>3271.6673578000918</v>
      </c>
      <c r="AI402" s="86">
        <f t="shared" si="128"/>
        <v>4.8242174724399787</v>
      </c>
      <c r="AJ402" s="155">
        <f t="shared" si="139"/>
        <v>3005.0368988175096</v>
      </c>
      <c r="AK402" s="56"/>
      <c r="AL402" s="86">
        <f t="shared" si="140"/>
        <v>4.4310591289299657</v>
      </c>
      <c r="AM402" s="31">
        <f t="shared" si="141"/>
        <v>2760.1359721749959</v>
      </c>
      <c r="AN402" s="86">
        <f t="shared" si="142"/>
        <v>4.0699419369548071</v>
      </c>
      <c r="AO402" s="31">
        <f t="shared" si="143"/>
        <v>2535.1936902645857</v>
      </c>
      <c r="AP402" s="89">
        <f t="shared" si="144"/>
        <v>3.7382546448175029</v>
      </c>
      <c r="AQ402" s="20">
        <f t="shared" si="145"/>
        <v>2328.5834871724487</v>
      </c>
      <c r="AR402" s="86">
        <f t="shared" si="146"/>
        <v>3.4335988095092111</v>
      </c>
    </row>
    <row r="403" spans="1:44" x14ac:dyDescent="0.25">
      <c r="A403" s="3" t="s">
        <v>44</v>
      </c>
      <c r="B403" s="4">
        <v>38659</v>
      </c>
      <c r="C403" s="7">
        <v>4301332655</v>
      </c>
      <c r="D403" s="8">
        <v>364</v>
      </c>
      <c r="E403" s="8">
        <v>690</v>
      </c>
      <c r="F403" s="8" t="s">
        <v>1695</v>
      </c>
      <c r="G403" s="8" t="s">
        <v>1696</v>
      </c>
      <c r="H403" s="8">
        <v>40.032089999999897</v>
      </c>
      <c r="I403" s="9">
        <v>-110.06081</v>
      </c>
      <c r="J403" s="7">
        <v>690</v>
      </c>
      <c r="K403" s="8">
        <v>365</v>
      </c>
      <c r="L403" s="8">
        <v>730</v>
      </c>
      <c r="M403" s="8">
        <v>1095</v>
      </c>
      <c r="N403" s="8">
        <v>1460</v>
      </c>
      <c r="O403" s="8">
        <v>1825</v>
      </c>
      <c r="P403" s="8">
        <v>2190</v>
      </c>
      <c r="Q403" s="6">
        <v>2.3290384453705478E-4</v>
      </c>
      <c r="R403" s="33">
        <f t="shared" si="129"/>
        <v>633.76719984708689</v>
      </c>
      <c r="S403" s="31">
        <f t="shared" si="130"/>
        <v>582.11719362611223</v>
      </c>
      <c r="T403" s="31">
        <f t="shared" si="131"/>
        <v>534.67649824241403</v>
      </c>
      <c r="U403" s="31">
        <f t="shared" si="132"/>
        <v>491.10206828281252</v>
      </c>
      <c r="V403" s="31">
        <f t="shared" si="133"/>
        <v>451.07881544161012</v>
      </c>
      <c r="W403" s="20">
        <f t="shared" si="134"/>
        <v>414.31733010546407</v>
      </c>
      <c r="Y403" s="153">
        <f t="shared" si="126"/>
        <v>1.0174353599999999</v>
      </c>
      <c r="Z403" s="155">
        <f t="shared" si="135"/>
        <v>127.44343930709594</v>
      </c>
      <c r="AA403" s="156">
        <f t="shared" si="136"/>
        <v>407.23305893531807</v>
      </c>
      <c r="AD403" s="14" t="s">
        <v>44</v>
      </c>
      <c r="AE403" s="57">
        <v>38659</v>
      </c>
      <c r="AF403" s="33">
        <f t="shared" si="137"/>
        <v>633.76719984708689</v>
      </c>
      <c r="AG403" s="84">
        <f t="shared" si="127"/>
        <v>0.93451762193132282</v>
      </c>
      <c r="AH403" s="31">
        <f t="shared" si="138"/>
        <v>582.11719362611223</v>
      </c>
      <c r="AI403" s="86">
        <f t="shared" si="128"/>
        <v>0.85835741515822195</v>
      </c>
      <c r="AJ403" s="155">
        <f t="shared" si="139"/>
        <v>534.67649824241403</v>
      </c>
      <c r="AK403" s="56"/>
      <c r="AL403" s="86">
        <f t="shared" si="140"/>
        <v>0.78840402242436214</v>
      </c>
      <c r="AM403" s="31">
        <f t="shared" si="141"/>
        <v>491.10206828281252</v>
      </c>
      <c r="AN403" s="86">
        <f t="shared" si="142"/>
        <v>0.72415160817401147</v>
      </c>
      <c r="AO403" s="31">
        <f t="shared" si="143"/>
        <v>451.07881544161012</v>
      </c>
      <c r="AP403" s="89">
        <f t="shared" si="144"/>
        <v>0.66513556083653347</v>
      </c>
      <c r="AQ403" s="20">
        <f t="shared" si="145"/>
        <v>414.31733010546407</v>
      </c>
      <c r="AR403" s="86">
        <f t="shared" si="146"/>
        <v>0.61092913320303133</v>
      </c>
    </row>
    <row r="404" spans="1:44" x14ac:dyDescent="0.25">
      <c r="A404" s="3" t="s">
        <v>46</v>
      </c>
      <c r="B404" s="4">
        <v>38664</v>
      </c>
      <c r="C404" s="7">
        <v>4301332658</v>
      </c>
      <c r="D404" s="8">
        <v>362</v>
      </c>
      <c r="E404" s="8">
        <v>2706</v>
      </c>
      <c r="F404" s="8" t="s">
        <v>1695</v>
      </c>
      <c r="G404" s="8" t="s">
        <v>1696</v>
      </c>
      <c r="H404" s="8">
        <v>40.0325899999999</v>
      </c>
      <c r="I404" s="9">
        <v>-110.07435</v>
      </c>
      <c r="J404" s="7">
        <v>2706</v>
      </c>
      <c r="K404" s="8">
        <v>365</v>
      </c>
      <c r="L404" s="8">
        <v>730</v>
      </c>
      <c r="M404" s="8">
        <v>1095</v>
      </c>
      <c r="N404" s="8">
        <v>1460</v>
      </c>
      <c r="O404" s="8">
        <v>1825</v>
      </c>
      <c r="P404" s="8">
        <v>2190</v>
      </c>
      <c r="Q404" s="6">
        <v>2.3290384453705478E-4</v>
      </c>
      <c r="R404" s="33">
        <f t="shared" si="129"/>
        <v>2485.4696272264018</v>
      </c>
      <c r="S404" s="31">
        <f t="shared" si="130"/>
        <v>2282.9117767424054</v>
      </c>
      <c r="T404" s="31">
        <f t="shared" si="131"/>
        <v>2096.8617452811195</v>
      </c>
      <c r="U404" s="31">
        <f t="shared" si="132"/>
        <v>1925.9741982221606</v>
      </c>
      <c r="V404" s="31">
        <f t="shared" si="133"/>
        <v>1769.0134414275319</v>
      </c>
      <c r="W404" s="20">
        <f t="shared" si="134"/>
        <v>1624.8444858918633</v>
      </c>
      <c r="Y404" s="153">
        <f t="shared" si="126"/>
        <v>3.990116064</v>
      </c>
      <c r="Z404" s="155">
        <f t="shared" si="135"/>
        <v>499.7999228478285</v>
      </c>
      <c r="AA404" s="156">
        <f t="shared" si="136"/>
        <v>1597.0618224332909</v>
      </c>
      <c r="AD404" s="14" t="s">
        <v>46</v>
      </c>
      <c r="AE404" s="57">
        <v>38664</v>
      </c>
      <c r="AF404" s="33">
        <f t="shared" si="137"/>
        <v>2485.4696272264018</v>
      </c>
      <c r="AG404" s="84">
        <f t="shared" si="127"/>
        <v>3.6649343260089271</v>
      </c>
      <c r="AH404" s="31">
        <f t="shared" si="138"/>
        <v>2282.9117767424054</v>
      </c>
      <c r="AI404" s="86">
        <f t="shared" si="128"/>
        <v>3.3662538629248533</v>
      </c>
      <c r="AJ404" s="155">
        <f t="shared" si="139"/>
        <v>2096.8617452811195</v>
      </c>
      <c r="AK404" s="56"/>
      <c r="AL404" s="86">
        <f t="shared" si="140"/>
        <v>3.0919149053338031</v>
      </c>
      <c r="AM404" s="31">
        <f t="shared" si="141"/>
        <v>1925.9741982221606</v>
      </c>
      <c r="AN404" s="86">
        <f t="shared" si="142"/>
        <v>2.8399336981432972</v>
      </c>
      <c r="AO404" s="31">
        <f t="shared" si="143"/>
        <v>1769.0134414275319</v>
      </c>
      <c r="AP404" s="89">
        <f t="shared" si="144"/>
        <v>2.6084881559763184</v>
      </c>
      <c r="AQ404" s="20">
        <f t="shared" si="145"/>
        <v>1624.8444858918633</v>
      </c>
      <c r="AR404" s="86">
        <f t="shared" si="146"/>
        <v>2.3959046876049315</v>
      </c>
    </row>
    <row r="405" spans="1:44" x14ac:dyDescent="0.25">
      <c r="A405" s="3" t="s">
        <v>68</v>
      </c>
      <c r="B405" s="4">
        <v>38669</v>
      </c>
      <c r="C405" s="7">
        <v>4301332800</v>
      </c>
      <c r="D405" s="8">
        <v>366</v>
      </c>
      <c r="E405" s="8">
        <v>918</v>
      </c>
      <c r="F405" s="8" t="s">
        <v>1695</v>
      </c>
      <c r="G405" s="8" t="s">
        <v>1696</v>
      </c>
      <c r="H405" s="8">
        <v>40.03725</v>
      </c>
      <c r="I405" s="9">
        <v>-110.31</v>
      </c>
      <c r="J405" s="7">
        <v>918</v>
      </c>
      <c r="K405" s="8">
        <v>365</v>
      </c>
      <c r="L405" s="8">
        <v>730</v>
      </c>
      <c r="M405" s="8">
        <v>1095</v>
      </c>
      <c r="N405" s="8">
        <v>1460</v>
      </c>
      <c r="O405" s="8">
        <v>1825</v>
      </c>
      <c r="P405" s="8">
        <v>2190</v>
      </c>
      <c r="Q405" s="6">
        <v>2.3290384453705478E-4</v>
      </c>
      <c r="R405" s="33">
        <f t="shared" si="129"/>
        <v>843.18592675308093</v>
      </c>
      <c r="S405" s="31">
        <f t="shared" si="130"/>
        <v>774.46896195474062</v>
      </c>
      <c r="T405" s="31">
        <f t="shared" si="131"/>
        <v>711.35221070512478</v>
      </c>
      <c r="U405" s="31">
        <f t="shared" si="132"/>
        <v>653.37927345452454</v>
      </c>
      <c r="V405" s="31">
        <f t="shared" si="133"/>
        <v>600.13094576144647</v>
      </c>
      <c r="W405" s="20">
        <f t="shared" si="134"/>
        <v>551.22218700987821</v>
      </c>
      <c r="Y405" s="153">
        <f t="shared" si="126"/>
        <v>1.353631392</v>
      </c>
      <c r="Z405" s="155">
        <f t="shared" si="135"/>
        <v>169.55518446944069</v>
      </c>
      <c r="AA405" s="156">
        <f t="shared" si="136"/>
        <v>541.79702623568403</v>
      </c>
      <c r="AD405" s="14" t="s">
        <v>68</v>
      </c>
      <c r="AE405" s="57">
        <v>38669</v>
      </c>
      <c r="AF405" s="33">
        <f t="shared" si="137"/>
        <v>843.18592675308093</v>
      </c>
      <c r="AG405" s="84">
        <f t="shared" si="127"/>
        <v>1.2433147491781948</v>
      </c>
      <c r="AH405" s="31">
        <f t="shared" si="138"/>
        <v>774.46896195474062</v>
      </c>
      <c r="AI405" s="86">
        <f t="shared" si="128"/>
        <v>1.141988561036591</v>
      </c>
      <c r="AJ405" s="155">
        <f t="shared" si="139"/>
        <v>711.35221070512478</v>
      </c>
      <c r="AK405" s="56"/>
      <c r="AL405" s="86">
        <f t="shared" si="140"/>
        <v>1.0489201341819774</v>
      </c>
      <c r="AM405" s="31">
        <f t="shared" si="141"/>
        <v>653.37927345452454</v>
      </c>
      <c r="AN405" s="86">
        <f t="shared" si="142"/>
        <v>0.96343648739672838</v>
      </c>
      <c r="AO405" s="31">
        <f t="shared" si="143"/>
        <v>600.13094576144647</v>
      </c>
      <c r="AP405" s="89">
        <f t="shared" si="144"/>
        <v>0.88491948528686626</v>
      </c>
      <c r="AQ405" s="20">
        <f t="shared" si="145"/>
        <v>551.22218700987821</v>
      </c>
      <c r="AR405" s="86">
        <f t="shared" si="146"/>
        <v>0.81280136852229379</v>
      </c>
    </row>
    <row r="406" spans="1:44" x14ac:dyDescent="0.25">
      <c r="A406" s="3" t="s">
        <v>1446</v>
      </c>
      <c r="B406" s="4">
        <v>38670</v>
      </c>
      <c r="C406" s="7">
        <v>4304736843</v>
      </c>
      <c r="D406" s="8">
        <v>349</v>
      </c>
      <c r="E406" s="8">
        <v>8076</v>
      </c>
      <c r="F406" s="8" t="s">
        <v>1695</v>
      </c>
      <c r="G406" s="8" t="s">
        <v>1697</v>
      </c>
      <c r="H406" s="8">
        <v>40.380090000000003</v>
      </c>
      <c r="I406" s="9">
        <v>-109.92874</v>
      </c>
      <c r="J406" s="7">
        <v>8076</v>
      </c>
      <c r="K406" s="8">
        <v>365</v>
      </c>
      <c r="L406" s="8">
        <v>730</v>
      </c>
      <c r="M406" s="8">
        <v>1095</v>
      </c>
      <c r="N406" s="8">
        <v>1460</v>
      </c>
      <c r="O406" s="8">
        <v>1825</v>
      </c>
      <c r="P406" s="8">
        <v>2190</v>
      </c>
      <c r="Q406" s="6">
        <v>2.3290384453705478E-4</v>
      </c>
      <c r="R406" s="33">
        <f t="shared" si="129"/>
        <v>7417.8317477754699</v>
      </c>
      <c r="S406" s="31">
        <f t="shared" si="130"/>
        <v>6813.3021097456267</v>
      </c>
      <c r="T406" s="31">
        <f t="shared" si="131"/>
        <v>6258.0397098633848</v>
      </c>
      <c r="U406" s="31">
        <f t="shared" si="132"/>
        <v>5748.0294252927451</v>
      </c>
      <c r="V406" s="31">
        <f t="shared" si="133"/>
        <v>5279.5833529078891</v>
      </c>
      <c r="W406" s="20">
        <f t="shared" si="134"/>
        <v>4849.31414193004</v>
      </c>
      <c r="Y406" s="153">
        <f t="shared" si="126"/>
        <v>11.908417344</v>
      </c>
      <c r="Z406" s="155">
        <f t="shared" si="135"/>
        <v>1491.6423418030533</v>
      </c>
      <c r="AA406" s="156">
        <f t="shared" si="136"/>
        <v>4766.3973680603312</v>
      </c>
      <c r="AD406" s="14" t="s">
        <v>1446</v>
      </c>
      <c r="AE406" s="57">
        <v>38670</v>
      </c>
      <c r="AF406" s="33">
        <f t="shared" si="137"/>
        <v>7417.8317477754699</v>
      </c>
      <c r="AG406" s="84">
        <f t="shared" si="127"/>
        <v>10.937919296691833</v>
      </c>
      <c r="AH406" s="31">
        <f t="shared" si="138"/>
        <v>6813.3021097456267</v>
      </c>
      <c r="AI406" s="86">
        <f t="shared" si="128"/>
        <v>10.046513746112755</v>
      </c>
      <c r="AJ406" s="155">
        <f t="shared" si="139"/>
        <v>6258.0397098633848</v>
      </c>
      <c r="AK406" s="56"/>
      <c r="AL406" s="86">
        <f t="shared" si="140"/>
        <v>9.2277549059407953</v>
      </c>
      <c r="AM406" s="31">
        <f t="shared" si="141"/>
        <v>5748.0294252927451</v>
      </c>
      <c r="AN406" s="86">
        <f t="shared" si="142"/>
        <v>8.4757223008888651</v>
      </c>
      <c r="AO406" s="31">
        <f t="shared" si="143"/>
        <v>5279.5833529078891</v>
      </c>
      <c r="AP406" s="89">
        <f t="shared" si="144"/>
        <v>7.7849779555302101</v>
      </c>
      <c r="AQ406" s="20">
        <f t="shared" si="145"/>
        <v>4849.31414193004</v>
      </c>
      <c r="AR406" s="86">
        <f t="shared" si="146"/>
        <v>7.1505270720980887</v>
      </c>
    </row>
    <row r="407" spans="1:44" x14ac:dyDescent="0.25">
      <c r="A407" s="3" t="s">
        <v>381</v>
      </c>
      <c r="B407" s="4">
        <v>38673</v>
      </c>
      <c r="C407" s="7">
        <v>4301332802</v>
      </c>
      <c r="D407" s="8">
        <v>366</v>
      </c>
      <c r="E407" s="8">
        <v>10</v>
      </c>
      <c r="F407" s="8" t="s">
        <v>1695</v>
      </c>
      <c r="G407" s="8" t="s">
        <v>1696</v>
      </c>
      <c r="H407" s="8">
        <v>40.018949999999897</v>
      </c>
      <c r="I407" s="9">
        <v>-110.32852</v>
      </c>
      <c r="J407" s="7">
        <v>10</v>
      </c>
      <c r="K407" s="8">
        <v>365</v>
      </c>
      <c r="L407" s="8">
        <v>730</v>
      </c>
      <c r="M407" s="8">
        <v>1095</v>
      </c>
      <c r="N407" s="8">
        <v>1460</v>
      </c>
      <c r="O407" s="8">
        <v>1825</v>
      </c>
      <c r="P407" s="8">
        <v>2190</v>
      </c>
      <c r="Q407" s="6">
        <v>2.3290384453705478E-4</v>
      </c>
      <c r="R407" s="33">
        <f t="shared" si="129"/>
        <v>9.1850318818418391</v>
      </c>
      <c r="S407" s="31">
        <f t="shared" si="130"/>
        <v>8.4364810670451043</v>
      </c>
      <c r="T407" s="31">
        <f t="shared" si="131"/>
        <v>7.7489347571364355</v>
      </c>
      <c r="U407" s="31">
        <f t="shared" si="132"/>
        <v>7.1174212794610519</v>
      </c>
      <c r="V407" s="31">
        <f t="shared" si="133"/>
        <v>6.537374136834929</v>
      </c>
      <c r="W407" s="20">
        <f t="shared" si="134"/>
        <v>6.0045989870357106</v>
      </c>
      <c r="Y407" s="153">
        <f t="shared" si="126"/>
        <v>1.4745439999999999E-2</v>
      </c>
      <c r="Z407" s="155">
        <f t="shared" si="135"/>
        <v>1.8470063667695065</v>
      </c>
      <c r="AA407" s="156">
        <f t="shared" si="136"/>
        <v>5.9019283903669288</v>
      </c>
      <c r="AD407" s="14" t="s">
        <v>381</v>
      </c>
      <c r="AE407" s="57">
        <v>38673</v>
      </c>
      <c r="AF407" s="33">
        <f t="shared" si="137"/>
        <v>9.1850318818418391</v>
      </c>
      <c r="AG407" s="84">
        <f t="shared" si="127"/>
        <v>1.3543733651178592E-2</v>
      </c>
      <c r="AH407" s="31">
        <f t="shared" si="138"/>
        <v>8.4364810670451043</v>
      </c>
      <c r="AI407" s="86">
        <f t="shared" si="128"/>
        <v>1.2439962538524956E-2</v>
      </c>
      <c r="AJ407" s="155">
        <f t="shared" si="139"/>
        <v>7.7489347571364355</v>
      </c>
      <c r="AK407" s="56"/>
      <c r="AL407" s="86">
        <f t="shared" si="140"/>
        <v>1.1426145252526988E-2</v>
      </c>
      <c r="AM407" s="31">
        <f t="shared" si="141"/>
        <v>7.1174212794610519</v>
      </c>
      <c r="AN407" s="86">
        <f t="shared" si="142"/>
        <v>1.0494950843101617E-2</v>
      </c>
      <c r="AO407" s="31">
        <f t="shared" si="143"/>
        <v>6.537374136834929</v>
      </c>
      <c r="AP407" s="89">
        <f t="shared" si="144"/>
        <v>9.6396458092251232E-3</v>
      </c>
      <c r="AQ407" s="20">
        <f t="shared" si="145"/>
        <v>6.0045989870357106</v>
      </c>
      <c r="AR407" s="86">
        <f t="shared" si="146"/>
        <v>8.8540454087395852E-3</v>
      </c>
    </row>
    <row r="408" spans="1:44" x14ac:dyDescent="0.25">
      <c r="A408" s="3" t="s">
        <v>55</v>
      </c>
      <c r="B408" s="4">
        <v>38678</v>
      </c>
      <c r="C408" s="7">
        <v>4301332697</v>
      </c>
      <c r="D408" s="8">
        <v>2</v>
      </c>
      <c r="E408" s="8">
        <v>113</v>
      </c>
      <c r="F408" s="8" t="s">
        <v>1695</v>
      </c>
      <c r="G408" s="8" t="s">
        <v>1696</v>
      </c>
      <c r="H408" s="8">
        <v>40.024940000000001</v>
      </c>
      <c r="I408" s="9">
        <v>-110.09007</v>
      </c>
      <c r="J408" s="7">
        <v>113</v>
      </c>
      <c r="K408" s="8">
        <v>365</v>
      </c>
      <c r="L408" s="8">
        <v>730</v>
      </c>
      <c r="M408" s="8">
        <v>1095</v>
      </c>
      <c r="N408" s="8">
        <v>1460</v>
      </c>
      <c r="O408" s="8">
        <v>1825</v>
      </c>
      <c r="P408" s="8">
        <v>2190</v>
      </c>
      <c r="Q408" s="6">
        <v>2.3290384453705478E-4</v>
      </c>
      <c r="R408" s="33">
        <f t="shared" si="129"/>
        <v>103.79086026481279</v>
      </c>
      <c r="S408" s="31">
        <f t="shared" si="130"/>
        <v>95.332236057609691</v>
      </c>
      <c r="T408" s="31">
        <f t="shared" si="131"/>
        <v>87.56296275564172</v>
      </c>
      <c r="U408" s="31">
        <f t="shared" si="132"/>
        <v>80.426860457909882</v>
      </c>
      <c r="V408" s="31">
        <f t="shared" si="133"/>
        <v>73.872327746234703</v>
      </c>
      <c r="W408" s="20">
        <f t="shared" si="134"/>
        <v>67.851968553503539</v>
      </c>
      <c r="Y408" s="153">
        <f t="shared" si="126"/>
        <v>0.16662347199999999</v>
      </c>
      <c r="Z408" s="155">
        <f t="shared" si="135"/>
        <v>20.871171944495423</v>
      </c>
      <c r="AA408" s="156">
        <f t="shared" si="136"/>
        <v>66.691790811146291</v>
      </c>
      <c r="AD408" s="14" t="s">
        <v>55</v>
      </c>
      <c r="AE408" s="57">
        <v>38678</v>
      </c>
      <c r="AF408" s="33">
        <f t="shared" si="137"/>
        <v>103.79086026481279</v>
      </c>
      <c r="AG408" s="84">
        <f t="shared" si="127"/>
        <v>0.15304419025831811</v>
      </c>
      <c r="AH408" s="31">
        <f t="shared" si="138"/>
        <v>95.332236057609691</v>
      </c>
      <c r="AI408" s="86">
        <f t="shared" si="128"/>
        <v>0.14057157668533202</v>
      </c>
      <c r="AJ408" s="155">
        <f t="shared" si="139"/>
        <v>87.56296275564172</v>
      </c>
      <c r="AK408" s="56"/>
      <c r="AL408" s="86">
        <f t="shared" si="140"/>
        <v>0.12911544135355496</v>
      </c>
      <c r="AM408" s="31">
        <f t="shared" si="141"/>
        <v>80.426860457909882</v>
      </c>
      <c r="AN408" s="86">
        <f t="shared" si="142"/>
        <v>0.11859294452704826</v>
      </c>
      <c r="AO408" s="31">
        <f t="shared" si="143"/>
        <v>73.872327746234703</v>
      </c>
      <c r="AP408" s="89">
        <f t="shared" si="144"/>
        <v>0.10892799764424389</v>
      </c>
      <c r="AQ408" s="20">
        <f t="shared" si="145"/>
        <v>67.851968553503539</v>
      </c>
      <c r="AR408" s="86">
        <f t="shared" si="146"/>
        <v>0.10005071311875732</v>
      </c>
    </row>
    <row r="409" spans="1:44" x14ac:dyDescent="0.25">
      <c r="A409" s="3" t="s">
        <v>41</v>
      </c>
      <c r="B409" s="4">
        <v>38679</v>
      </c>
      <c r="C409" s="7">
        <v>4301332651</v>
      </c>
      <c r="D409" s="8">
        <v>364</v>
      </c>
      <c r="E409" s="8">
        <v>1317</v>
      </c>
      <c r="F409" s="8" t="s">
        <v>1695</v>
      </c>
      <c r="G409" s="8" t="s">
        <v>1696</v>
      </c>
      <c r="H409" s="8">
        <v>40.029220000000002</v>
      </c>
      <c r="I409" s="9">
        <v>-110.0748</v>
      </c>
      <c r="J409" s="7">
        <v>1317</v>
      </c>
      <c r="K409" s="8">
        <v>365</v>
      </c>
      <c r="L409" s="8">
        <v>730</v>
      </c>
      <c r="M409" s="8">
        <v>1095</v>
      </c>
      <c r="N409" s="8">
        <v>1460</v>
      </c>
      <c r="O409" s="8">
        <v>1825</v>
      </c>
      <c r="P409" s="8">
        <v>2190</v>
      </c>
      <c r="Q409" s="6">
        <v>2.3290384453705478E-4</v>
      </c>
      <c r="R409" s="33">
        <f t="shared" si="129"/>
        <v>1209.6686988385702</v>
      </c>
      <c r="S409" s="31">
        <f t="shared" si="130"/>
        <v>1111.0845565298403</v>
      </c>
      <c r="T409" s="31">
        <f t="shared" si="131"/>
        <v>1020.5347075148685</v>
      </c>
      <c r="U409" s="31">
        <f t="shared" si="132"/>
        <v>937.36438250502044</v>
      </c>
      <c r="V409" s="31">
        <f t="shared" si="133"/>
        <v>860.97217382116014</v>
      </c>
      <c r="W409" s="20">
        <f t="shared" si="134"/>
        <v>790.80568659260314</v>
      </c>
      <c r="Y409" s="153">
        <f t="shared" si="126"/>
        <v>1.9419744479999999</v>
      </c>
      <c r="Z409" s="155">
        <f t="shared" si="135"/>
        <v>243.250738503544</v>
      </c>
      <c r="AA409" s="156">
        <f t="shared" si="136"/>
        <v>777.28396901132453</v>
      </c>
      <c r="AD409" s="14" t="s">
        <v>41</v>
      </c>
      <c r="AE409" s="57">
        <v>38679</v>
      </c>
      <c r="AF409" s="33">
        <f t="shared" si="137"/>
        <v>1209.6686988385702</v>
      </c>
      <c r="AG409" s="84">
        <f t="shared" si="127"/>
        <v>1.7837097218602207</v>
      </c>
      <c r="AH409" s="31">
        <f t="shared" si="138"/>
        <v>1111.0845565298403</v>
      </c>
      <c r="AI409" s="86">
        <f t="shared" si="128"/>
        <v>1.6383430663237366</v>
      </c>
      <c r="AJ409" s="155">
        <f t="shared" si="139"/>
        <v>1020.5347075148685</v>
      </c>
      <c r="AK409" s="56"/>
      <c r="AL409" s="86">
        <f t="shared" si="140"/>
        <v>1.5048233297578042</v>
      </c>
      <c r="AM409" s="31">
        <f t="shared" si="141"/>
        <v>937.36438250502044</v>
      </c>
      <c r="AN409" s="86">
        <f t="shared" si="142"/>
        <v>1.3821850260364827</v>
      </c>
      <c r="AO409" s="31">
        <f t="shared" si="143"/>
        <v>860.97217382116014</v>
      </c>
      <c r="AP409" s="89">
        <f t="shared" si="144"/>
        <v>1.2695413530749486</v>
      </c>
      <c r="AQ409" s="20">
        <f t="shared" si="145"/>
        <v>790.80568659260314</v>
      </c>
      <c r="AR409" s="86">
        <f t="shared" si="146"/>
        <v>1.1660777803310034</v>
      </c>
    </row>
    <row r="410" spans="1:44" x14ac:dyDescent="0.25">
      <c r="A410" s="3" t="s">
        <v>47</v>
      </c>
      <c r="B410" s="4">
        <v>38686</v>
      </c>
      <c r="C410" s="7">
        <v>4301332659</v>
      </c>
      <c r="D410" s="8">
        <v>291</v>
      </c>
      <c r="E410" s="8">
        <v>1703</v>
      </c>
      <c r="F410" s="8" t="s">
        <v>1695</v>
      </c>
      <c r="G410" s="8" t="s">
        <v>1696</v>
      </c>
      <c r="H410" s="8">
        <v>40.036409999999897</v>
      </c>
      <c r="I410" s="9">
        <v>-110.06492</v>
      </c>
      <c r="J410" s="7">
        <v>1703</v>
      </c>
      <c r="K410" s="8">
        <v>365</v>
      </c>
      <c r="L410" s="8">
        <v>730</v>
      </c>
      <c r="M410" s="8">
        <v>1095</v>
      </c>
      <c r="N410" s="8">
        <v>1460</v>
      </c>
      <c r="O410" s="8">
        <v>1825</v>
      </c>
      <c r="P410" s="8">
        <v>2190</v>
      </c>
      <c r="Q410" s="6">
        <v>2.3290384453705478E-4</v>
      </c>
      <c r="R410" s="33">
        <f t="shared" si="129"/>
        <v>1564.2109294776653</v>
      </c>
      <c r="S410" s="31">
        <f t="shared" si="130"/>
        <v>1436.7327257177815</v>
      </c>
      <c r="T410" s="31">
        <f t="shared" si="131"/>
        <v>1319.6435891403348</v>
      </c>
      <c r="U410" s="31">
        <f t="shared" si="132"/>
        <v>1212.0968438922171</v>
      </c>
      <c r="V410" s="31">
        <f t="shared" si="133"/>
        <v>1113.3148155029885</v>
      </c>
      <c r="W410" s="20">
        <f t="shared" si="134"/>
        <v>1022.5832074921816</v>
      </c>
      <c r="Y410" s="153">
        <f t="shared" si="126"/>
        <v>2.5111484319999997</v>
      </c>
      <c r="Z410" s="155">
        <f t="shared" si="135"/>
        <v>314.5451842608469</v>
      </c>
      <c r="AA410" s="156">
        <f t="shared" si="136"/>
        <v>1005.0984048794878</v>
      </c>
      <c r="AD410" s="14" t="s">
        <v>47</v>
      </c>
      <c r="AE410" s="57">
        <v>38686</v>
      </c>
      <c r="AF410" s="33">
        <f t="shared" si="137"/>
        <v>1564.2109294776653</v>
      </c>
      <c r="AG410" s="84">
        <f t="shared" si="127"/>
        <v>2.3064978407957146</v>
      </c>
      <c r="AH410" s="31">
        <f t="shared" si="138"/>
        <v>1436.7327257177815</v>
      </c>
      <c r="AI410" s="86">
        <f t="shared" si="128"/>
        <v>2.1185256203108005</v>
      </c>
      <c r="AJ410" s="155">
        <f t="shared" si="139"/>
        <v>1319.6435891403348</v>
      </c>
      <c r="AK410" s="56"/>
      <c r="AL410" s="86">
        <f t="shared" si="140"/>
        <v>1.9458725365053458</v>
      </c>
      <c r="AM410" s="31">
        <f t="shared" si="141"/>
        <v>1212.0968438922171</v>
      </c>
      <c r="AN410" s="86">
        <f t="shared" si="142"/>
        <v>1.7872901285802052</v>
      </c>
      <c r="AO410" s="31">
        <f t="shared" si="143"/>
        <v>1113.3148155029885</v>
      </c>
      <c r="AP410" s="89">
        <f t="shared" si="144"/>
        <v>1.6416316813110385</v>
      </c>
      <c r="AQ410" s="20">
        <f t="shared" si="145"/>
        <v>1022.5832074921816</v>
      </c>
      <c r="AR410" s="86">
        <f t="shared" si="146"/>
        <v>1.5078439331083513</v>
      </c>
    </row>
    <row r="411" spans="1:44" x14ac:dyDescent="0.25">
      <c r="A411" s="3" t="s">
        <v>45</v>
      </c>
      <c r="B411" s="4">
        <v>38687</v>
      </c>
      <c r="C411" s="7">
        <v>4301332656</v>
      </c>
      <c r="D411" s="8">
        <v>328</v>
      </c>
      <c r="E411" s="8">
        <v>480</v>
      </c>
      <c r="F411" s="8" t="s">
        <v>1695</v>
      </c>
      <c r="G411" s="8" t="s">
        <v>1696</v>
      </c>
      <c r="H411" s="8">
        <v>40.033169999999899</v>
      </c>
      <c r="I411" s="9">
        <v>-110.06564</v>
      </c>
      <c r="J411" s="7">
        <v>480</v>
      </c>
      <c r="K411" s="8">
        <v>365</v>
      </c>
      <c r="L411" s="8">
        <v>730</v>
      </c>
      <c r="M411" s="8">
        <v>1095</v>
      </c>
      <c r="N411" s="8">
        <v>1460</v>
      </c>
      <c r="O411" s="8">
        <v>1825</v>
      </c>
      <c r="P411" s="8">
        <v>2190</v>
      </c>
      <c r="Q411" s="6">
        <v>2.3290384453705478E-4</v>
      </c>
      <c r="R411" s="33">
        <f t="shared" si="129"/>
        <v>440.8815303284083</v>
      </c>
      <c r="S411" s="31">
        <f t="shared" si="130"/>
        <v>404.95109121816506</v>
      </c>
      <c r="T411" s="31">
        <f t="shared" si="131"/>
        <v>371.94886834254891</v>
      </c>
      <c r="U411" s="31">
        <f t="shared" si="132"/>
        <v>341.63622141413049</v>
      </c>
      <c r="V411" s="31">
        <f t="shared" si="133"/>
        <v>313.79395856807662</v>
      </c>
      <c r="W411" s="20">
        <f t="shared" si="134"/>
        <v>288.22075137771412</v>
      </c>
      <c r="Y411" s="153">
        <f t="shared" si="126"/>
        <v>0.70778111999999993</v>
      </c>
      <c r="Z411" s="155">
        <f t="shared" si="135"/>
        <v>88.656305604936307</v>
      </c>
      <c r="AA411" s="156">
        <f t="shared" si="136"/>
        <v>283.29256273761257</v>
      </c>
      <c r="AD411" s="14" t="s">
        <v>45</v>
      </c>
      <c r="AE411" s="57">
        <v>38687</v>
      </c>
      <c r="AF411" s="33">
        <f t="shared" si="137"/>
        <v>440.8815303284083</v>
      </c>
      <c r="AG411" s="84">
        <f t="shared" si="127"/>
        <v>0.65009921525657244</v>
      </c>
      <c r="AH411" s="31">
        <f t="shared" si="138"/>
        <v>404.95109121816506</v>
      </c>
      <c r="AI411" s="86">
        <f t="shared" si="128"/>
        <v>0.59711820184919795</v>
      </c>
      <c r="AJ411" s="155">
        <f t="shared" si="139"/>
        <v>371.94886834254891</v>
      </c>
      <c r="AK411" s="56"/>
      <c r="AL411" s="86">
        <f t="shared" si="140"/>
        <v>0.54845497212129546</v>
      </c>
      <c r="AM411" s="31">
        <f t="shared" si="141"/>
        <v>341.63622141413049</v>
      </c>
      <c r="AN411" s="86">
        <f t="shared" si="142"/>
        <v>0.50375764046887761</v>
      </c>
      <c r="AO411" s="31">
        <f t="shared" si="143"/>
        <v>313.79395856807662</v>
      </c>
      <c r="AP411" s="89">
        <f t="shared" si="144"/>
        <v>0.46270299884280597</v>
      </c>
      <c r="AQ411" s="20">
        <f t="shared" si="145"/>
        <v>288.22075137771412</v>
      </c>
      <c r="AR411" s="86">
        <f t="shared" si="146"/>
        <v>0.42499417961950009</v>
      </c>
    </row>
    <row r="412" spans="1:44" x14ac:dyDescent="0.25">
      <c r="A412" s="3" t="s">
        <v>38</v>
      </c>
      <c r="B412" s="4">
        <v>38691</v>
      </c>
      <c r="C412" s="7">
        <v>4301332648</v>
      </c>
      <c r="D412" s="8">
        <v>280</v>
      </c>
      <c r="E412" s="8">
        <v>2301</v>
      </c>
      <c r="F412" s="8" t="s">
        <v>1695</v>
      </c>
      <c r="G412" s="8" t="s">
        <v>1696</v>
      </c>
      <c r="H412" s="8">
        <v>40.025530000000003</v>
      </c>
      <c r="I412" s="9">
        <v>-110.06534000000001</v>
      </c>
      <c r="J412" s="7">
        <v>2301</v>
      </c>
      <c r="K412" s="8">
        <v>365</v>
      </c>
      <c r="L412" s="8">
        <v>730</v>
      </c>
      <c r="M412" s="8">
        <v>1095</v>
      </c>
      <c r="N412" s="8">
        <v>1460</v>
      </c>
      <c r="O412" s="8">
        <v>1825</v>
      </c>
      <c r="P412" s="8">
        <v>2190</v>
      </c>
      <c r="Q412" s="6">
        <v>2.3290384453705478E-4</v>
      </c>
      <c r="R412" s="33">
        <f t="shared" si="129"/>
        <v>2113.4758360118071</v>
      </c>
      <c r="S412" s="31">
        <f t="shared" si="130"/>
        <v>1941.2342935270788</v>
      </c>
      <c r="T412" s="31">
        <f t="shared" si="131"/>
        <v>1783.0298876170937</v>
      </c>
      <c r="U412" s="31">
        <f t="shared" si="132"/>
        <v>1637.7186364039878</v>
      </c>
      <c r="V412" s="31">
        <f t="shared" si="133"/>
        <v>1504.2497888857172</v>
      </c>
      <c r="W412" s="20">
        <f t="shared" si="134"/>
        <v>1381.6582269169171</v>
      </c>
      <c r="Y412" s="153">
        <f t="shared" si="126"/>
        <v>3.3929257439999998</v>
      </c>
      <c r="Z412" s="155">
        <f t="shared" si="135"/>
        <v>424.9961649936634</v>
      </c>
      <c r="AA412" s="156">
        <f t="shared" si="136"/>
        <v>1358.0337226234301</v>
      </c>
      <c r="AD412" s="14" t="s">
        <v>38</v>
      </c>
      <c r="AE412" s="57">
        <v>38691</v>
      </c>
      <c r="AF412" s="33">
        <f t="shared" si="137"/>
        <v>2113.4758360118071</v>
      </c>
      <c r="AG412" s="84">
        <f t="shared" si="127"/>
        <v>3.1164131131361938</v>
      </c>
      <c r="AH412" s="31">
        <f t="shared" si="138"/>
        <v>1941.2342935270788</v>
      </c>
      <c r="AI412" s="86">
        <f t="shared" si="128"/>
        <v>2.8624353801145928</v>
      </c>
      <c r="AJ412" s="155">
        <f t="shared" si="139"/>
        <v>1783.0298876170937</v>
      </c>
      <c r="AK412" s="56"/>
      <c r="AL412" s="86">
        <f t="shared" si="140"/>
        <v>2.6291560226064599</v>
      </c>
      <c r="AM412" s="31">
        <f t="shared" si="141"/>
        <v>1637.7186364039878</v>
      </c>
      <c r="AN412" s="86">
        <f t="shared" si="142"/>
        <v>2.4148881889976819</v>
      </c>
      <c r="AO412" s="31">
        <f t="shared" si="143"/>
        <v>1504.2497888857172</v>
      </c>
      <c r="AP412" s="89">
        <f t="shared" si="144"/>
        <v>2.218082500702701</v>
      </c>
      <c r="AQ412" s="20">
        <f t="shared" si="145"/>
        <v>1381.6582269169171</v>
      </c>
      <c r="AR412" s="86">
        <f t="shared" si="146"/>
        <v>2.0373158485509784</v>
      </c>
    </row>
    <row r="413" spans="1:44" x14ac:dyDescent="0.25">
      <c r="A413" s="3" t="s">
        <v>43</v>
      </c>
      <c r="B413" s="4">
        <v>38698</v>
      </c>
      <c r="C413" s="7">
        <v>4301332653</v>
      </c>
      <c r="D413" s="8">
        <v>358</v>
      </c>
      <c r="E413" s="8">
        <v>953</v>
      </c>
      <c r="F413" s="8" t="s">
        <v>1695</v>
      </c>
      <c r="G413" s="8" t="s">
        <v>1696</v>
      </c>
      <c r="H413" s="8">
        <v>40.029029999999899</v>
      </c>
      <c r="I413" s="9">
        <v>-110.0651</v>
      </c>
      <c r="J413" s="7">
        <v>953</v>
      </c>
      <c r="K413" s="8">
        <v>365</v>
      </c>
      <c r="L413" s="8">
        <v>730</v>
      </c>
      <c r="M413" s="8">
        <v>1095</v>
      </c>
      <c r="N413" s="8">
        <v>1460</v>
      </c>
      <c r="O413" s="8">
        <v>1825</v>
      </c>
      <c r="P413" s="8">
        <v>2190</v>
      </c>
      <c r="Q413" s="6">
        <v>2.3290384453705478E-4</v>
      </c>
      <c r="R413" s="33">
        <f t="shared" si="129"/>
        <v>875.33353833952731</v>
      </c>
      <c r="S413" s="31">
        <f t="shared" si="130"/>
        <v>803.99664568939852</v>
      </c>
      <c r="T413" s="31">
        <f t="shared" si="131"/>
        <v>738.47348235510231</v>
      </c>
      <c r="U413" s="31">
        <f t="shared" si="132"/>
        <v>678.29024793263818</v>
      </c>
      <c r="V413" s="31">
        <f t="shared" si="133"/>
        <v>623.01175524036876</v>
      </c>
      <c r="W413" s="20">
        <f t="shared" si="134"/>
        <v>572.2382834645033</v>
      </c>
      <c r="Y413" s="153">
        <f t="shared" si="126"/>
        <v>1.405240432</v>
      </c>
      <c r="Z413" s="155">
        <f t="shared" si="135"/>
        <v>176.01970675313396</v>
      </c>
      <c r="AA413" s="156">
        <f t="shared" si="136"/>
        <v>562.45377560196835</v>
      </c>
      <c r="AD413" s="14" t="s">
        <v>43</v>
      </c>
      <c r="AE413" s="57">
        <v>38698</v>
      </c>
      <c r="AF413" s="33">
        <f t="shared" si="137"/>
        <v>875.33353833952731</v>
      </c>
      <c r="AG413" s="84">
        <f t="shared" si="127"/>
        <v>1.2907178169573199</v>
      </c>
      <c r="AH413" s="31">
        <f t="shared" si="138"/>
        <v>803.99664568939852</v>
      </c>
      <c r="AI413" s="86">
        <f t="shared" si="128"/>
        <v>1.1855284299214284</v>
      </c>
      <c r="AJ413" s="155">
        <f t="shared" si="139"/>
        <v>738.47348235510231</v>
      </c>
      <c r="AK413" s="56"/>
      <c r="AL413" s="86">
        <f t="shared" si="140"/>
        <v>1.0889116425658218</v>
      </c>
      <c r="AM413" s="31">
        <f t="shared" si="141"/>
        <v>678.29024793263818</v>
      </c>
      <c r="AN413" s="86">
        <f t="shared" si="142"/>
        <v>1.0001688153475841</v>
      </c>
      <c r="AO413" s="31">
        <f t="shared" si="143"/>
        <v>623.01175524036876</v>
      </c>
      <c r="AP413" s="89">
        <f t="shared" si="144"/>
        <v>0.91865824561915432</v>
      </c>
      <c r="AQ413" s="20">
        <f t="shared" si="145"/>
        <v>572.2382834645033</v>
      </c>
      <c r="AR413" s="86">
        <f t="shared" si="146"/>
        <v>0.84379052745288252</v>
      </c>
    </row>
    <row r="414" spans="1:44" x14ac:dyDescent="0.25">
      <c r="A414" s="3" t="s">
        <v>42</v>
      </c>
      <c r="B414" s="4">
        <v>38700</v>
      </c>
      <c r="C414" s="7">
        <v>4301332652</v>
      </c>
      <c r="D414" s="8">
        <v>366</v>
      </c>
      <c r="E414" s="8">
        <v>1307</v>
      </c>
      <c r="F414" s="8" t="s">
        <v>1695</v>
      </c>
      <c r="G414" s="8" t="s">
        <v>1696</v>
      </c>
      <c r="H414" s="8">
        <v>40.028730000000003</v>
      </c>
      <c r="I414" s="9">
        <v>-110.06961</v>
      </c>
      <c r="J414" s="7">
        <v>1307</v>
      </c>
      <c r="K414" s="8">
        <v>365</v>
      </c>
      <c r="L414" s="8">
        <v>730</v>
      </c>
      <c r="M414" s="8">
        <v>1095</v>
      </c>
      <c r="N414" s="8">
        <v>1460</v>
      </c>
      <c r="O414" s="8">
        <v>1825</v>
      </c>
      <c r="P414" s="8">
        <v>2190</v>
      </c>
      <c r="Q414" s="6">
        <v>2.3290384453705478E-4</v>
      </c>
      <c r="R414" s="33">
        <f t="shared" si="129"/>
        <v>1200.4836669567285</v>
      </c>
      <c r="S414" s="31">
        <f t="shared" si="130"/>
        <v>1102.6480754627953</v>
      </c>
      <c r="T414" s="31">
        <f t="shared" si="131"/>
        <v>1012.785772757732</v>
      </c>
      <c r="U414" s="31">
        <f t="shared" si="132"/>
        <v>930.2469612255594</v>
      </c>
      <c r="V414" s="31">
        <f t="shared" si="133"/>
        <v>854.4347996843253</v>
      </c>
      <c r="W414" s="20">
        <f t="shared" si="134"/>
        <v>784.80108760556743</v>
      </c>
      <c r="Y414" s="153">
        <f t="shared" si="126"/>
        <v>1.9272290079999999</v>
      </c>
      <c r="Z414" s="155">
        <f t="shared" si="135"/>
        <v>241.40373213677449</v>
      </c>
      <c r="AA414" s="156">
        <f t="shared" si="136"/>
        <v>771.38204062095758</v>
      </c>
      <c r="AD414" s="14" t="s">
        <v>42</v>
      </c>
      <c r="AE414" s="57">
        <v>38700</v>
      </c>
      <c r="AF414" s="33">
        <f t="shared" si="137"/>
        <v>1200.4836669567285</v>
      </c>
      <c r="AG414" s="84">
        <f t="shared" si="127"/>
        <v>1.7701659882090421</v>
      </c>
      <c r="AH414" s="31">
        <f t="shared" si="138"/>
        <v>1102.6480754627953</v>
      </c>
      <c r="AI414" s="86">
        <f t="shared" si="128"/>
        <v>1.6259031037852121</v>
      </c>
      <c r="AJ414" s="155">
        <f t="shared" si="139"/>
        <v>1012.785772757732</v>
      </c>
      <c r="AK414" s="56"/>
      <c r="AL414" s="86">
        <f t="shared" si="140"/>
        <v>1.4933971845052771</v>
      </c>
      <c r="AM414" s="31">
        <f t="shared" si="141"/>
        <v>930.2469612255594</v>
      </c>
      <c r="AN414" s="86">
        <f t="shared" si="142"/>
        <v>1.3716900751933812</v>
      </c>
      <c r="AO414" s="31">
        <f t="shared" si="143"/>
        <v>854.4347996843253</v>
      </c>
      <c r="AP414" s="89">
        <f t="shared" si="144"/>
        <v>1.2599017072657237</v>
      </c>
      <c r="AQ414" s="20">
        <f t="shared" si="145"/>
        <v>784.80108760556743</v>
      </c>
      <c r="AR414" s="86">
        <f t="shared" si="146"/>
        <v>1.1572237349222638</v>
      </c>
    </row>
    <row r="415" spans="1:44" x14ac:dyDescent="0.25">
      <c r="A415" s="3" t="s">
        <v>60</v>
      </c>
      <c r="B415" s="4">
        <v>38704</v>
      </c>
      <c r="C415" s="7">
        <v>4301332738</v>
      </c>
      <c r="D415" s="8">
        <v>334</v>
      </c>
      <c r="E415" s="8">
        <v>2154</v>
      </c>
      <c r="F415" s="8" t="s">
        <v>1695</v>
      </c>
      <c r="G415" s="8" t="s">
        <v>1696</v>
      </c>
      <c r="H415" s="8">
        <v>40.0307099999999</v>
      </c>
      <c r="I415" s="9">
        <v>-110.54533000000001</v>
      </c>
      <c r="J415" s="7">
        <v>2154</v>
      </c>
      <c r="K415" s="8">
        <v>365</v>
      </c>
      <c r="L415" s="8">
        <v>730</v>
      </c>
      <c r="M415" s="8">
        <v>1095</v>
      </c>
      <c r="N415" s="8">
        <v>1460</v>
      </c>
      <c r="O415" s="8">
        <v>1825</v>
      </c>
      <c r="P415" s="8">
        <v>2190</v>
      </c>
      <c r="Q415" s="6">
        <v>2.3290384453705478E-4</v>
      </c>
      <c r="R415" s="33">
        <f t="shared" si="129"/>
        <v>1978.4558673487322</v>
      </c>
      <c r="S415" s="31">
        <f t="shared" si="130"/>
        <v>1817.2180218415156</v>
      </c>
      <c r="T415" s="31">
        <f t="shared" si="131"/>
        <v>1669.1205466871882</v>
      </c>
      <c r="U415" s="31">
        <f t="shared" si="132"/>
        <v>1533.0925435959105</v>
      </c>
      <c r="V415" s="31">
        <f t="shared" si="133"/>
        <v>1408.1503890742438</v>
      </c>
      <c r="W415" s="20">
        <f t="shared" si="134"/>
        <v>1293.3906218074922</v>
      </c>
      <c r="Y415" s="153">
        <f t="shared" si="126"/>
        <v>3.1761677759999998</v>
      </c>
      <c r="Z415" s="155">
        <f t="shared" si="135"/>
        <v>397.84517140215166</v>
      </c>
      <c r="AA415" s="156">
        <f t="shared" si="136"/>
        <v>1271.2753752850365</v>
      </c>
      <c r="AD415" s="14" t="s">
        <v>60</v>
      </c>
      <c r="AE415" s="57">
        <v>38704</v>
      </c>
      <c r="AF415" s="33">
        <f t="shared" si="137"/>
        <v>1978.4558673487322</v>
      </c>
      <c r="AG415" s="84">
        <f t="shared" si="127"/>
        <v>2.9173202284638688</v>
      </c>
      <c r="AH415" s="31">
        <f t="shared" si="138"/>
        <v>1817.2180218415156</v>
      </c>
      <c r="AI415" s="86">
        <f t="shared" si="128"/>
        <v>2.6795679307982758</v>
      </c>
      <c r="AJ415" s="155">
        <f t="shared" si="139"/>
        <v>1669.1205466871882</v>
      </c>
      <c r="AK415" s="56"/>
      <c r="AL415" s="86">
        <f t="shared" si="140"/>
        <v>2.4611916873943129</v>
      </c>
      <c r="AM415" s="31">
        <f t="shared" si="141"/>
        <v>1533.0925435959105</v>
      </c>
      <c r="AN415" s="86">
        <f t="shared" si="142"/>
        <v>2.2606124116040882</v>
      </c>
      <c r="AO415" s="31">
        <f t="shared" si="143"/>
        <v>1408.1503890742438</v>
      </c>
      <c r="AP415" s="89">
        <f t="shared" si="144"/>
        <v>2.0763797073070918</v>
      </c>
      <c r="AQ415" s="20">
        <f t="shared" si="145"/>
        <v>1293.3906218074922</v>
      </c>
      <c r="AR415" s="86">
        <f t="shared" si="146"/>
        <v>1.9071613810425065</v>
      </c>
    </row>
    <row r="416" spans="1:44" x14ac:dyDescent="0.25">
      <c r="A416" s="3" t="s">
        <v>59</v>
      </c>
      <c r="B416" s="4">
        <v>38716</v>
      </c>
      <c r="C416" s="7">
        <v>4301332737</v>
      </c>
      <c r="D416" s="8">
        <v>358</v>
      </c>
      <c r="E416" s="8">
        <v>1745</v>
      </c>
      <c r="F416" s="8" t="s">
        <v>1695</v>
      </c>
      <c r="G416" s="8" t="s">
        <v>1696</v>
      </c>
      <c r="H416" s="8">
        <v>40.042580000000001</v>
      </c>
      <c r="I416" s="9">
        <v>-110.53537</v>
      </c>
      <c r="J416" s="7">
        <v>1745</v>
      </c>
      <c r="K416" s="8">
        <v>365</v>
      </c>
      <c r="L416" s="8">
        <v>730</v>
      </c>
      <c r="M416" s="8">
        <v>1095</v>
      </c>
      <c r="N416" s="8">
        <v>1460</v>
      </c>
      <c r="O416" s="8">
        <v>1825</v>
      </c>
      <c r="P416" s="8">
        <v>2190</v>
      </c>
      <c r="Q416" s="6">
        <v>2.3290384453705478E-4</v>
      </c>
      <c r="R416" s="33">
        <f t="shared" si="129"/>
        <v>1602.7880633814011</v>
      </c>
      <c r="S416" s="31">
        <f t="shared" si="130"/>
        <v>1472.1659461993709</v>
      </c>
      <c r="T416" s="31">
        <f t="shared" si="131"/>
        <v>1352.1891151203079</v>
      </c>
      <c r="U416" s="31">
        <f t="shared" si="132"/>
        <v>1241.9900132659534</v>
      </c>
      <c r="V416" s="31">
        <f t="shared" si="133"/>
        <v>1140.7717868776951</v>
      </c>
      <c r="W416" s="20">
        <f t="shared" si="134"/>
        <v>1047.8025232377315</v>
      </c>
      <c r="Y416" s="153">
        <f t="shared" si="126"/>
        <v>2.57307928</v>
      </c>
      <c r="Z416" s="155">
        <f t="shared" si="135"/>
        <v>322.30261100127888</v>
      </c>
      <c r="AA416" s="156">
        <f t="shared" si="136"/>
        <v>1029.886504119029</v>
      </c>
      <c r="AD416" s="14" t="s">
        <v>59</v>
      </c>
      <c r="AE416" s="57">
        <v>38716</v>
      </c>
      <c r="AF416" s="33">
        <f t="shared" si="137"/>
        <v>1602.7880633814011</v>
      </c>
      <c r="AG416" s="84">
        <f t="shared" si="127"/>
        <v>2.3633815221306644</v>
      </c>
      <c r="AH416" s="31">
        <f t="shared" si="138"/>
        <v>1472.1659461993709</v>
      </c>
      <c r="AI416" s="86">
        <f t="shared" si="128"/>
        <v>2.1707734629726052</v>
      </c>
      <c r="AJ416" s="155">
        <f t="shared" si="139"/>
        <v>1352.1891151203079</v>
      </c>
      <c r="AK416" s="56"/>
      <c r="AL416" s="86">
        <f t="shared" si="140"/>
        <v>1.9938623465659591</v>
      </c>
      <c r="AM416" s="31">
        <f t="shared" si="141"/>
        <v>1241.9900132659534</v>
      </c>
      <c r="AN416" s="86">
        <f t="shared" si="142"/>
        <v>1.8313689221212319</v>
      </c>
      <c r="AO416" s="31">
        <f t="shared" si="143"/>
        <v>1140.7717868776951</v>
      </c>
      <c r="AP416" s="89">
        <f t="shared" si="144"/>
        <v>1.682118193709784</v>
      </c>
      <c r="AQ416" s="20">
        <f t="shared" si="145"/>
        <v>1047.8025232377315</v>
      </c>
      <c r="AR416" s="86">
        <f t="shared" si="146"/>
        <v>1.5450309238250575</v>
      </c>
    </row>
    <row r="417" spans="1:44" x14ac:dyDescent="0.25">
      <c r="A417" s="3" t="s">
        <v>30</v>
      </c>
      <c r="B417" s="4">
        <v>38736</v>
      </c>
      <c r="C417" s="7">
        <v>4301332612</v>
      </c>
      <c r="D417" s="8">
        <v>318</v>
      </c>
      <c r="E417" s="8">
        <v>1141</v>
      </c>
      <c r="F417" s="8" t="s">
        <v>1695</v>
      </c>
      <c r="G417" s="8" t="s">
        <v>1696</v>
      </c>
      <c r="H417" s="8">
        <v>40.021070000000002</v>
      </c>
      <c r="I417" s="9">
        <v>-110.09953</v>
      </c>
      <c r="J417" s="7">
        <v>1141</v>
      </c>
      <c r="K417" s="8">
        <v>365</v>
      </c>
      <c r="L417" s="8">
        <v>730</v>
      </c>
      <c r="M417" s="8">
        <v>1095</v>
      </c>
      <c r="N417" s="8">
        <v>1460</v>
      </c>
      <c r="O417" s="8">
        <v>1825</v>
      </c>
      <c r="P417" s="8">
        <v>2190</v>
      </c>
      <c r="Q417" s="6">
        <v>2.3290384453705478E-4</v>
      </c>
      <c r="R417" s="33">
        <f t="shared" si="129"/>
        <v>1048.012137718154</v>
      </c>
      <c r="S417" s="31">
        <f t="shared" si="130"/>
        <v>962.60248974984654</v>
      </c>
      <c r="T417" s="31">
        <f t="shared" si="131"/>
        <v>884.15345578926724</v>
      </c>
      <c r="U417" s="31">
        <f t="shared" si="132"/>
        <v>812.09776798650591</v>
      </c>
      <c r="V417" s="31">
        <f t="shared" si="133"/>
        <v>745.9143890128654</v>
      </c>
      <c r="W417" s="20">
        <f t="shared" si="134"/>
        <v>685.12474442077462</v>
      </c>
      <c r="Y417" s="153">
        <f t="shared" si="126"/>
        <v>1.682454704</v>
      </c>
      <c r="Z417" s="155">
        <f t="shared" si="135"/>
        <v>210.74342644840067</v>
      </c>
      <c r="AA417" s="156">
        <f t="shared" si="136"/>
        <v>673.41002934086657</v>
      </c>
      <c r="AD417" s="14" t="s">
        <v>30</v>
      </c>
      <c r="AE417" s="57">
        <v>38736</v>
      </c>
      <c r="AF417" s="33">
        <f t="shared" si="137"/>
        <v>1048.012137718154</v>
      </c>
      <c r="AG417" s="84">
        <f t="shared" si="127"/>
        <v>1.5453400095994776</v>
      </c>
      <c r="AH417" s="31">
        <f t="shared" si="138"/>
        <v>962.60248974984654</v>
      </c>
      <c r="AI417" s="86">
        <f t="shared" si="128"/>
        <v>1.4193997256456976</v>
      </c>
      <c r="AJ417" s="155">
        <f t="shared" si="139"/>
        <v>884.15345578926724</v>
      </c>
      <c r="AK417" s="56"/>
      <c r="AL417" s="86">
        <f t="shared" si="140"/>
        <v>1.3037231733133292</v>
      </c>
      <c r="AM417" s="31">
        <f t="shared" si="141"/>
        <v>812.09776798650591</v>
      </c>
      <c r="AN417" s="86">
        <f t="shared" si="142"/>
        <v>1.1974738911978944</v>
      </c>
      <c r="AO417" s="31">
        <f t="shared" si="143"/>
        <v>745.9143890128654</v>
      </c>
      <c r="AP417" s="89">
        <f t="shared" si="144"/>
        <v>1.0998835868325865</v>
      </c>
      <c r="AQ417" s="20">
        <f t="shared" si="145"/>
        <v>685.12474442077462</v>
      </c>
      <c r="AR417" s="86">
        <f t="shared" si="146"/>
        <v>1.0102465811371866</v>
      </c>
    </row>
    <row r="418" spans="1:44" x14ac:dyDescent="0.25">
      <c r="A418" s="3" t="s">
        <v>168</v>
      </c>
      <c r="B418" s="4">
        <v>38741</v>
      </c>
      <c r="C418" s="7">
        <v>4301330754</v>
      </c>
      <c r="D418" s="8">
        <v>364</v>
      </c>
      <c r="E418" s="8">
        <v>625</v>
      </c>
      <c r="F418" s="8" t="s">
        <v>1695</v>
      </c>
      <c r="G418" s="8" t="s">
        <v>1696</v>
      </c>
      <c r="H418" s="8">
        <v>40.079859999999897</v>
      </c>
      <c r="I418" s="9">
        <v>-110.13123</v>
      </c>
      <c r="J418" s="7">
        <v>625</v>
      </c>
      <c r="K418" s="8">
        <v>365</v>
      </c>
      <c r="L418" s="8">
        <v>730</v>
      </c>
      <c r="M418" s="8">
        <v>1095</v>
      </c>
      <c r="N418" s="8">
        <v>1460</v>
      </c>
      <c r="O418" s="8">
        <v>1825</v>
      </c>
      <c r="P418" s="8">
        <v>2190</v>
      </c>
      <c r="Q418" s="6">
        <v>2.3290384453705478E-4</v>
      </c>
      <c r="R418" s="33">
        <f t="shared" si="129"/>
        <v>574.064492615115</v>
      </c>
      <c r="S418" s="31">
        <f t="shared" si="130"/>
        <v>527.28006669031902</v>
      </c>
      <c r="T418" s="31">
        <f t="shared" si="131"/>
        <v>484.30842232102719</v>
      </c>
      <c r="U418" s="31">
        <f t="shared" si="132"/>
        <v>444.8388299663157</v>
      </c>
      <c r="V418" s="31">
        <f t="shared" si="133"/>
        <v>408.58588355218308</v>
      </c>
      <c r="W418" s="20">
        <f t="shared" si="134"/>
        <v>375.28743668973192</v>
      </c>
      <c r="Y418" s="153">
        <f t="shared" si="126"/>
        <v>0.92158999999999991</v>
      </c>
      <c r="Z418" s="155">
        <f t="shared" si="135"/>
        <v>115.43789792309416</v>
      </c>
      <c r="AA418" s="156">
        <f t="shared" si="136"/>
        <v>368.87052439793302</v>
      </c>
      <c r="AD418" s="14" t="s">
        <v>168</v>
      </c>
      <c r="AE418" s="57">
        <v>38741</v>
      </c>
      <c r="AF418" s="33">
        <f t="shared" si="137"/>
        <v>574.064492615115</v>
      </c>
      <c r="AG418" s="84">
        <f t="shared" si="127"/>
        <v>0.84648335319866208</v>
      </c>
      <c r="AH418" s="31">
        <f t="shared" si="138"/>
        <v>527.28006669031902</v>
      </c>
      <c r="AI418" s="86">
        <f t="shared" si="128"/>
        <v>0.77749765865780973</v>
      </c>
      <c r="AJ418" s="155">
        <f t="shared" si="139"/>
        <v>484.30842232102719</v>
      </c>
      <c r="AK418" s="56"/>
      <c r="AL418" s="86">
        <f t="shared" si="140"/>
        <v>0.71413407828293674</v>
      </c>
      <c r="AM418" s="31">
        <f t="shared" si="141"/>
        <v>444.8388299663157</v>
      </c>
      <c r="AN418" s="86">
        <f t="shared" si="142"/>
        <v>0.65593442769385102</v>
      </c>
      <c r="AO418" s="31">
        <f t="shared" si="143"/>
        <v>408.58588355218308</v>
      </c>
      <c r="AP418" s="89">
        <f t="shared" si="144"/>
        <v>0.60247786307657025</v>
      </c>
      <c r="AQ418" s="20">
        <f t="shared" si="145"/>
        <v>375.28743668973192</v>
      </c>
      <c r="AR418" s="86">
        <f t="shared" si="146"/>
        <v>0.55337783804622409</v>
      </c>
    </row>
    <row r="419" spans="1:44" x14ac:dyDescent="0.25">
      <c r="A419" s="3" t="s">
        <v>61</v>
      </c>
      <c r="B419" s="4">
        <v>38750</v>
      </c>
      <c r="C419" s="7">
        <v>4301332754</v>
      </c>
      <c r="D419" s="8">
        <v>365</v>
      </c>
      <c r="E419" s="8">
        <v>658</v>
      </c>
      <c r="F419" s="8" t="s">
        <v>1695</v>
      </c>
      <c r="G419" s="8" t="s">
        <v>1696</v>
      </c>
      <c r="H419" s="8">
        <v>40.024900000000002</v>
      </c>
      <c r="I419" s="9">
        <v>-110.098</v>
      </c>
      <c r="J419" s="7">
        <v>658</v>
      </c>
      <c r="K419" s="8">
        <v>365</v>
      </c>
      <c r="L419" s="8">
        <v>730</v>
      </c>
      <c r="M419" s="8">
        <v>1095</v>
      </c>
      <c r="N419" s="8">
        <v>1460</v>
      </c>
      <c r="O419" s="8">
        <v>1825</v>
      </c>
      <c r="P419" s="8">
        <v>2190</v>
      </c>
      <c r="Q419" s="6">
        <v>2.3290384453705478E-4</v>
      </c>
      <c r="R419" s="33">
        <f t="shared" si="129"/>
        <v>604.37509782519305</v>
      </c>
      <c r="S419" s="31">
        <f t="shared" si="130"/>
        <v>555.1204542115679</v>
      </c>
      <c r="T419" s="31">
        <f t="shared" si="131"/>
        <v>509.87990701957744</v>
      </c>
      <c r="U419" s="31">
        <f t="shared" si="132"/>
        <v>468.32632018853718</v>
      </c>
      <c r="V419" s="31">
        <f t="shared" si="133"/>
        <v>430.15921820373836</v>
      </c>
      <c r="W419" s="20">
        <f t="shared" si="134"/>
        <v>395.10261334694979</v>
      </c>
      <c r="Y419" s="153">
        <f t="shared" si="126"/>
        <v>0.97024995199999997</v>
      </c>
      <c r="Z419" s="155">
        <f t="shared" si="135"/>
        <v>121.53301893343352</v>
      </c>
      <c r="AA419" s="156">
        <f t="shared" si="136"/>
        <v>388.34688808614391</v>
      </c>
      <c r="AD419" s="14" t="s">
        <v>61</v>
      </c>
      <c r="AE419" s="57">
        <v>38750</v>
      </c>
      <c r="AF419" s="33">
        <f t="shared" si="137"/>
        <v>604.37509782519305</v>
      </c>
      <c r="AG419" s="84">
        <f t="shared" si="127"/>
        <v>0.89117767424755145</v>
      </c>
      <c r="AH419" s="31">
        <f t="shared" si="138"/>
        <v>555.1204542115679</v>
      </c>
      <c r="AI419" s="86">
        <f t="shared" si="128"/>
        <v>0.8185495350349421</v>
      </c>
      <c r="AJ419" s="155">
        <f t="shared" si="139"/>
        <v>509.87990701957744</v>
      </c>
      <c r="AK419" s="56"/>
      <c r="AL419" s="86">
        <f t="shared" si="140"/>
        <v>0.75184035761627577</v>
      </c>
      <c r="AM419" s="31">
        <f t="shared" si="141"/>
        <v>468.32632018853718</v>
      </c>
      <c r="AN419" s="86">
        <f t="shared" si="142"/>
        <v>0.69056776547608634</v>
      </c>
      <c r="AO419" s="31">
        <f t="shared" si="143"/>
        <v>430.15921820373836</v>
      </c>
      <c r="AP419" s="89">
        <f t="shared" si="144"/>
        <v>0.63428869424701317</v>
      </c>
      <c r="AQ419" s="20">
        <f t="shared" si="145"/>
        <v>395.10261334694979</v>
      </c>
      <c r="AR419" s="86">
        <f t="shared" si="146"/>
        <v>0.58259618789506473</v>
      </c>
    </row>
    <row r="420" spans="1:44" x14ac:dyDescent="0.25">
      <c r="A420" s="3" t="s">
        <v>70</v>
      </c>
      <c r="B420" s="4">
        <v>38757</v>
      </c>
      <c r="C420" s="7">
        <v>4301310822</v>
      </c>
      <c r="D420" s="8">
        <v>366</v>
      </c>
      <c r="E420" s="8">
        <v>1950</v>
      </c>
      <c r="F420" s="8" t="s">
        <v>1695</v>
      </c>
      <c r="G420" s="8" t="s">
        <v>1696</v>
      </c>
      <c r="H420" s="8">
        <v>40.036230000000003</v>
      </c>
      <c r="I420" s="9">
        <v>-110.07476</v>
      </c>
      <c r="J420" s="7">
        <v>1950</v>
      </c>
      <c r="K420" s="8">
        <v>365</v>
      </c>
      <c r="L420" s="8">
        <v>730</v>
      </c>
      <c r="M420" s="8">
        <v>1095</v>
      </c>
      <c r="N420" s="8">
        <v>1460</v>
      </c>
      <c r="O420" s="8">
        <v>1825</v>
      </c>
      <c r="P420" s="8">
        <v>2190</v>
      </c>
      <c r="Q420" s="6">
        <v>2.3290384453705478E-4</v>
      </c>
      <c r="R420" s="33">
        <f t="shared" si="129"/>
        <v>1791.0812169591588</v>
      </c>
      <c r="S420" s="31">
        <f t="shared" si="130"/>
        <v>1645.1138080737956</v>
      </c>
      <c r="T420" s="31">
        <f t="shared" si="131"/>
        <v>1511.0422776416049</v>
      </c>
      <c r="U420" s="31">
        <f t="shared" si="132"/>
        <v>1387.8971494949051</v>
      </c>
      <c r="V420" s="31">
        <f t="shared" si="133"/>
        <v>1274.7879566828112</v>
      </c>
      <c r="W420" s="20">
        <f t="shared" si="134"/>
        <v>1170.8968024719636</v>
      </c>
      <c r="Y420" s="153">
        <f t="shared" si="126"/>
        <v>2.8753607999999997</v>
      </c>
      <c r="Z420" s="155">
        <f t="shared" si="135"/>
        <v>360.16624152005375</v>
      </c>
      <c r="AA420" s="156">
        <f t="shared" si="136"/>
        <v>1150.8760361215511</v>
      </c>
      <c r="AD420" s="14" t="s">
        <v>70</v>
      </c>
      <c r="AE420" s="57">
        <v>38757</v>
      </c>
      <c r="AF420" s="33">
        <f t="shared" si="137"/>
        <v>1791.0812169591588</v>
      </c>
      <c r="AG420" s="84">
        <f t="shared" si="127"/>
        <v>2.6410280619798256</v>
      </c>
      <c r="AH420" s="31">
        <f t="shared" si="138"/>
        <v>1645.1138080737956</v>
      </c>
      <c r="AI420" s="86">
        <f t="shared" si="128"/>
        <v>2.4257926950123667</v>
      </c>
      <c r="AJ420" s="155">
        <f t="shared" si="139"/>
        <v>1511.0422776416049</v>
      </c>
      <c r="AK420" s="56"/>
      <c r="AL420" s="86">
        <f t="shared" si="140"/>
        <v>2.2280983242427626</v>
      </c>
      <c r="AM420" s="31">
        <f t="shared" si="141"/>
        <v>1387.8971494949051</v>
      </c>
      <c r="AN420" s="86">
        <f t="shared" si="142"/>
        <v>2.0465154144048152</v>
      </c>
      <c r="AO420" s="31">
        <f t="shared" si="143"/>
        <v>1274.7879566828112</v>
      </c>
      <c r="AP420" s="89">
        <f t="shared" si="144"/>
        <v>1.8797309327988991</v>
      </c>
      <c r="AQ420" s="20">
        <f t="shared" si="145"/>
        <v>1170.8968024719636</v>
      </c>
      <c r="AR420" s="86">
        <f t="shared" si="146"/>
        <v>1.7265388547042191</v>
      </c>
    </row>
    <row r="421" spans="1:44" x14ac:dyDescent="0.25">
      <c r="A421" s="3" t="s">
        <v>392</v>
      </c>
      <c r="B421" s="4">
        <v>38772</v>
      </c>
      <c r="C421" s="7">
        <v>4301332843</v>
      </c>
      <c r="D421" s="8">
        <v>366</v>
      </c>
      <c r="E421" s="8">
        <v>1398</v>
      </c>
      <c r="F421" s="8" t="s">
        <v>1695</v>
      </c>
      <c r="G421" s="8" t="s">
        <v>1696</v>
      </c>
      <c r="H421" s="8">
        <v>40.034320000000001</v>
      </c>
      <c r="I421" s="9">
        <v>-110.30632</v>
      </c>
      <c r="J421" s="7">
        <v>1398</v>
      </c>
      <c r="K421" s="8">
        <v>365</v>
      </c>
      <c r="L421" s="8">
        <v>730</v>
      </c>
      <c r="M421" s="8">
        <v>1095</v>
      </c>
      <c r="N421" s="8">
        <v>1460</v>
      </c>
      <c r="O421" s="8">
        <v>1825</v>
      </c>
      <c r="P421" s="8">
        <v>2190</v>
      </c>
      <c r="Q421" s="6">
        <v>2.3290384453705478E-4</v>
      </c>
      <c r="R421" s="33">
        <f t="shared" si="129"/>
        <v>1284.0674570814892</v>
      </c>
      <c r="S421" s="31">
        <f t="shared" si="130"/>
        <v>1179.4200531729057</v>
      </c>
      <c r="T421" s="31">
        <f t="shared" si="131"/>
        <v>1083.3010790476737</v>
      </c>
      <c r="U421" s="31">
        <f t="shared" si="132"/>
        <v>995.01549486865497</v>
      </c>
      <c r="V421" s="31">
        <f t="shared" si="133"/>
        <v>913.92490432952309</v>
      </c>
      <c r="W421" s="20">
        <f t="shared" si="134"/>
        <v>839.44293838759233</v>
      </c>
      <c r="Y421" s="153">
        <f t="shared" si="126"/>
        <v>2.061412512</v>
      </c>
      <c r="Z421" s="155">
        <f t="shared" si="135"/>
        <v>258.21149007437702</v>
      </c>
      <c r="AA421" s="156">
        <f t="shared" si="136"/>
        <v>825.08958897329671</v>
      </c>
      <c r="AD421" s="14" t="s">
        <v>392</v>
      </c>
      <c r="AE421" s="57">
        <v>38772</v>
      </c>
      <c r="AF421" s="33">
        <f t="shared" si="137"/>
        <v>1284.0674570814892</v>
      </c>
      <c r="AG421" s="84">
        <f t="shared" si="127"/>
        <v>1.8934139644347674</v>
      </c>
      <c r="AH421" s="31">
        <f t="shared" si="138"/>
        <v>1179.4200531729057</v>
      </c>
      <c r="AI421" s="86">
        <f t="shared" si="128"/>
        <v>1.739106762885789</v>
      </c>
      <c r="AJ421" s="155">
        <f t="shared" si="139"/>
        <v>1083.3010790476737</v>
      </c>
      <c r="AK421" s="56"/>
      <c r="AL421" s="86">
        <f t="shared" si="140"/>
        <v>1.5973751063032731</v>
      </c>
      <c r="AM421" s="31">
        <f t="shared" si="141"/>
        <v>995.01549486865497</v>
      </c>
      <c r="AN421" s="86">
        <f t="shared" si="142"/>
        <v>1.467194127865606</v>
      </c>
      <c r="AO421" s="31">
        <f t="shared" si="143"/>
        <v>913.92490432952309</v>
      </c>
      <c r="AP421" s="89">
        <f t="shared" si="144"/>
        <v>1.3476224841296722</v>
      </c>
      <c r="AQ421" s="20">
        <f t="shared" si="145"/>
        <v>839.44293838759233</v>
      </c>
      <c r="AR421" s="86">
        <f t="shared" si="146"/>
        <v>1.2377955481417939</v>
      </c>
    </row>
    <row r="422" spans="1:44" x14ac:dyDescent="0.25">
      <c r="A422" s="3" t="s">
        <v>69</v>
      </c>
      <c r="B422" s="4">
        <v>38779</v>
      </c>
      <c r="C422" s="7">
        <v>4301332801</v>
      </c>
      <c r="D422" s="8">
        <v>351</v>
      </c>
      <c r="E422" s="8">
        <v>119</v>
      </c>
      <c r="F422" s="8" t="s">
        <v>1695</v>
      </c>
      <c r="G422" s="8" t="s">
        <v>1696</v>
      </c>
      <c r="H422" s="8">
        <v>40.012070000000001</v>
      </c>
      <c r="I422" s="9">
        <v>-110.32929</v>
      </c>
      <c r="J422" s="7">
        <v>119</v>
      </c>
      <c r="K422" s="8">
        <v>365</v>
      </c>
      <c r="L422" s="8">
        <v>730</v>
      </c>
      <c r="M422" s="8">
        <v>1095</v>
      </c>
      <c r="N422" s="8">
        <v>1460</v>
      </c>
      <c r="O422" s="8">
        <v>1825</v>
      </c>
      <c r="P422" s="8">
        <v>2190</v>
      </c>
      <c r="Q422" s="6">
        <v>2.3290384453705478E-4</v>
      </c>
      <c r="R422" s="33">
        <f t="shared" si="129"/>
        <v>109.30187939391789</v>
      </c>
      <c r="S422" s="31">
        <f t="shared" si="130"/>
        <v>100.39412469783674</v>
      </c>
      <c r="T422" s="31">
        <f t="shared" si="131"/>
        <v>92.212323609923587</v>
      </c>
      <c r="U422" s="31">
        <f t="shared" si="132"/>
        <v>84.697313225586512</v>
      </c>
      <c r="V422" s="31">
        <f t="shared" si="133"/>
        <v>77.794752228335653</v>
      </c>
      <c r="W422" s="20">
        <f t="shared" si="134"/>
        <v>71.454727945724954</v>
      </c>
      <c r="Y422" s="153">
        <f t="shared" si="126"/>
        <v>0.17547073599999999</v>
      </c>
      <c r="Z422" s="155">
        <f t="shared" si="135"/>
        <v>21.97937576455713</v>
      </c>
      <c r="AA422" s="156">
        <f t="shared" si="136"/>
        <v>70.232947845366454</v>
      </c>
      <c r="AD422" s="14" t="s">
        <v>69</v>
      </c>
      <c r="AE422" s="57">
        <v>38779</v>
      </c>
      <c r="AF422" s="33">
        <f t="shared" si="137"/>
        <v>109.30187939391789</v>
      </c>
      <c r="AG422" s="84">
        <f t="shared" si="127"/>
        <v>0.16117043044902524</v>
      </c>
      <c r="AH422" s="31">
        <f t="shared" si="138"/>
        <v>100.39412469783674</v>
      </c>
      <c r="AI422" s="86">
        <f t="shared" si="128"/>
        <v>0.14803555420844697</v>
      </c>
      <c r="AJ422" s="155">
        <f t="shared" si="139"/>
        <v>92.212323609923587</v>
      </c>
      <c r="AK422" s="56"/>
      <c r="AL422" s="86">
        <f t="shared" si="140"/>
        <v>0.13597112850507115</v>
      </c>
      <c r="AM422" s="31">
        <f t="shared" si="141"/>
        <v>84.697313225586512</v>
      </c>
      <c r="AN422" s="86">
        <f t="shared" si="142"/>
        <v>0.12488991503290924</v>
      </c>
      <c r="AO422" s="31">
        <f t="shared" si="143"/>
        <v>77.794752228335653</v>
      </c>
      <c r="AP422" s="89">
        <f t="shared" si="144"/>
        <v>0.11471178512977896</v>
      </c>
      <c r="AQ422" s="20">
        <f t="shared" si="145"/>
        <v>71.454727945724954</v>
      </c>
      <c r="AR422" s="86">
        <f t="shared" si="146"/>
        <v>0.10536314036400106</v>
      </c>
    </row>
    <row r="423" spans="1:44" x14ac:dyDescent="0.25">
      <c r="A423" s="3" t="s">
        <v>393</v>
      </c>
      <c r="B423" s="4">
        <v>38780</v>
      </c>
      <c r="C423" s="7">
        <v>4301332845</v>
      </c>
      <c r="D423" s="8">
        <v>366</v>
      </c>
      <c r="E423" s="8">
        <v>926</v>
      </c>
      <c r="F423" s="8" t="s">
        <v>1695</v>
      </c>
      <c r="G423" s="8" t="s">
        <v>1696</v>
      </c>
      <c r="H423" s="8">
        <v>40.016750000000002</v>
      </c>
      <c r="I423" s="9">
        <v>-110.32438</v>
      </c>
      <c r="J423" s="7">
        <v>926</v>
      </c>
      <c r="K423" s="8">
        <v>365</v>
      </c>
      <c r="L423" s="8">
        <v>730</v>
      </c>
      <c r="M423" s="8">
        <v>1095</v>
      </c>
      <c r="N423" s="8">
        <v>1460</v>
      </c>
      <c r="O423" s="8">
        <v>1825</v>
      </c>
      <c r="P423" s="8">
        <v>2190</v>
      </c>
      <c r="Q423" s="6">
        <v>2.3290384453705478E-4</v>
      </c>
      <c r="R423" s="33">
        <f t="shared" si="129"/>
        <v>850.53395225855434</v>
      </c>
      <c r="S423" s="31">
        <f t="shared" si="130"/>
        <v>781.21814680837679</v>
      </c>
      <c r="T423" s="31">
        <f t="shared" si="131"/>
        <v>717.55135851083389</v>
      </c>
      <c r="U423" s="31">
        <f t="shared" si="132"/>
        <v>659.07321047809342</v>
      </c>
      <c r="V423" s="31">
        <f t="shared" si="133"/>
        <v>605.36084507091448</v>
      </c>
      <c r="W423" s="20">
        <f t="shared" si="134"/>
        <v>556.02586619950682</v>
      </c>
      <c r="Y423" s="153">
        <f t="shared" si="126"/>
        <v>1.365427744</v>
      </c>
      <c r="Z423" s="155">
        <f t="shared" si="135"/>
        <v>171.03278956285629</v>
      </c>
      <c r="AA423" s="156">
        <f t="shared" si="136"/>
        <v>546.51856894797754</v>
      </c>
      <c r="AD423" s="14" t="s">
        <v>393</v>
      </c>
      <c r="AE423" s="57">
        <v>38780</v>
      </c>
      <c r="AF423" s="33">
        <f t="shared" si="137"/>
        <v>850.53395225855434</v>
      </c>
      <c r="AG423" s="84">
        <f t="shared" si="127"/>
        <v>1.2541497360991376</v>
      </c>
      <c r="AH423" s="31">
        <f t="shared" si="138"/>
        <v>781.21814680837679</v>
      </c>
      <c r="AI423" s="86">
        <f t="shared" si="128"/>
        <v>1.1519405310674111</v>
      </c>
      <c r="AJ423" s="155">
        <f t="shared" si="139"/>
        <v>717.55135851083389</v>
      </c>
      <c r="AK423" s="56"/>
      <c r="AL423" s="86">
        <f t="shared" si="140"/>
        <v>1.0580610503839991</v>
      </c>
      <c r="AM423" s="31">
        <f t="shared" si="141"/>
        <v>659.07321047809342</v>
      </c>
      <c r="AN423" s="86">
        <f t="shared" si="142"/>
        <v>0.97183244807120972</v>
      </c>
      <c r="AO423" s="31">
        <f t="shared" si="143"/>
        <v>605.36084507091448</v>
      </c>
      <c r="AP423" s="89">
        <f t="shared" si="144"/>
        <v>0.8926312019342465</v>
      </c>
      <c r="AQ423" s="20">
        <f t="shared" si="145"/>
        <v>556.02586619950682</v>
      </c>
      <c r="AR423" s="86">
        <f t="shared" si="146"/>
        <v>0.8198846048492856</v>
      </c>
    </row>
    <row r="424" spans="1:44" x14ac:dyDescent="0.25">
      <c r="A424" s="3" t="s">
        <v>394</v>
      </c>
      <c r="B424" s="4">
        <v>38789</v>
      </c>
      <c r="C424" s="7">
        <v>4301332846</v>
      </c>
      <c r="D424" s="8">
        <v>366</v>
      </c>
      <c r="E424" s="8">
        <v>1578</v>
      </c>
      <c r="F424" s="8" t="s">
        <v>1695</v>
      </c>
      <c r="G424" s="8" t="s">
        <v>1696</v>
      </c>
      <c r="H424" s="8">
        <v>40.012160000000002</v>
      </c>
      <c r="I424" s="9">
        <v>-110.32058000000001</v>
      </c>
      <c r="J424" s="7">
        <v>1578</v>
      </c>
      <c r="K424" s="8">
        <v>365</v>
      </c>
      <c r="L424" s="8">
        <v>730</v>
      </c>
      <c r="M424" s="8">
        <v>1095</v>
      </c>
      <c r="N424" s="8">
        <v>1460</v>
      </c>
      <c r="O424" s="8">
        <v>1825</v>
      </c>
      <c r="P424" s="8">
        <v>2190</v>
      </c>
      <c r="Q424" s="6">
        <v>2.3290384453705478E-4</v>
      </c>
      <c r="R424" s="33">
        <f t="shared" si="129"/>
        <v>1449.3980309546423</v>
      </c>
      <c r="S424" s="31">
        <f t="shared" si="130"/>
        <v>1331.2767123797175</v>
      </c>
      <c r="T424" s="31">
        <f t="shared" si="131"/>
        <v>1222.7819046761294</v>
      </c>
      <c r="U424" s="31">
        <f t="shared" si="132"/>
        <v>1123.1290778989539</v>
      </c>
      <c r="V424" s="31">
        <f t="shared" si="133"/>
        <v>1031.5976387925518</v>
      </c>
      <c r="W424" s="20">
        <f t="shared" si="134"/>
        <v>947.52572015423516</v>
      </c>
      <c r="Y424" s="153">
        <f t="shared" si="126"/>
        <v>2.3268304319999999</v>
      </c>
      <c r="Z424" s="155">
        <f t="shared" si="135"/>
        <v>291.45760467622813</v>
      </c>
      <c r="AA424" s="156">
        <f t="shared" si="136"/>
        <v>931.32429999990131</v>
      </c>
      <c r="AD424" s="14" t="s">
        <v>394</v>
      </c>
      <c r="AE424" s="57">
        <v>38789</v>
      </c>
      <c r="AF424" s="33">
        <f t="shared" si="137"/>
        <v>1449.3980309546423</v>
      </c>
      <c r="AG424" s="84">
        <f t="shared" si="127"/>
        <v>2.1372011701559819</v>
      </c>
      <c r="AH424" s="31">
        <f t="shared" si="138"/>
        <v>1331.2767123797175</v>
      </c>
      <c r="AI424" s="86">
        <f t="shared" si="128"/>
        <v>1.9630260885792381</v>
      </c>
      <c r="AJ424" s="155">
        <f t="shared" si="139"/>
        <v>1222.7819046761294</v>
      </c>
      <c r="AK424" s="56"/>
      <c r="AL424" s="86">
        <f t="shared" si="140"/>
        <v>1.8030457208487585</v>
      </c>
      <c r="AM424" s="31">
        <f t="shared" si="141"/>
        <v>1123.1290778989539</v>
      </c>
      <c r="AN424" s="86">
        <f t="shared" si="142"/>
        <v>1.6561032430414351</v>
      </c>
      <c r="AO424" s="31">
        <f t="shared" si="143"/>
        <v>1031.5976387925518</v>
      </c>
      <c r="AP424" s="89">
        <f t="shared" si="144"/>
        <v>1.5211361086957245</v>
      </c>
      <c r="AQ424" s="20">
        <f t="shared" si="145"/>
        <v>947.52572015423516</v>
      </c>
      <c r="AR424" s="86">
        <f t="shared" si="146"/>
        <v>1.3971683654991065</v>
      </c>
    </row>
    <row r="425" spans="1:44" x14ac:dyDescent="0.25">
      <c r="A425" s="3" t="s">
        <v>423</v>
      </c>
      <c r="B425" s="4">
        <v>38800</v>
      </c>
      <c r="C425" s="7">
        <v>4301332927</v>
      </c>
      <c r="D425" s="8">
        <v>366</v>
      </c>
      <c r="E425" s="8">
        <v>2926</v>
      </c>
      <c r="F425" s="8" t="s">
        <v>1695</v>
      </c>
      <c r="G425" s="8" t="s">
        <v>1696</v>
      </c>
      <c r="H425" s="8">
        <v>40.02608</v>
      </c>
      <c r="I425" s="9">
        <v>-110.295559999999</v>
      </c>
      <c r="J425" s="7">
        <v>2926</v>
      </c>
      <c r="K425" s="8">
        <v>365</v>
      </c>
      <c r="L425" s="8">
        <v>730</v>
      </c>
      <c r="M425" s="8">
        <v>1095</v>
      </c>
      <c r="N425" s="8">
        <v>1460</v>
      </c>
      <c r="O425" s="8">
        <v>1825</v>
      </c>
      <c r="P425" s="8">
        <v>2190</v>
      </c>
      <c r="Q425" s="6">
        <v>2.3290384453705478E-4</v>
      </c>
      <c r="R425" s="33">
        <f t="shared" si="129"/>
        <v>2687.5403286269225</v>
      </c>
      <c r="S425" s="31">
        <f t="shared" si="130"/>
        <v>2468.5143602173976</v>
      </c>
      <c r="T425" s="31">
        <f t="shared" si="131"/>
        <v>2267.3383099381208</v>
      </c>
      <c r="U425" s="31">
        <f t="shared" si="132"/>
        <v>2082.5574663703037</v>
      </c>
      <c r="V425" s="31">
        <f t="shared" si="133"/>
        <v>1912.8356724379003</v>
      </c>
      <c r="W425" s="20">
        <f t="shared" si="134"/>
        <v>1756.9456636066491</v>
      </c>
      <c r="Y425" s="153">
        <f t="shared" si="126"/>
        <v>4.3145157439999995</v>
      </c>
      <c r="Z425" s="155">
        <f t="shared" si="135"/>
        <v>540.43406291675751</v>
      </c>
      <c r="AA425" s="156">
        <f t="shared" si="136"/>
        <v>1726.9042470213633</v>
      </c>
      <c r="AD425" s="14" t="s">
        <v>423</v>
      </c>
      <c r="AE425" s="57">
        <v>38800</v>
      </c>
      <c r="AF425" s="33">
        <f t="shared" si="137"/>
        <v>2687.5403286269225</v>
      </c>
      <c r="AG425" s="84">
        <f t="shared" si="127"/>
        <v>3.9628964663348567</v>
      </c>
      <c r="AH425" s="31">
        <f t="shared" si="138"/>
        <v>2468.5143602173976</v>
      </c>
      <c r="AI425" s="86">
        <f t="shared" si="128"/>
        <v>3.6399330387724023</v>
      </c>
      <c r="AJ425" s="155">
        <f t="shared" si="139"/>
        <v>2267.3383099381208</v>
      </c>
      <c r="AK425" s="56"/>
      <c r="AL425" s="86">
        <f t="shared" si="140"/>
        <v>3.3432901008893965</v>
      </c>
      <c r="AM425" s="31">
        <f t="shared" si="141"/>
        <v>2082.5574663703037</v>
      </c>
      <c r="AN425" s="86">
        <f t="shared" si="142"/>
        <v>3.0708226166915331</v>
      </c>
      <c r="AO425" s="31">
        <f t="shared" si="143"/>
        <v>1912.8356724379003</v>
      </c>
      <c r="AP425" s="89">
        <f t="shared" si="144"/>
        <v>2.8205603637792711</v>
      </c>
      <c r="AQ425" s="20">
        <f t="shared" si="145"/>
        <v>1756.9456636066491</v>
      </c>
      <c r="AR425" s="86">
        <f t="shared" si="146"/>
        <v>2.5906936865972026</v>
      </c>
    </row>
    <row r="426" spans="1:44" x14ac:dyDescent="0.25">
      <c r="A426" s="3" t="s">
        <v>202</v>
      </c>
      <c r="B426" s="4">
        <v>38807</v>
      </c>
      <c r="C426" s="7">
        <v>4301331010</v>
      </c>
      <c r="D426" s="8">
        <v>365</v>
      </c>
      <c r="E426" s="8">
        <v>1406</v>
      </c>
      <c r="F426" s="8" t="s">
        <v>1695</v>
      </c>
      <c r="G426" s="8" t="s">
        <v>1696</v>
      </c>
      <c r="H426" s="8">
        <v>40.122410000000002</v>
      </c>
      <c r="I426" s="9">
        <v>-110.02741</v>
      </c>
      <c r="J426" s="7">
        <v>1406</v>
      </c>
      <c r="K426" s="8">
        <v>365</v>
      </c>
      <c r="L426" s="8">
        <v>730</v>
      </c>
      <c r="M426" s="8">
        <v>1095</v>
      </c>
      <c r="N426" s="8">
        <v>1460</v>
      </c>
      <c r="O426" s="8">
        <v>1825</v>
      </c>
      <c r="P426" s="8">
        <v>2190</v>
      </c>
      <c r="Q426" s="6">
        <v>2.3290384453705478E-4</v>
      </c>
      <c r="R426" s="33">
        <f t="shared" si="129"/>
        <v>1291.4154825869628</v>
      </c>
      <c r="S426" s="31">
        <f t="shared" si="130"/>
        <v>1186.1692380265417</v>
      </c>
      <c r="T426" s="31">
        <f t="shared" si="131"/>
        <v>1089.5002268533829</v>
      </c>
      <c r="U426" s="31">
        <f t="shared" si="132"/>
        <v>1000.7094318922238</v>
      </c>
      <c r="V426" s="31">
        <f t="shared" si="133"/>
        <v>919.1548036389911</v>
      </c>
      <c r="W426" s="20">
        <f t="shared" si="134"/>
        <v>844.24661757722095</v>
      </c>
      <c r="Y426" s="153">
        <f t="shared" si="126"/>
        <v>2.0732088639999997</v>
      </c>
      <c r="Z426" s="155">
        <f t="shared" si="135"/>
        <v>259.68909516779263</v>
      </c>
      <c r="AA426" s="156">
        <f t="shared" si="136"/>
        <v>829.81113168559023</v>
      </c>
      <c r="AD426" s="14" t="s">
        <v>202</v>
      </c>
      <c r="AE426" s="57">
        <v>38807</v>
      </c>
      <c r="AF426" s="33">
        <f t="shared" si="137"/>
        <v>1291.4154825869628</v>
      </c>
      <c r="AG426" s="84">
        <f t="shared" si="127"/>
        <v>1.9042489513557104</v>
      </c>
      <c r="AH426" s="31">
        <f t="shared" si="138"/>
        <v>1186.1692380265417</v>
      </c>
      <c r="AI426" s="86">
        <f t="shared" si="128"/>
        <v>1.749058732916609</v>
      </c>
      <c r="AJ426" s="155">
        <f t="shared" si="139"/>
        <v>1089.5002268533829</v>
      </c>
      <c r="AK426" s="56"/>
      <c r="AL426" s="86">
        <f t="shared" si="140"/>
        <v>1.6065160225052946</v>
      </c>
      <c r="AM426" s="31">
        <f t="shared" si="141"/>
        <v>1000.7094318922238</v>
      </c>
      <c r="AN426" s="86">
        <f t="shared" si="142"/>
        <v>1.4755900885400872</v>
      </c>
      <c r="AO426" s="31">
        <f t="shared" si="143"/>
        <v>919.1548036389911</v>
      </c>
      <c r="AP426" s="89">
        <f t="shared" si="144"/>
        <v>1.3553342007770524</v>
      </c>
      <c r="AQ426" s="20">
        <f t="shared" si="145"/>
        <v>844.24661757722095</v>
      </c>
      <c r="AR426" s="86">
        <f t="shared" si="146"/>
        <v>1.2448787844687856</v>
      </c>
    </row>
    <row r="427" spans="1:44" x14ac:dyDescent="0.25">
      <c r="A427" s="3" t="s">
        <v>66</v>
      </c>
      <c r="B427" s="4">
        <v>38818</v>
      </c>
      <c r="C427" s="7">
        <v>4301332791</v>
      </c>
      <c r="D427" s="8">
        <v>331</v>
      </c>
      <c r="E427" s="8">
        <v>10334</v>
      </c>
      <c r="F427" s="8" t="s">
        <v>1695</v>
      </c>
      <c r="G427" s="8" t="s">
        <v>1696</v>
      </c>
      <c r="H427" s="8">
        <v>40.274720000000002</v>
      </c>
      <c r="I427" s="9">
        <v>-110.29167</v>
      </c>
      <c r="J427" s="7">
        <v>10334</v>
      </c>
      <c r="K427" s="8">
        <v>365</v>
      </c>
      <c r="L427" s="8">
        <v>730</v>
      </c>
      <c r="M427" s="8">
        <v>1095</v>
      </c>
      <c r="N427" s="8">
        <v>1460</v>
      </c>
      <c r="O427" s="8">
        <v>1825</v>
      </c>
      <c r="P427" s="8">
        <v>2190</v>
      </c>
      <c r="Q427" s="6">
        <v>2.3290384453705478E-4</v>
      </c>
      <c r="R427" s="33">
        <f t="shared" si="129"/>
        <v>9491.8119466953576</v>
      </c>
      <c r="S427" s="31">
        <f t="shared" si="130"/>
        <v>8718.2595346844118</v>
      </c>
      <c r="T427" s="31">
        <f t="shared" si="131"/>
        <v>8007.7491780247919</v>
      </c>
      <c r="U427" s="31">
        <f t="shared" si="132"/>
        <v>7355.1431501950501</v>
      </c>
      <c r="V427" s="31">
        <f t="shared" si="133"/>
        <v>6755.7224330052159</v>
      </c>
      <c r="W427" s="20">
        <f t="shared" si="134"/>
        <v>6205.1525932027034</v>
      </c>
      <c r="Y427" s="153">
        <f t="shared" si="126"/>
        <v>15.237937695999999</v>
      </c>
      <c r="Z427" s="155">
        <f t="shared" si="135"/>
        <v>1908.6963794196079</v>
      </c>
      <c r="AA427" s="156">
        <f t="shared" si="136"/>
        <v>6099.0527986051839</v>
      </c>
      <c r="AD427" s="14" t="s">
        <v>66</v>
      </c>
      <c r="AE427" s="57">
        <v>38818</v>
      </c>
      <c r="AF427" s="33">
        <f t="shared" si="137"/>
        <v>9491.8119466953576</v>
      </c>
      <c r="AG427" s="84">
        <f t="shared" si="127"/>
        <v>13.996094355127958</v>
      </c>
      <c r="AH427" s="31">
        <f t="shared" si="138"/>
        <v>8718.2595346844118</v>
      </c>
      <c r="AI427" s="86">
        <f t="shared" si="128"/>
        <v>12.85545728731169</v>
      </c>
      <c r="AJ427" s="155">
        <f t="shared" si="139"/>
        <v>8007.7491780247919</v>
      </c>
      <c r="AK427" s="56"/>
      <c r="AL427" s="86">
        <f t="shared" si="140"/>
        <v>11.807778503961389</v>
      </c>
      <c r="AM427" s="31">
        <f t="shared" si="141"/>
        <v>7355.1431501950501</v>
      </c>
      <c r="AN427" s="86">
        <f t="shared" si="142"/>
        <v>10.845482201261209</v>
      </c>
      <c r="AO427" s="31">
        <f t="shared" si="143"/>
        <v>6755.7224330052159</v>
      </c>
      <c r="AP427" s="89">
        <f t="shared" si="144"/>
        <v>9.9616099792532431</v>
      </c>
      <c r="AQ427" s="20">
        <f t="shared" si="145"/>
        <v>6205.1525932027034</v>
      </c>
      <c r="AR427" s="86">
        <f t="shared" si="146"/>
        <v>9.1497705253914869</v>
      </c>
    </row>
    <row r="428" spans="1:44" x14ac:dyDescent="0.25">
      <c r="A428" s="3" t="s">
        <v>453</v>
      </c>
      <c r="B428" s="4">
        <v>38830</v>
      </c>
      <c r="C428" s="7">
        <v>4301333017</v>
      </c>
      <c r="D428" s="8">
        <v>366</v>
      </c>
      <c r="E428" s="8">
        <v>4413</v>
      </c>
      <c r="F428" s="8" t="s">
        <v>1695</v>
      </c>
      <c r="G428" s="8" t="s">
        <v>1696</v>
      </c>
      <c r="H428" s="8">
        <v>40.072580000000002</v>
      </c>
      <c r="I428" s="9">
        <v>-110.06076</v>
      </c>
      <c r="J428" s="7">
        <v>4413</v>
      </c>
      <c r="K428" s="8">
        <v>365</v>
      </c>
      <c r="L428" s="8">
        <v>730</v>
      </c>
      <c r="M428" s="8">
        <v>1095</v>
      </c>
      <c r="N428" s="8">
        <v>1460</v>
      </c>
      <c r="O428" s="8">
        <v>1825</v>
      </c>
      <c r="P428" s="8">
        <v>2190</v>
      </c>
      <c r="Q428" s="6">
        <v>2.3290384453705478E-4</v>
      </c>
      <c r="R428" s="33">
        <f t="shared" si="129"/>
        <v>4053.3545694568038</v>
      </c>
      <c r="S428" s="31">
        <f t="shared" si="130"/>
        <v>3723.0190948870049</v>
      </c>
      <c r="T428" s="31">
        <f t="shared" si="131"/>
        <v>3419.6049083243088</v>
      </c>
      <c r="U428" s="31">
        <f t="shared" si="132"/>
        <v>3140.918010626162</v>
      </c>
      <c r="V428" s="31">
        <f t="shared" si="133"/>
        <v>2884.9432065852543</v>
      </c>
      <c r="W428" s="20">
        <f t="shared" si="134"/>
        <v>2649.8295329788593</v>
      </c>
      <c r="Y428" s="153">
        <f t="shared" si="126"/>
        <v>6.5071626719999998</v>
      </c>
      <c r="Z428" s="155">
        <f t="shared" si="135"/>
        <v>815.0839096553832</v>
      </c>
      <c r="AA428" s="156">
        <f t="shared" si="136"/>
        <v>2604.5209986689256</v>
      </c>
      <c r="AD428" s="14" t="s">
        <v>453</v>
      </c>
      <c r="AE428" s="57">
        <v>38830</v>
      </c>
      <c r="AF428" s="33">
        <f t="shared" si="137"/>
        <v>4053.3545694568038</v>
      </c>
      <c r="AG428" s="84">
        <f t="shared" si="127"/>
        <v>5.9768496602651133</v>
      </c>
      <c r="AH428" s="31">
        <f t="shared" si="138"/>
        <v>3723.0190948870049</v>
      </c>
      <c r="AI428" s="86">
        <f t="shared" si="128"/>
        <v>5.4897554682510634</v>
      </c>
      <c r="AJ428" s="155">
        <f t="shared" si="139"/>
        <v>3419.6049083243088</v>
      </c>
      <c r="AK428" s="56"/>
      <c r="AL428" s="86">
        <f t="shared" si="140"/>
        <v>5.0423578999401597</v>
      </c>
      <c r="AM428" s="31">
        <f t="shared" si="141"/>
        <v>3140.918010626162</v>
      </c>
      <c r="AN428" s="86">
        <f t="shared" si="142"/>
        <v>4.6314218070607431</v>
      </c>
      <c r="AO428" s="31">
        <f t="shared" si="143"/>
        <v>2884.9432065852543</v>
      </c>
      <c r="AP428" s="89">
        <f t="shared" si="144"/>
        <v>4.2539756956110475</v>
      </c>
      <c r="AQ428" s="20">
        <f t="shared" si="145"/>
        <v>2649.8295329788593</v>
      </c>
      <c r="AR428" s="86">
        <f t="shared" si="146"/>
        <v>3.907290238876779</v>
      </c>
    </row>
    <row r="429" spans="1:44" x14ac:dyDescent="0.25">
      <c r="A429" s="3" t="s">
        <v>426</v>
      </c>
      <c r="B429" s="4">
        <v>38835</v>
      </c>
      <c r="C429" s="7">
        <v>4301332937</v>
      </c>
      <c r="D429" s="8">
        <v>366</v>
      </c>
      <c r="E429" s="8">
        <v>1687</v>
      </c>
      <c r="F429" s="8" t="s">
        <v>1695</v>
      </c>
      <c r="G429" s="8" t="s">
        <v>1696</v>
      </c>
      <c r="H429" s="8">
        <v>40.02281</v>
      </c>
      <c r="I429" s="9">
        <v>-110.31353</v>
      </c>
      <c r="J429" s="7">
        <v>1687</v>
      </c>
      <c r="K429" s="8">
        <v>365</v>
      </c>
      <c r="L429" s="8">
        <v>730</v>
      </c>
      <c r="M429" s="8">
        <v>1095</v>
      </c>
      <c r="N429" s="8">
        <v>1460</v>
      </c>
      <c r="O429" s="8">
        <v>1825</v>
      </c>
      <c r="P429" s="8">
        <v>2190</v>
      </c>
      <c r="Q429" s="6">
        <v>2.3290384453705478E-4</v>
      </c>
      <c r="R429" s="33">
        <f t="shared" si="129"/>
        <v>1549.5148784667183</v>
      </c>
      <c r="S429" s="31">
        <f t="shared" si="130"/>
        <v>1423.2343560105091</v>
      </c>
      <c r="T429" s="31">
        <f t="shared" si="131"/>
        <v>1307.2452935289166</v>
      </c>
      <c r="U429" s="31">
        <f t="shared" si="132"/>
        <v>1200.7089698450793</v>
      </c>
      <c r="V429" s="31">
        <f t="shared" si="133"/>
        <v>1102.8550168840525</v>
      </c>
      <c r="W429" s="20">
        <f t="shared" si="134"/>
        <v>1012.9758491129244</v>
      </c>
      <c r="Y429" s="153">
        <f t="shared" si="126"/>
        <v>2.4875557279999998</v>
      </c>
      <c r="Z429" s="155">
        <f t="shared" si="135"/>
        <v>311.58997407401574</v>
      </c>
      <c r="AA429" s="156">
        <f t="shared" si="136"/>
        <v>995.65531945490079</v>
      </c>
      <c r="AD429" s="14" t="s">
        <v>426</v>
      </c>
      <c r="AE429" s="57">
        <v>38835</v>
      </c>
      <c r="AF429" s="33">
        <f t="shared" si="137"/>
        <v>1549.5148784667183</v>
      </c>
      <c r="AG429" s="84">
        <f t="shared" si="127"/>
        <v>2.2848278669538287</v>
      </c>
      <c r="AH429" s="31">
        <f t="shared" si="138"/>
        <v>1423.2343560105091</v>
      </c>
      <c r="AI429" s="86">
        <f t="shared" si="128"/>
        <v>2.0986216802491602</v>
      </c>
      <c r="AJ429" s="155">
        <f t="shared" si="139"/>
        <v>1307.2452935289166</v>
      </c>
      <c r="AK429" s="56"/>
      <c r="AL429" s="86">
        <f t="shared" si="140"/>
        <v>1.9275907041013027</v>
      </c>
      <c r="AM429" s="31">
        <f t="shared" si="141"/>
        <v>1200.7089698450793</v>
      </c>
      <c r="AN429" s="86">
        <f t="shared" si="142"/>
        <v>1.7704982072312425</v>
      </c>
      <c r="AO429" s="31">
        <f t="shared" si="143"/>
        <v>1102.8550168840525</v>
      </c>
      <c r="AP429" s="89">
        <f t="shared" si="144"/>
        <v>1.6262082480162783</v>
      </c>
      <c r="AQ429" s="20">
        <f t="shared" si="145"/>
        <v>1012.9758491129244</v>
      </c>
      <c r="AR429" s="86">
        <f t="shared" si="146"/>
        <v>1.4936774604543679</v>
      </c>
    </row>
    <row r="430" spans="1:44" x14ac:dyDescent="0.25">
      <c r="A430" s="3" t="s">
        <v>452</v>
      </c>
      <c r="B430" s="4">
        <v>38857</v>
      </c>
      <c r="C430" s="7">
        <v>4301333016</v>
      </c>
      <c r="D430" s="8">
        <v>351</v>
      </c>
      <c r="E430" s="8">
        <v>971</v>
      </c>
      <c r="F430" s="8" t="s">
        <v>1695</v>
      </c>
      <c r="G430" s="8" t="s">
        <v>1696</v>
      </c>
      <c r="H430" s="8">
        <v>40.076090000000001</v>
      </c>
      <c r="I430" s="9">
        <v>-110.06075</v>
      </c>
      <c r="J430" s="7">
        <v>971</v>
      </c>
      <c r="K430" s="8">
        <v>365</v>
      </c>
      <c r="L430" s="8">
        <v>730</v>
      </c>
      <c r="M430" s="8">
        <v>1095</v>
      </c>
      <c r="N430" s="8">
        <v>1460</v>
      </c>
      <c r="O430" s="8">
        <v>1825</v>
      </c>
      <c r="P430" s="8">
        <v>2190</v>
      </c>
      <c r="Q430" s="6">
        <v>2.3290384453705478E-4</v>
      </c>
      <c r="R430" s="33">
        <f t="shared" si="129"/>
        <v>891.86659572684266</v>
      </c>
      <c r="S430" s="31">
        <f t="shared" si="130"/>
        <v>819.18231161007975</v>
      </c>
      <c r="T430" s="31">
        <f t="shared" si="131"/>
        <v>752.42156491794788</v>
      </c>
      <c r="U430" s="31">
        <f t="shared" si="132"/>
        <v>691.1016062356681</v>
      </c>
      <c r="V430" s="31">
        <f t="shared" si="133"/>
        <v>634.77902868667161</v>
      </c>
      <c r="W430" s="20">
        <f t="shared" si="134"/>
        <v>583.0465616411675</v>
      </c>
      <c r="Y430" s="153">
        <f t="shared" si="126"/>
        <v>1.431782224</v>
      </c>
      <c r="Z430" s="155">
        <f t="shared" si="135"/>
        <v>179.34431821331907</v>
      </c>
      <c r="AA430" s="156">
        <f t="shared" si="136"/>
        <v>573.07724670462881</v>
      </c>
      <c r="AD430" s="14" t="s">
        <v>452</v>
      </c>
      <c r="AE430" s="57">
        <v>38857</v>
      </c>
      <c r="AF430" s="33">
        <f t="shared" si="137"/>
        <v>891.86659572684266</v>
      </c>
      <c r="AG430" s="84">
        <f t="shared" si="127"/>
        <v>1.3150965375294414</v>
      </c>
      <c r="AH430" s="31">
        <f t="shared" si="138"/>
        <v>819.18231161007975</v>
      </c>
      <c r="AI430" s="86">
        <f t="shared" si="128"/>
        <v>1.2079203624907733</v>
      </c>
      <c r="AJ430" s="155">
        <f t="shared" si="139"/>
        <v>752.42156491794788</v>
      </c>
      <c r="AK430" s="56"/>
      <c r="AL430" s="86">
        <f t="shared" si="140"/>
        <v>1.1094787040203704</v>
      </c>
      <c r="AM430" s="31">
        <f t="shared" si="141"/>
        <v>691.1016062356681</v>
      </c>
      <c r="AN430" s="86">
        <f t="shared" si="142"/>
        <v>1.0190597268651669</v>
      </c>
      <c r="AO430" s="31">
        <f t="shared" si="143"/>
        <v>634.77902868667161</v>
      </c>
      <c r="AP430" s="89">
        <f t="shared" si="144"/>
        <v>0.9360096080757595</v>
      </c>
      <c r="AQ430" s="20">
        <f t="shared" si="145"/>
        <v>583.0465616411675</v>
      </c>
      <c r="AR430" s="86">
        <f t="shared" si="146"/>
        <v>0.85972780918861369</v>
      </c>
    </row>
    <row r="431" spans="1:44" x14ac:dyDescent="0.25">
      <c r="A431" s="3" t="s">
        <v>454</v>
      </c>
      <c r="B431" s="4">
        <v>38869</v>
      </c>
      <c r="C431" s="7">
        <v>4301333018</v>
      </c>
      <c r="D431" s="8">
        <v>358</v>
      </c>
      <c r="E431" s="8">
        <v>2706</v>
      </c>
      <c r="F431" s="8" t="s">
        <v>1695</v>
      </c>
      <c r="G431" s="8" t="s">
        <v>1696</v>
      </c>
      <c r="H431" s="8">
        <v>40.076140000000002</v>
      </c>
      <c r="I431" s="9">
        <v>-110.06071</v>
      </c>
      <c r="J431" s="7">
        <v>2706</v>
      </c>
      <c r="K431" s="8">
        <v>365</v>
      </c>
      <c r="L431" s="8">
        <v>730</v>
      </c>
      <c r="M431" s="8">
        <v>1095</v>
      </c>
      <c r="N431" s="8">
        <v>1460</v>
      </c>
      <c r="O431" s="8">
        <v>1825</v>
      </c>
      <c r="P431" s="8">
        <v>2190</v>
      </c>
      <c r="Q431" s="6">
        <v>2.3290384453705478E-4</v>
      </c>
      <c r="R431" s="33">
        <f t="shared" si="129"/>
        <v>2485.4696272264018</v>
      </c>
      <c r="S431" s="31">
        <f t="shared" si="130"/>
        <v>2282.9117767424054</v>
      </c>
      <c r="T431" s="31">
        <f t="shared" si="131"/>
        <v>2096.8617452811195</v>
      </c>
      <c r="U431" s="31">
        <f t="shared" si="132"/>
        <v>1925.9741982221606</v>
      </c>
      <c r="V431" s="31">
        <f t="shared" si="133"/>
        <v>1769.0134414275319</v>
      </c>
      <c r="W431" s="20">
        <f t="shared" si="134"/>
        <v>1624.8444858918633</v>
      </c>
      <c r="Y431" s="153">
        <f t="shared" si="126"/>
        <v>3.990116064</v>
      </c>
      <c r="Z431" s="155">
        <f t="shared" si="135"/>
        <v>499.7999228478285</v>
      </c>
      <c r="AA431" s="156">
        <f t="shared" si="136"/>
        <v>1597.0618224332909</v>
      </c>
      <c r="AD431" s="14" t="s">
        <v>454</v>
      </c>
      <c r="AE431" s="57">
        <v>38869</v>
      </c>
      <c r="AF431" s="33">
        <f t="shared" si="137"/>
        <v>2485.4696272264018</v>
      </c>
      <c r="AG431" s="84">
        <f t="shared" si="127"/>
        <v>3.6649343260089271</v>
      </c>
      <c r="AH431" s="31">
        <f t="shared" si="138"/>
        <v>2282.9117767424054</v>
      </c>
      <c r="AI431" s="86">
        <f t="shared" si="128"/>
        <v>3.3662538629248533</v>
      </c>
      <c r="AJ431" s="155">
        <f t="shared" si="139"/>
        <v>2096.8617452811195</v>
      </c>
      <c r="AK431" s="56"/>
      <c r="AL431" s="86">
        <f t="shared" si="140"/>
        <v>3.0919149053338031</v>
      </c>
      <c r="AM431" s="31">
        <f t="shared" si="141"/>
        <v>1925.9741982221606</v>
      </c>
      <c r="AN431" s="86">
        <f t="shared" si="142"/>
        <v>2.8399336981432972</v>
      </c>
      <c r="AO431" s="31">
        <f t="shared" si="143"/>
        <v>1769.0134414275319</v>
      </c>
      <c r="AP431" s="89">
        <f t="shared" si="144"/>
        <v>2.6084881559763184</v>
      </c>
      <c r="AQ431" s="20">
        <f t="shared" si="145"/>
        <v>1624.8444858918633</v>
      </c>
      <c r="AR431" s="86">
        <f t="shared" si="146"/>
        <v>2.3959046876049315</v>
      </c>
    </row>
    <row r="432" spans="1:44" x14ac:dyDescent="0.25">
      <c r="A432" s="3" t="s">
        <v>400</v>
      </c>
      <c r="B432" s="4">
        <v>38870</v>
      </c>
      <c r="C432" s="7">
        <v>4301332858</v>
      </c>
      <c r="D432" s="8">
        <v>359</v>
      </c>
      <c r="E432" s="8">
        <v>856</v>
      </c>
      <c r="F432" s="8" t="s">
        <v>1695</v>
      </c>
      <c r="G432" s="8" t="s">
        <v>1696</v>
      </c>
      <c r="H432" s="8">
        <v>40.0186899999999</v>
      </c>
      <c r="I432" s="9">
        <v>-110.2115</v>
      </c>
      <c r="J432" s="7">
        <v>856</v>
      </c>
      <c r="K432" s="8">
        <v>365</v>
      </c>
      <c r="L432" s="8">
        <v>730</v>
      </c>
      <c r="M432" s="8">
        <v>1095</v>
      </c>
      <c r="N432" s="8">
        <v>1460</v>
      </c>
      <c r="O432" s="8">
        <v>1825</v>
      </c>
      <c r="P432" s="8">
        <v>2190</v>
      </c>
      <c r="Q432" s="6">
        <v>2.3290384453705478E-4</v>
      </c>
      <c r="R432" s="33">
        <f t="shared" si="129"/>
        <v>786.23872908566148</v>
      </c>
      <c r="S432" s="31">
        <f t="shared" si="130"/>
        <v>722.16277933906099</v>
      </c>
      <c r="T432" s="31">
        <f t="shared" si="131"/>
        <v>663.30881521087883</v>
      </c>
      <c r="U432" s="31">
        <f t="shared" si="132"/>
        <v>609.25126152186601</v>
      </c>
      <c r="V432" s="31">
        <f t="shared" si="133"/>
        <v>559.5992261130699</v>
      </c>
      <c r="W432" s="20">
        <f t="shared" si="134"/>
        <v>513.99367329025688</v>
      </c>
      <c r="Y432" s="153">
        <f t="shared" si="126"/>
        <v>1.262209664</v>
      </c>
      <c r="Z432" s="155">
        <f t="shared" si="135"/>
        <v>158.10374499546975</v>
      </c>
      <c r="AA432" s="156">
        <f t="shared" si="136"/>
        <v>505.20507021540908</v>
      </c>
      <c r="AD432" s="14" t="s">
        <v>400</v>
      </c>
      <c r="AE432" s="57">
        <v>38870</v>
      </c>
      <c r="AF432" s="33">
        <f t="shared" si="137"/>
        <v>786.23872908566148</v>
      </c>
      <c r="AG432" s="84">
        <f t="shared" si="127"/>
        <v>1.1593436005408875</v>
      </c>
      <c r="AH432" s="31">
        <f t="shared" si="138"/>
        <v>722.16277933906099</v>
      </c>
      <c r="AI432" s="86">
        <f t="shared" si="128"/>
        <v>1.0648607932977363</v>
      </c>
      <c r="AJ432" s="155">
        <f t="shared" si="139"/>
        <v>663.30881521087883</v>
      </c>
      <c r="AK432" s="56"/>
      <c r="AL432" s="86">
        <f t="shared" si="140"/>
        <v>0.97807803361631007</v>
      </c>
      <c r="AM432" s="31">
        <f t="shared" si="141"/>
        <v>609.25126152186601</v>
      </c>
      <c r="AN432" s="86">
        <f t="shared" si="142"/>
        <v>0.89836779216949836</v>
      </c>
      <c r="AO432" s="31">
        <f t="shared" si="143"/>
        <v>559.5992261130699</v>
      </c>
      <c r="AP432" s="89">
        <f t="shared" si="144"/>
        <v>0.82515368126967048</v>
      </c>
      <c r="AQ432" s="20">
        <f t="shared" si="145"/>
        <v>513.99367329025688</v>
      </c>
      <c r="AR432" s="86">
        <f t="shared" si="146"/>
        <v>0.75790628698810847</v>
      </c>
    </row>
    <row r="433" spans="1:44" x14ac:dyDescent="0.25">
      <c r="A433" s="3" t="s">
        <v>386</v>
      </c>
      <c r="B433" s="4">
        <v>38875</v>
      </c>
      <c r="C433" s="7">
        <v>4301332825</v>
      </c>
      <c r="D433" s="8">
        <v>362</v>
      </c>
      <c r="E433" s="8">
        <v>4373</v>
      </c>
      <c r="F433" s="8" t="s">
        <v>1695</v>
      </c>
      <c r="G433" s="8" t="s">
        <v>1696</v>
      </c>
      <c r="H433" s="8">
        <v>40.014760000000003</v>
      </c>
      <c r="I433" s="9">
        <v>-110.21601</v>
      </c>
      <c r="J433" s="7">
        <v>4373</v>
      </c>
      <c r="K433" s="8">
        <v>365</v>
      </c>
      <c r="L433" s="8">
        <v>730</v>
      </c>
      <c r="M433" s="8">
        <v>1095</v>
      </c>
      <c r="N433" s="8">
        <v>1460</v>
      </c>
      <c r="O433" s="8">
        <v>1825</v>
      </c>
      <c r="P433" s="8">
        <v>2190</v>
      </c>
      <c r="Q433" s="6">
        <v>2.3290384453705478E-4</v>
      </c>
      <c r="R433" s="33">
        <f t="shared" si="129"/>
        <v>4016.6144419294365</v>
      </c>
      <c r="S433" s="31">
        <f t="shared" si="130"/>
        <v>3689.2731706188247</v>
      </c>
      <c r="T433" s="31">
        <f t="shared" si="131"/>
        <v>3388.609169295763</v>
      </c>
      <c r="U433" s="31">
        <f t="shared" si="132"/>
        <v>3112.4483255083178</v>
      </c>
      <c r="V433" s="31">
        <f t="shared" si="133"/>
        <v>2858.7937100379145</v>
      </c>
      <c r="W433" s="20">
        <f t="shared" si="134"/>
        <v>2625.8111370307165</v>
      </c>
      <c r="Y433" s="153">
        <f t="shared" si="126"/>
        <v>6.4481809119999998</v>
      </c>
      <c r="Z433" s="155">
        <f t="shared" si="135"/>
        <v>807.69588418830517</v>
      </c>
      <c r="AA433" s="156">
        <f t="shared" si="136"/>
        <v>2580.9132851074578</v>
      </c>
      <c r="AD433" s="14" t="s">
        <v>386</v>
      </c>
      <c r="AE433" s="57">
        <v>38875</v>
      </c>
      <c r="AF433" s="33">
        <f t="shared" si="137"/>
        <v>4016.6144419294365</v>
      </c>
      <c r="AG433" s="84">
        <f t="shared" si="127"/>
        <v>5.9226747256603991</v>
      </c>
      <c r="AH433" s="31">
        <f t="shared" si="138"/>
        <v>3689.2731706188247</v>
      </c>
      <c r="AI433" s="86">
        <f t="shared" si="128"/>
        <v>5.4399956180969644</v>
      </c>
      <c r="AJ433" s="155">
        <f t="shared" si="139"/>
        <v>3388.609169295763</v>
      </c>
      <c r="AK433" s="56"/>
      <c r="AL433" s="86">
        <f t="shared" si="140"/>
        <v>4.9966533189300515</v>
      </c>
      <c r="AM433" s="31">
        <f t="shared" si="141"/>
        <v>3112.4483255083178</v>
      </c>
      <c r="AN433" s="86">
        <f t="shared" si="142"/>
        <v>4.5894420036883368</v>
      </c>
      <c r="AO433" s="31">
        <f t="shared" si="143"/>
        <v>2858.7937100379145</v>
      </c>
      <c r="AP433" s="89">
        <f t="shared" si="144"/>
        <v>4.215417112374146</v>
      </c>
      <c r="AQ433" s="20">
        <f t="shared" si="145"/>
        <v>2625.8111370307165</v>
      </c>
      <c r="AR433" s="86">
        <f t="shared" si="146"/>
        <v>3.8718740572418207</v>
      </c>
    </row>
    <row r="434" spans="1:44" x14ac:dyDescent="0.25">
      <c r="A434" s="3" t="s">
        <v>399</v>
      </c>
      <c r="B434" s="4">
        <v>38887</v>
      </c>
      <c r="C434" s="7">
        <v>4301332857</v>
      </c>
      <c r="D434" s="8">
        <v>12</v>
      </c>
      <c r="E434" s="8">
        <v>68</v>
      </c>
      <c r="F434" s="8" t="s">
        <v>1695</v>
      </c>
      <c r="G434" s="8" t="s">
        <v>1696</v>
      </c>
      <c r="H434" s="8">
        <v>40.018230000000003</v>
      </c>
      <c r="I434" s="9">
        <v>-110.22121</v>
      </c>
      <c r="J434" s="7">
        <v>68</v>
      </c>
      <c r="K434" s="8">
        <v>365</v>
      </c>
      <c r="L434" s="8">
        <v>730</v>
      </c>
      <c r="M434" s="8">
        <v>1095</v>
      </c>
      <c r="N434" s="8">
        <v>1460</v>
      </c>
      <c r="O434" s="8">
        <v>1825</v>
      </c>
      <c r="P434" s="8">
        <v>2190</v>
      </c>
      <c r="Q434" s="6">
        <v>2.3290384453705478E-4</v>
      </c>
      <c r="R434" s="33">
        <f t="shared" si="129"/>
        <v>62.458216796524511</v>
      </c>
      <c r="S434" s="31">
        <f t="shared" si="130"/>
        <v>57.368071255906713</v>
      </c>
      <c r="T434" s="31">
        <f t="shared" si="131"/>
        <v>52.692756348527759</v>
      </c>
      <c r="U434" s="31">
        <f t="shared" si="132"/>
        <v>48.398464700335147</v>
      </c>
      <c r="V434" s="31">
        <f t="shared" si="133"/>
        <v>44.454144130477516</v>
      </c>
      <c r="W434" s="20">
        <f t="shared" si="134"/>
        <v>40.831273111842833</v>
      </c>
      <c r="Y434" s="153">
        <f t="shared" si="126"/>
        <v>0.100268992</v>
      </c>
      <c r="Z434" s="155">
        <f t="shared" si="135"/>
        <v>12.559643294032643</v>
      </c>
      <c r="AA434" s="156">
        <f t="shared" si="136"/>
        <v>40.133113054495112</v>
      </c>
      <c r="AD434" s="14" t="s">
        <v>399</v>
      </c>
      <c r="AE434" s="57">
        <v>38887</v>
      </c>
      <c r="AF434" s="33">
        <f t="shared" si="137"/>
        <v>62.458216796524511</v>
      </c>
      <c r="AG434" s="84">
        <f t="shared" si="127"/>
        <v>9.2097388828014437E-2</v>
      </c>
      <c r="AH434" s="31">
        <f t="shared" si="138"/>
        <v>57.368071255906713</v>
      </c>
      <c r="AI434" s="86">
        <f t="shared" si="128"/>
        <v>8.4591745261969706E-2</v>
      </c>
      <c r="AJ434" s="155">
        <f t="shared" si="139"/>
        <v>52.692756348527759</v>
      </c>
      <c r="AK434" s="56"/>
      <c r="AL434" s="86">
        <f t="shared" si="140"/>
        <v>7.7697787717183511E-2</v>
      </c>
      <c r="AM434" s="31">
        <f t="shared" si="141"/>
        <v>48.398464700335147</v>
      </c>
      <c r="AN434" s="86">
        <f t="shared" si="142"/>
        <v>7.1365665733090985E-2</v>
      </c>
      <c r="AO434" s="31">
        <f t="shared" si="143"/>
        <v>44.454144130477516</v>
      </c>
      <c r="AP434" s="89">
        <f t="shared" si="144"/>
        <v>6.5549591502730833E-2</v>
      </c>
      <c r="AQ434" s="20">
        <f t="shared" si="145"/>
        <v>40.831273111842833</v>
      </c>
      <c r="AR434" s="86">
        <f t="shared" si="146"/>
        <v>6.0207508779429174E-2</v>
      </c>
    </row>
    <row r="435" spans="1:44" x14ac:dyDescent="0.25">
      <c r="A435" s="3" t="s">
        <v>415</v>
      </c>
      <c r="B435" s="4">
        <v>38891</v>
      </c>
      <c r="C435" s="7">
        <v>4301332914</v>
      </c>
      <c r="D435" s="8">
        <v>366</v>
      </c>
      <c r="E435" s="8">
        <v>3719</v>
      </c>
      <c r="F435" s="8" t="s">
        <v>1695</v>
      </c>
      <c r="G435" s="8" t="s">
        <v>1696</v>
      </c>
      <c r="H435" s="8">
        <v>40.313360000000003</v>
      </c>
      <c r="I435" s="9">
        <v>-110.22327</v>
      </c>
      <c r="J435" s="7">
        <v>3719</v>
      </c>
      <c r="K435" s="8">
        <v>365</v>
      </c>
      <c r="L435" s="8">
        <v>730</v>
      </c>
      <c r="M435" s="8">
        <v>1095</v>
      </c>
      <c r="N435" s="8">
        <v>1460</v>
      </c>
      <c r="O435" s="8">
        <v>1825</v>
      </c>
      <c r="P435" s="8">
        <v>2190</v>
      </c>
      <c r="Q435" s="6">
        <v>2.3290384453705478E-4</v>
      </c>
      <c r="R435" s="33">
        <f t="shared" si="129"/>
        <v>3415.91335685698</v>
      </c>
      <c r="S435" s="31">
        <f t="shared" si="130"/>
        <v>3137.5273088340746</v>
      </c>
      <c r="T435" s="31">
        <f t="shared" si="131"/>
        <v>2881.8288361790401</v>
      </c>
      <c r="U435" s="31">
        <f t="shared" si="132"/>
        <v>2646.9689738315651</v>
      </c>
      <c r="V435" s="31">
        <f t="shared" si="133"/>
        <v>2431.2494414889102</v>
      </c>
      <c r="W435" s="20">
        <f t="shared" si="134"/>
        <v>2233.1103632785807</v>
      </c>
      <c r="Y435" s="153">
        <f t="shared" si="126"/>
        <v>5.4838291359999998</v>
      </c>
      <c r="Z435" s="155">
        <f t="shared" si="135"/>
        <v>686.90166780157938</v>
      </c>
      <c r="AA435" s="156">
        <f t="shared" si="136"/>
        <v>2194.9271683774605</v>
      </c>
      <c r="AD435" s="14" t="s">
        <v>415</v>
      </c>
      <c r="AE435" s="57">
        <v>38891</v>
      </c>
      <c r="AF435" s="33">
        <f t="shared" si="137"/>
        <v>3415.91335685698</v>
      </c>
      <c r="AG435" s="84">
        <f t="shared" si="127"/>
        <v>5.0369145448733184</v>
      </c>
      <c r="AH435" s="31">
        <f t="shared" si="138"/>
        <v>3137.5273088340746</v>
      </c>
      <c r="AI435" s="86">
        <f t="shared" si="128"/>
        <v>4.6264220680774315</v>
      </c>
      <c r="AJ435" s="155">
        <f t="shared" si="139"/>
        <v>2881.8288361790401</v>
      </c>
      <c r="AK435" s="56"/>
      <c r="AL435" s="86">
        <f t="shared" si="140"/>
        <v>4.2493834194147864</v>
      </c>
      <c r="AM435" s="31">
        <f t="shared" si="141"/>
        <v>2646.9689738315651</v>
      </c>
      <c r="AN435" s="86">
        <f t="shared" si="142"/>
        <v>3.9030722185494913</v>
      </c>
      <c r="AO435" s="31">
        <f t="shared" si="143"/>
        <v>2431.2494414889102</v>
      </c>
      <c r="AP435" s="89">
        <f t="shared" si="144"/>
        <v>3.5849842764508235</v>
      </c>
      <c r="AQ435" s="20">
        <f t="shared" si="145"/>
        <v>2233.1103632785807</v>
      </c>
      <c r="AR435" s="86">
        <f t="shared" si="146"/>
        <v>3.2928194875102514</v>
      </c>
    </row>
    <row r="436" spans="1:44" x14ac:dyDescent="0.25">
      <c r="A436" s="3" t="s">
        <v>389</v>
      </c>
      <c r="B436" s="4">
        <v>38896</v>
      </c>
      <c r="C436" s="7">
        <v>4301332830</v>
      </c>
      <c r="D436" s="8">
        <v>363</v>
      </c>
      <c r="E436" s="8">
        <v>1706</v>
      </c>
      <c r="F436" s="8" t="s">
        <v>1695</v>
      </c>
      <c r="G436" s="8" t="s">
        <v>1696</v>
      </c>
      <c r="H436" s="8">
        <v>40.014449999999897</v>
      </c>
      <c r="I436" s="9">
        <v>-110.20661</v>
      </c>
      <c r="J436" s="7">
        <v>1706</v>
      </c>
      <c r="K436" s="8">
        <v>365</v>
      </c>
      <c r="L436" s="8">
        <v>730</v>
      </c>
      <c r="M436" s="8">
        <v>1095</v>
      </c>
      <c r="N436" s="8">
        <v>1460</v>
      </c>
      <c r="O436" s="8">
        <v>1825</v>
      </c>
      <c r="P436" s="8">
        <v>2190</v>
      </c>
      <c r="Q436" s="6">
        <v>2.3290384453705478E-4</v>
      </c>
      <c r="R436" s="33">
        <f t="shared" si="129"/>
        <v>1566.9664390422179</v>
      </c>
      <c r="S436" s="31">
        <f t="shared" si="130"/>
        <v>1439.2636700378948</v>
      </c>
      <c r="T436" s="31">
        <f t="shared" si="131"/>
        <v>1321.9682695674758</v>
      </c>
      <c r="U436" s="31">
        <f t="shared" si="132"/>
        <v>1214.2320702760553</v>
      </c>
      <c r="V436" s="31">
        <f t="shared" si="133"/>
        <v>1115.2760277440389</v>
      </c>
      <c r="W436" s="20">
        <f t="shared" si="134"/>
        <v>1024.3845871882922</v>
      </c>
      <c r="Y436" s="153">
        <f t="shared" si="126"/>
        <v>2.5155720640000001</v>
      </c>
      <c r="Z436" s="155">
        <f t="shared" si="135"/>
        <v>315.0992861708778</v>
      </c>
      <c r="AA436" s="156">
        <f t="shared" si="136"/>
        <v>1006.868983396598</v>
      </c>
      <c r="AD436" s="14" t="s">
        <v>389</v>
      </c>
      <c r="AE436" s="57">
        <v>38896</v>
      </c>
      <c r="AF436" s="33">
        <f t="shared" si="137"/>
        <v>1566.9664390422179</v>
      </c>
      <c r="AG436" s="84">
        <f t="shared" si="127"/>
        <v>2.3105609608910682</v>
      </c>
      <c r="AH436" s="31">
        <f t="shared" si="138"/>
        <v>1439.2636700378948</v>
      </c>
      <c r="AI436" s="86">
        <f t="shared" si="128"/>
        <v>2.1222576090723577</v>
      </c>
      <c r="AJ436" s="155">
        <f t="shared" si="139"/>
        <v>1321.9682695674758</v>
      </c>
      <c r="AK436" s="56"/>
      <c r="AL436" s="86">
        <f t="shared" si="140"/>
        <v>1.949300380081104</v>
      </c>
      <c r="AM436" s="31">
        <f t="shared" si="141"/>
        <v>1214.2320702760553</v>
      </c>
      <c r="AN436" s="86">
        <f t="shared" si="142"/>
        <v>1.7904386138331356</v>
      </c>
      <c r="AO436" s="31">
        <f t="shared" si="143"/>
        <v>1115.2760277440389</v>
      </c>
      <c r="AP436" s="89">
        <f t="shared" si="144"/>
        <v>1.6445235750538059</v>
      </c>
      <c r="AQ436" s="20">
        <f t="shared" si="145"/>
        <v>1024.3845871882922</v>
      </c>
      <c r="AR436" s="86">
        <f t="shared" si="146"/>
        <v>1.5105001467309731</v>
      </c>
    </row>
    <row r="437" spans="1:44" x14ac:dyDescent="0.25">
      <c r="A437" s="3" t="s">
        <v>388</v>
      </c>
      <c r="B437" s="4">
        <v>38904</v>
      </c>
      <c r="C437" s="7">
        <v>4301332828</v>
      </c>
      <c r="D437" s="8">
        <v>269</v>
      </c>
      <c r="E437" s="8">
        <v>511</v>
      </c>
      <c r="F437" s="8" t="s">
        <v>1695</v>
      </c>
      <c r="G437" s="8" t="s">
        <v>1696</v>
      </c>
      <c r="H437" s="8">
        <v>40.018250000000002</v>
      </c>
      <c r="I437" s="9">
        <v>-110.192359999999</v>
      </c>
      <c r="J437" s="7">
        <v>511</v>
      </c>
      <c r="K437" s="8">
        <v>365</v>
      </c>
      <c r="L437" s="8">
        <v>730</v>
      </c>
      <c r="M437" s="8">
        <v>1095</v>
      </c>
      <c r="N437" s="8">
        <v>1460</v>
      </c>
      <c r="O437" s="8">
        <v>1825</v>
      </c>
      <c r="P437" s="8">
        <v>2190</v>
      </c>
      <c r="Q437" s="6">
        <v>2.3290384453705478E-4</v>
      </c>
      <c r="R437" s="33">
        <f t="shared" si="129"/>
        <v>469.35512916211803</v>
      </c>
      <c r="S437" s="31">
        <f t="shared" si="130"/>
        <v>431.10418252600488</v>
      </c>
      <c r="T437" s="31">
        <f t="shared" si="131"/>
        <v>395.97056608967182</v>
      </c>
      <c r="U437" s="31">
        <f t="shared" si="132"/>
        <v>363.70022738045975</v>
      </c>
      <c r="V437" s="31">
        <f t="shared" si="133"/>
        <v>334.0598183922649</v>
      </c>
      <c r="W437" s="20">
        <f t="shared" si="134"/>
        <v>306.83500823752485</v>
      </c>
      <c r="Y437" s="153">
        <f t="shared" si="126"/>
        <v>0.75349198399999995</v>
      </c>
      <c r="Z437" s="155">
        <f t="shared" si="135"/>
        <v>94.382025341921775</v>
      </c>
      <c r="AA437" s="156">
        <f t="shared" si="136"/>
        <v>301.58854074775002</v>
      </c>
      <c r="AD437" s="14" t="s">
        <v>388</v>
      </c>
      <c r="AE437" s="57">
        <v>38904</v>
      </c>
      <c r="AF437" s="33">
        <f t="shared" si="137"/>
        <v>469.35512916211803</v>
      </c>
      <c r="AG437" s="84">
        <f t="shared" si="127"/>
        <v>0.69208478957522612</v>
      </c>
      <c r="AH437" s="31">
        <f t="shared" si="138"/>
        <v>431.10418252600488</v>
      </c>
      <c r="AI437" s="86">
        <f t="shared" si="128"/>
        <v>0.63568208571862528</v>
      </c>
      <c r="AJ437" s="155">
        <f t="shared" si="139"/>
        <v>395.97056608967182</v>
      </c>
      <c r="AK437" s="56"/>
      <c r="AL437" s="86">
        <f t="shared" si="140"/>
        <v>0.58387602240412906</v>
      </c>
      <c r="AM437" s="31">
        <f t="shared" si="141"/>
        <v>363.70022738045975</v>
      </c>
      <c r="AN437" s="86">
        <f t="shared" si="142"/>
        <v>0.53629198808249268</v>
      </c>
      <c r="AO437" s="31">
        <f t="shared" si="143"/>
        <v>334.0598183922649</v>
      </c>
      <c r="AP437" s="89">
        <f t="shared" si="144"/>
        <v>0.49258590085140386</v>
      </c>
      <c r="AQ437" s="20">
        <f t="shared" si="145"/>
        <v>306.83500823752485</v>
      </c>
      <c r="AR437" s="86">
        <f t="shared" si="146"/>
        <v>0.4524417203865928</v>
      </c>
    </row>
    <row r="438" spans="1:44" x14ac:dyDescent="0.25">
      <c r="A438" s="3" t="s">
        <v>64</v>
      </c>
      <c r="B438" s="4">
        <v>38905</v>
      </c>
      <c r="C438" s="7">
        <v>4301332782</v>
      </c>
      <c r="D438" s="8">
        <v>366</v>
      </c>
      <c r="E438" s="8">
        <v>760</v>
      </c>
      <c r="F438" s="8" t="s">
        <v>1695</v>
      </c>
      <c r="G438" s="8" t="s">
        <v>1696</v>
      </c>
      <c r="H438" s="8">
        <v>40.026739999999897</v>
      </c>
      <c r="I438" s="9">
        <v>-110.49221</v>
      </c>
      <c r="J438" s="7">
        <v>760</v>
      </c>
      <c r="K438" s="8">
        <v>365</v>
      </c>
      <c r="L438" s="8">
        <v>730</v>
      </c>
      <c r="M438" s="8">
        <v>1095</v>
      </c>
      <c r="N438" s="8">
        <v>1460</v>
      </c>
      <c r="O438" s="8">
        <v>1825</v>
      </c>
      <c r="P438" s="8">
        <v>2190</v>
      </c>
      <c r="Q438" s="6">
        <v>2.3290384453705478E-4</v>
      </c>
      <c r="R438" s="33">
        <f t="shared" si="129"/>
        <v>698.06242301997986</v>
      </c>
      <c r="S438" s="31">
        <f t="shared" si="130"/>
        <v>641.17256109542802</v>
      </c>
      <c r="T438" s="31">
        <f t="shared" si="131"/>
        <v>588.91904154236909</v>
      </c>
      <c r="U438" s="31">
        <f t="shared" si="132"/>
        <v>540.92401723903993</v>
      </c>
      <c r="V438" s="31">
        <f t="shared" si="133"/>
        <v>496.84043439945464</v>
      </c>
      <c r="W438" s="20">
        <f t="shared" si="134"/>
        <v>456.34952301471401</v>
      </c>
      <c r="Y438" s="153">
        <f t="shared" si="126"/>
        <v>1.1206534399999999</v>
      </c>
      <c r="Z438" s="155">
        <f t="shared" si="135"/>
        <v>140.3724838744825</v>
      </c>
      <c r="AA438" s="156">
        <f t="shared" si="136"/>
        <v>448.54655766788659</v>
      </c>
      <c r="AD438" s="14" t="s">
        <v>64</v>
      </c>
      <c r="AE438" s="57">
        <v>38905</v>
      </c>
      <c r="AF438" s="33">
        <f t="shared" si="137"/>
        <v>698.06242301997986</v>
      </c>
      <c r="AG438" s="84">
        <f t="shared" si="127"/>
        <v>1.0293237574895731</v>
      </c>
      <c r="AH438" s="31">
        <f t="shared" si="138"/>
        <v>641.17256109542802</v>
      </c>
      <c r="AI438" s="86">
        <f t="shared" si="128"/>
        <v>0.94543715292789676</v>
      </c>
      <c r="AJ438" s="155">
        <f t="shared" si="139"/>
        <v>588.91904154236909</v>
      </c>
      <c r="AK438" s="56"/>
      <c r="AL438" s="86">
        <f t="shared" si="140"/>
        <v>0.86838703919205107</v>
      </c>
      <c r="AM438" s="31">
        <f t="shared" si="141"/>
        <v>540.92401723903993</v>
      </c>
      <c r="AN438" s="86">
        <f t="shared" si="142"/>
        <v>0.79761626407572284</v>
      </c>
      <c r="AO438" s="31">
        <f t="shared" si="143"/>
        <v>496.84043439945464</v>
      </c>
      <c r="AP438" s="89">
        <f t="shared" si="144"/>
        <v>0.73261308150110938</v>
      </c>
      <c r="AQ438" s="20">
        <f t="shared" si="145"/>
        <v>456.34952301471401</v>
      </c>
      <c r="AR438" s="86">
        <f t="shared" si="146"/>
        <v>0.67290745106420846</v>
      </c>
    </row>
    <row r="439" spans="1:44" x14ac:dyDescent="0.25">
      <c r="A439" s="3" t="s">
        <v>391</v>
      </c>
      <c r="B439" s="4">
        <v>38909</v>
      </c>
      <c r="C439" s="7">
        <v>4301332836</v>
      </c>
      <c r="D439" s="8">
        <v>364</v>
      </c>
      <c r="E439" s="8">
        <v>1408</v>
      </c>
      <c r="F439" s="8" t="s">
        <v>1695</v>
      </c>
      <c r="G439" s="8" t="s">
        <v>1696</v>
      </c>
      <c r="H439" s="8">
        <v>40.003729999999898</v>
      </c>
      <c r="I439" s="9">
        <v>-110.22381</v>
      </c>
      <c r="J439" s="7">
        <v>1408</v>
      </c>
      <c r="K439" s="8">
        <v>365</v>
      </c>
      <c r="L439" s="8">
        <v>730</v>
      </c>
      <c r="M439" s="8">
        <v>1095</v>
      </c>
      <c r="N439" s="8">
        <v>1460</v>
      </c>
      <c r="O439" s="8">
        <v>1825</v>
      </c>
      <c r="P439" s="8">
        <v>2190</v>
      </c>
      <c r="Q439" s="6">
        <v>2.3290384453705478E-4</v>
      </c>
      <c r="R439" s="33">
        <f t="shared" si="129"/>
        <v>1293.252488963331</v>
      </c>
      <c r="S439" s="31">
        <f t="shared" si="130"/>
        <v>1187.8565342399509</v>
      </c>
      <c r="T439" s="31">
        <f t="shared" si="131"/>
        <v>1091.0500138048101</v>
      </c>
      <c r="U439" s="31">
        <f t="shared" si="132"/>
        <v>1002.132916148116</v>
      </c>
      <c r="V439" s="31">
        <f t="shared" si="133"/>
        <v>920.46227846635804</v>
      </c>
      <c r="W439" s="20">
        <f t="shared" si="134"/>
        <v>845.44753737462804</v>
      </c>
      <c r="Y439" s="153">
        <f t="shared" si="126"/>
        <v>2.076157952</v>
      </c>
      <c r="Z439" s="155">
        <f t="shared" si="135"/>
        <v>260.05849644114653</v>
      </c>
      <c r="AA439" s="156">
        <f t="shared" si="136"/>
        <v>830.99151736366355</v>
      </c>
      <c r="AD439" s="14" t="s">
        <v>391</v>
      </c>
      <c r="AE439" s="57">
        <v>38909</v>
      </c>
      <c r="AF439" s="33">
        <f t="shared" si="137"/>
        <v>1293.252488963331</v>
      </c>
      <c r="AG439" s="84">
        <f t="shared" si="127"/>
        <v>1.9069576980859457</v>
      </c>
      <c r="AH439" s="31">
        <f t="shared" si="138"/>
        <v>1187.8565342399509</v>
      </c>
      <c r="AI439" s="86">
        <f t="shared" si="128"/>
        <v>1.751546725424314</v>
      </c>
      <c r="AJ439" s="155">
        <f t="shared" si="139"/>
        <v>1091.0500138048101</v>
      </c>
      <c r="AK439" s="56"/>
      <c r="AL439" s="86">
        <f t="shared" si="140"/>
        <v>1.6088012515557999</v>
      </c>
      <c r="AM439" s="31">
        <f t="shared" si="141"/>
        <v>1002.132916148116</v>
      </c>
      <c r="AN439" s="86">
        <f t="shared" si="142"/>
        <v>1.4776890787087076</v>
      </c>
      <c r="AO439" s="31">
        <f t="shared" si="143"/>
        <v>920.46227846635804</v>
      </c>
      <c r="AP439" s="89">
        <f t="shared" si="144"/>
        <v>1.3572621299388974</v>
      </c>
      <c r="AQ439" s="20">
        <f t="shared" si="145"/>
        <v>845.44753737462804</v>
      </c>
      <c r="AR439" s="86">
        <f t="shared" si="146"/>
        <v>1.2466495935505335</v>
      </c>
    </row>
    <row r="440" spans="1:44" x14ac:dyDescent="0.25">
      <c r="A440" s="3" t="s">
        <v>1444</v>
      </c>
      <c r="B440" s="4">
        <v>38909</v>
      </c>
      <c r="C440" s="7">
        <v>4304736304</v>
      </c>
      <c r="D440" s="8">
        <v>350</v>
      </c>
      <c r="E440" s="8">
        <v>1393</v>
      </c>
      <c r="F440" s="8" t="s">
        <v>1695</v>
      </c>
      <c r="G440" s="8" t="s">
        <v>1697</v>
      </c>
      <c r="H440" s="8">
        <v>40.387259999999898</v>
      </c>
      <c r="I440" s="9">
        <v>-109.9251</v>
      </c>
      <c r="J440" s="7">
        <v>1393</v>
      </c>
      <c r="K440" s="8">
        <v>365</v>
      </c>
      <c r="L440" s="8">
        <v>730</v>
      </c>
      <c r="M440" s="8">
        <v>1095</v>
      </c>
      <c r="N440" s="8">
        <v>1460</v>
      </c>
      <c r="O440" s="8">
        <v>1825</v>
      </c>
      <c r="P440" s="8">
        <v>2190</v>
      </c>
      <c r="Q440" s="6">
        <v>2.3290384453705478E-4</v>
      </c>
      <c r="R440" s="33">
        <f t="shared" si="129"/>
        <v>1279.4749411405683</v>
      </c>
      <c r="S440" s="31">
        <f t="shared" si="130"/>
        <v>1175.2018126393832</v>
      </c>
      <c r="T440" s="31">
        <f t="shared" si="131"/>
        <v>1079.4266116691053</v>
      </c>
      <c r="U440" s="31">
        <f t="shared" si="132"/>
        <v>991.45678422892445</v>
      </c>
      <c r="V440" s="31">
        <f t="shared" si="133"/>
        <v>910.65621726110567</v>
      </c>
      <c r="W440" s="20">
        <f t="shared" si="134"/>
        <v>836.44063889407448</v>
      </c>
      <c r="Y440" s="153">
        <f t="shared" si="126"/>
        <v>2.0540397919999998</v>
      </c>
      <c r="Z440" s="155">
        <f t="shared" si="135"/>
        <v>257.28798689099222</v>
      </c>
      <c r="AA440" s="156">
        <f t="shared" si="136"/>
        <v>822.13862477811313</v>
      </c>
      <c r="AD440" s="14" t="s">
        <v>1444</v>
      </c>
      <c r="AE440" s="57">
        <v>38909</v>
      </c>
      <c r="AF440" s="33">
        <f t="shared" si="137"/>
        <v>1279.4749411405683</v>
      </c>
      <c r="AG440" s="84">
        <f t="shared" si="127"/>
        <v>1.886642097609178</v>
      </c>
      <c r="AH440" s="31">
        <f t="shared" si="138"/>
        <v>1175.2018126393832</v>
      </c>
      <c r="AI440" s="86">
        <f t="shared" si="128"/>
        <v>1.7328867816165265</v>
      </c>
      <c r="AJ440" s="155">
        <f t="shared" si="139"/>
        <v>1079.4266116691053</v>
      </c>
      <c r="AK440" s="56"/>
      <c r="AL440" s="86">
        <f t="shared" si="140"/>
        <v>1.5916620336770093</v>
      </c>
      <c r="AM440" s="31">
        <f t="shared" si="141"/>
        <v>991.45678422892445</v>
      </c>
      <c r="AN440" s="86">
        <f t="shared" si="142"/>
        <v>1.4619466524440552</v>
      </c>
      <c r="AO440" s="31">
        <f t="shared" si="143"/>
        <v>910.65621726110567</v>
      </c>
      <c r="AP440" s="89">
        <f t="shared" si="144"/>
        <v>1.3428026612250596</v>
      </c>
      <c r="AQ440" s="20">
        <f t="shared" si="145"/>
        <v>836.44063889407448</v>
      </c>
      <c r="AR440" s="86">
        <f t="shared" si="146"/>
        <v>1.233368525437424</v>
      </c>
    </row>
    <row r="441" spans="1:44" x14ac:dyDescent="0.25">
      <c r="A441" s="3" t="s">
        <v>404</v>
      </c>
      <c r="B441" s="4">
        <v>38922</v>
      </c>
      <c r="C441" s="7">
        <v>4301332879</v>
      </c>
      <c r="D441" s="8">
        <v>351</v>
      </c>
      <c r="E441" s="8">
        <v>1950</v>
      </c>
      <c r="F441" s="8" t="s">
        <v>1695</v>
      </c>
      <c r="G441" s="8" t="s">
        <v>1696</v>
      </c>
      <c r="H441" s="8">
        <v>39.99662</v>
      </c>
      <c r="I441" s="9">
        <v>-110.22067</v>
      </c>
      <c r="J441" s="7">
        <v>1950</v>
      </c>
      <c r="K441" s="8">
        <v>365</v>
      </c>
      <c r="L441" s="8">
        <v>730</v>
      </c>
      <c r="M441" s="8">
        <v>1095</v>
      </c>
      <c r="N441" s="8">
        <v>1460</v>
      </c>
      <c r="O441" s="8">
        <v>1825</v>
      </c>
      <c r="P441" s="8">
        <v>2190</v>
      </c>
      <c r="Q441" s="6">
        <v>2.3290384453705478E-4</v>
      </c>
      <c r="R441" s="33">
        <f t="shared" si="129"/>
        <v>1791.0812169591588</v>
      </c>
      <c r="S441" s="31">
        <f t="shared" si="130"/>
        <v>1645.1138080737956</v>
      </c>
      <c r="T441" s="31">
        <f t="shared" si="131"/>
        <v>1511.0422776416049</v>
      </c>
      <c r="U441" s="31">
        <f t="shared" si="132"/>
        <v>1387.8971494949051</v>
      </c>
      <c r="V441" s="31">
        <f t="shared" si="133"/>
        <v>1274.7879566828112</v>
      </c>
      <c r="W441" s="20">
        <f t="shared" si="134"/>
        <v>1170.8968024719636</v>
      </c>
      <c r="Y441" s="153">
        <f t="shared" si="126"/>
        <v>2.8753607999999997</v>
      </c>
      <c r="Z441" s="155">
        <f t="shared" si="135"/>
        <v>360.16624152005375</v>
      </c>
      <c r="AA441" s="156">
        <f t="shared" si="136"/>
        <v>1150.8760361215511</v>
      </c>
      <c r="AD441" s="14" t="s">
        <v>404</v>
      </c>
      <c r="AE441" s="57">
        <v>38922</v>
      </c>
      <c r="AF441" s="33">
        <f t="shared" si="137"/>
        <v>1791.0812169591588</v>
      </c>
      <c r="AG441" s="84">
        <f t="shared" si="127"/>
        <v>2.6410280619798256</v>
      </c>
      <c r="AH441" s="31">
        <f t="shared" si="138"/>
        <v>1645.1138080737956</v>
      </c>
      <c r="AI441" s="86">
        <f t="shared" si="128"/>
        <v>2.4257926950123667</v>
      </c>
      <c r="AJ441" s="155">
        <f t="shared" si="139"/>
        <v>1511.0422776416049</v>
      </c>
      <c r="AK441" s="56"/>
      <c r="AL441" s="86">
        <f t="shared" si="140"/>
        <v>2.2280983242427626</v>
      </c>
      <c r="AM441" s="31">
        <f t="shared" si="141"/>
        <v>1387.8971494949051</v>
      </c>
      <c r="AN441" s="86">
        <f t="shared" si="142"/>
        <v>2.0465154144048152</v>
      </c>
      <c r="AO441" s="31">
        <f t="shared" si="143"/>
        <v>1274.7879566828112</v>
      </c>
      <c r="AP441" s="89">
        <f t="shared" si="144"/>
        <v>1.8797309327988991</v>
      </c>
      <c r="AQ441" s="20">
        <f t="shared" si="145"/>
        <v>1170.8968024719636</v>
      </c>
      <c r="AR441" s="86">
        <f t="shared" si="146"/>
        <v>1.7265388547042191</v>
      </c>
    </row>
    <row r="442" spans="1:44" x14ac:dyDescent="0.25">
      <c r="A442" s="3" t="s">
        <v>407</v>
      </c>
      <c r="B442" s="4">
        <v>38926</v>
      </c>
      <c r="C442" s="7">
        <v>4301332884</v>
      </c>
      <c r="D442" s="8">
        <v>363</v>
      </c>
      <c r="E442" s="8">
        <v>4250</v>
      </c>
      <c r="F442" s="8" t="s">
        <v>1695</v>
      </c>
      <c r="G442" s="8" t="s">
        <v>1696</v>
      </c>
      <c r="H442" s="8">
        <v>40.008090000000003</v>
      </c>
      <c r="I442" s="9">
        <v>-110.187749999999</v>
      </c>
      <c r="J442" s="7">
        <v>4250</v>
      </c>
      <c r="K442" s="8">
        <v>365</v>
      </c>
      <c r="L442" s="8">
        <v>730</v>
      </c>
      <c r="M442" s="8">
        <v>1095</v>
      </c>
      <c r="N442" s="8">
        <v>1460</v>
      </c>
      <c r="O442" s="8">
        <v>1825</v>
      </c>
      <c r="P442" s="8">
        <v>2190</v>
      </c>
      <c r="Q442" s="6">
        <v>2.3290384453705478E-4</v>
      </c>
      <c r="R442" s="33">
        <f t="shared" si="129"/>
        <v>3903.6385497827819</v>
      </c>
      <c r="S442" s="31">
        <f t="shared" si="130"/>
        <v>3585.5044534941699</v>
      </c>
      <c r="T442" s="31">
        <f t="shared" si="131"/>
        <v>3293.2972717829848</v>
      </c>
      <c r="U442" s="31">
        <f t="shared" si="132"/>
        <v>3024.9040437709468</v>
      </c>
      <c r="V442" s="31">
        <f t="shared" si="133"/>
        <v>2778.3840081548451</v>
      </c>
      <c r="W442" s="20">
        <f t="shared" si="134"/>
        <v>2551.9545694901772</v>
      </c>
      <c r="Y442" s="153">
        <f t="shared" si="126"/>
        <v>6.2668119999999998</v>
      </c>
      <c r="Z442" s="155">
        <f t="shared" si="135"/>
        <v>784.97770587704019</v>
      </c>
      <c r="AA442" s="156">
        <f t="shared" si="136"/>
        <v>2508.3195659059447</v>
      </c>
      <c r="AD442" s="14" t="s">
        <v>407</v>
      </c>
      <c r="AE442" s="57">
        <v>38926</v>
      </c>
      <c r="AF442" s="33">
        <f t="shared" si="137"/>
        <v>3903.6385497827819</v>
      </c>
      <c r="AG442" s="84">
        <f t="shared" si="127"/>
        <v>5.7560868017509019</v>
      </c>
      <c r="AH442" s="31">
        <f t="shared" si="138"/>
        <v>3585.5044534941699</v>
      </c>
      <c r="AI442" s="86">
        <f t="shared" si="128"/>
        <v>5.2869840788731066</v>
      </c>
      <c r="AJ442" s="155">
        <f t="shared" si="139"/>
        <v>3293.2972717829848</v>
      </c>
      <c r="AK442" s="56"/>
      <c r="AL442" s="86">
        <f t="shared" si="140"/>
        <v>4.8561117323239698</v>
      </c>
      <c r="AM442" s="31">
        <f t="shared" si="141"/>
        <v>3024.9040437709468</v>
      </c>
      <c r="AN442" s="86">
        <f t="shared" si="142"/>
        <v>4.460354108318187</v>
      </c>
      <c r="AO442" s="31">
        <f t="shared" si="143"/>
        <v>2778.3840081548451</v>
      </c>
      <c r="AP442" s="89">
        <f t="shared" si="144"/>
        <v>4.096849468920678</v>
      </c>
      <c r="AQ442" s="20">
        <f t="shared" si="145"/>
        <v>2551.9545694901772</v>
      </c>
      <c r="AR442" s="86">
        <f t="shared" si="146"/>
        <v>3.7629692987143235</v>
      </c>
    </row>
    <row r="443" spans="1:44" x14ac:dyDescent="0.25">
      <c r="A443" s="3" t="s">
        <v>387</v>
      </c>
      <c r="B443" s="4">
        <v>38931</v>
      </c>
      <c r="C443" s="7">
        <v>4301332827</v>
      </c>
      <c r="D443" s="8">
        <v>343</v>
      </c>
      <c r="E443" s="8">
        <v>1517</v>
      </c>
      <c r="F443" s="8" t="s">
        <v>1695</v>
      </c>
      <c r="G443" s="8" t="s">
        <v>1696</v>
      </c>
      <c r="H443" s="8">
        <v>40.018470000000001</v>
      </c>
      <c r="I443" s="9">
        <v>-110.20209</v>
      </c>
      <c r="J443" s="7">
        <v>1517</v>
      </c>
      <c r="K443" s="8">
        <v>365</v>
      </c>
      <c r="L443" s="8">
        <v>730</v>
      </c>
      <c r="M443" s="8">
        <v>1095</v>
      </c>
      <c r="N443" s="8">
        <v>1460</v>
      </c>
      <c r="O443" s="8">
        <v>1825</v>
      </c>
      <c r="P443" s="8">
        <v>2190</v>
      </c>
      <c r="Q443" s="6">
        <v>2.3290384453705478E-4</v>
      </c>
      <c r="R443" s="33">
        <f t="shared" si="129"/>
        <v>1393.3693364754072</v>
      </c>
      <c r="S443" s="31">
        <f t="shared" si="130"/>
        <v>1279.8141778707425</v>
      </c>
      <c r="T443" s="31">
        <f t="shared" si="131"/>
        <v>1175.5134026575972</v>
      </c>
      <c r="U443" s="31">
        <f t="shared" si="132"/>
        <v>1079.7128080942416</v>
      </c>
      <c r="V443" s="31">
        <f t="shared" si="133"/>
        <v>991.7196565578588</v>
      </c>
      <c r="W443" s="20">
        <f t="shared" si="134"/>
        <v>910.89766633331737</v>
      </c>
      <c r="Y443" s="153">
        <f t="shared" si="126"/>
        <v>2.2368832479999998</v>
      </c>
      <c r="Z443" s="155">
        <f t="shared" si="135"/>
        <v>280.19086583893414</v>
      </c>
      <c r="AA443" s="156">
        <f t="shared" si="136"/>
        <v>895.32253681866302</v>
      </c>
      <c r="AD443" s="14" t="s">
        <v>387</v>
      </c>
      <c r="AE443" s="57">
        <v>38931</v>
      </c>
      <c r="AF443" s="33">
        <f t="shared" si="137"/>
        <v>1393.3693364754072</v>
      </c>
      <c r="AG443" s="84">
        <f t="shared" si="127"/>
        <v>2.0545843948837925</v>
      </c>
      <c r="AH443" s="31">
        <f t="shared" si="138"/>
        <v>1279.8141778707425</v>
      </c>
      <c r="AI443" s="86">
        <f t="shared" si="128"/>
        <v>1.8871423170942361</v>
      </c>
      <c r="AJ443" s="155">
        <f t="shared" si="139"/>
        <v>1175.5134026575972</v>
      </c>
      <c r="AK443" s="56"/>
      <c r="AL443" s="86">
        <f t="shared" si="140"/>
        <v>1.7333462348083439</v>
      </c>
      <c r="AM443" s="31">
        <f t="shared" si="141"/>
        <v>1079.7128080942416</v>
      </c>
      <c r="AN443" s="86">
        <f t="shared" si="142"/>
        <v>1.5920840428985152</v>
      </c>
      <c r="AO443" s="31">
        <f t="shared" si="143"/>
        <v>991.7196565578588</v>
      </c>
      <c r="AP443" s="89">
        <f t="shared" si="144"/>
        <v>1.4623342692594512</v>
      </c>
      <c r="AQ443" s="20">
        <f t="shared" si="145"/>
        <v>910.89766633331737</v>
      </c>
      <c r="AR443" s="86">
        <f t="shared" si="146"/>
        <v>1.3431586885057951</v>
      </c>
    </row>
    <row r="444" spans="1:44" x14ac:dyDescent="0.25">
      <c r="A444" s="3" t="s">
        <v>403</v>
      </c>
      <c r="B444" s="4">
        <v>38932</v>
      </c>
      <c r="C444" s="7">
        <v>4301332876</v>
      </c>
      <c r="D444" s="8">
        <v>362</v>
      </c>
      <c r="E444" s="8">
        <v>2426</v>
      </c>
      <c r="F444" s="8" t="s">
        <v>1695</v>
      </c>
      <c r="G444" s="8" t="s">
        <v>1696</v>
      </c>
      <c r="H444" s="8">
        <v>39.999580000000002</v>
      </c>
      <c r="I444" s="9">
        <v>-110.21656</v>
      </c>
      <c r="J444" s="7">
        <v>2426</v>
      </c>
      <c r="K444" s="8">
        <v>365</v>
      </c>
      <c r="L444" s="8">
        <v>730</v>
      </c>
      <c r="M444" s="8">
        <v>1095</v>
      </c>
      <c r="N444" s="8">
        <v>1460</v>
      </c>
      <c r="O444" s="8">
        <v>1825</v>
      </c>
      <c r="P444" s="8">
        <v>2190</v>
      </c>
      <c r="Q444" s="6">
        <v>2.3290384453705478E-4</v>
      </c>
      <c r="R444" s="33">
        <f t="shared" si="129"/>
        <v>2228.2887345348304</v>
      </c>
      <c r="S444" s="31">
        <f t="shared" si="130"/>
        <v>2046.6903068651425</v>
      </c>
      <c r="T444" s="31">
        <f t="shared" si="131"/>
        <v>1879.8915720812993</v>
      </c>
      <c r="U444" s="31">
        <f t="shared" si="132"/>
        <v>1726.686402397251</v>
      </c>
      <c r="V444" s="31">
        <f t="shared" si="133"/>
        <v>1585.9669655961538</v>
      </c>
      <c r="W444" s="20">
        <f t="shared" si="134"/>
        <v>1456.7157142548635</v>
      </c>
      <c r="Y444" s="153">
        <f t="shared" si="126"/>
        <v>3.577243744</v>
      </c>
      <c r="Z444" s="155">
        <f t="shared" si="135"/>
        <v>448.08374457828228</v>
      </c>
      <c r="AA444" s="156">
        <f t="shared" si="136"/>
        <v>1431.8078275030171</v>
      </c>
      <c r="AD444" s="14" t="s">
        <v>403</v>
      </c>
      <c r="AE444" s="57">
        <v>38932</v>
      </c>
      <c r="AF444" s="33">
        <f t="shared" si="137"/>
        <v>2228.2887345348304</v>
      </c>
      <c r="AG444" s="84">
        <f t="shared" si="127"/>
        <v>3.2857097837759266</v>
      </c>
      <c r="AH444" s="31">
        <f t="shared" si="138"/>
        <v>2046.6903068651425</v>
      </c>
      <c r="AI444" s="86">
        <f t="shared" si="128"/>
        <v>3.0179349118461545</v>
      </c>
      <c r="AJ444" s="155">
        <f t="shared" si="139"/>
        <v>1879.8915720812993</v>
      </c>
      <c r="AK444" s="56"/>
      <c r="AL444" s="86">
        <f t="shared" si="140"/>
        <v>2.7719828382630474</v>
      </c>
      <c r="AM444" s="31">
        <f t="shared" si="141"/>
        <v>1726.686402397251</v>
      </c>
      <c r="AN444" s="86">
        <f t="shared" si="142"/>
        <v>2.5460750745364518</v>
      </c>
      <c r="AO444" s="31">
        <f t="shared" si="143"/>
        <v>1585.9669655961538</v>
      </c>
      <c r="AP444" s="89">
        <f t="shared" si="144"/>
        <v>2.3385780733180148</v>
      </c>
      <c r="AQ444" s="20">
        <f t="shared" si="145"/>
        <v>1456.7157142548635</v>
      </c>
      <c r="AR444" s="86">
        <f t="shared" si="146"/>
        <v>2.1479914161602234</v>
      </c>
    </row>
    <row r="445" spans="1:44" x14ac:dyDescent="0.25">
      <c r="A445" s="3" t="s">
        <v>382</v>
      </c>
      <c r="B445" s="4">
        <v>38938</v>
      </c>
      <c r="C445" s="7">
        <v>4301332817</v>
      </c>
      <c r="D445" s="8">
        <v>366</v>
      </c>
      <c r="E445" s="8">
        <v>2590</v>
      </c>
      <c r="F445" s="8" t="s">
        <v>1695</v>
      </c>
      <c r="G445" s="8" t="s">
        <v>1696</v>
      </c>
      <c r="H445" s="8">
        <v>40.011209999999899</v>
      </c>
      <c r="I445" s="9">
        <v>-110.20182</v>
      </c>
      <c r="J445" s="7">
        <v>2590</v>
      </c>
      <c r="K445" s="8">
        <v>365</v>
      </c>
      <c r="L445" s="8">
        <v>730</v>
      </c>
      <c r="M445" s="8">
        <v>1095</v>
      </c>
      <c r="N445" s="8">
        <v>1460</v>
      </c>
      <c r="O445" s="8">
        <v>1825</v>
      </c>
      <c r="P445" s="8">
        <v>2190</v>
      </c>
      <c r="Q445" s="6">
        <v>2.3290384453705478E-4</v>
      </c>
      <c r="R445" s="33">
        <f t="shared" si="129"/>
        <v>2378.9232573970367</v>
      </c>
      <c r="S445" s="31">
        <f t="shared" si="130"/>
        <v>2185.0485963646825</v>
      </c>
      <c r="T445" s="31">
        <f t="shared" si="131"/>
        <v>2006.9741020983367</v>
      </c>
      <c r="U445" s="31">
        <f t="shared" si="132"/>
        <v>1843.4121113804124</v>
      </c>
      <c r="V445" s="31">
        <f t="shared" si="133"/>
        <v>1693.1799014402466</v>
      </c>
      <c r="W445" s="20">
        <f t="shared" si="134"/>
        <v>1555.191137642249</v>
      </c>
      <c r="Y445" s="153">
        <f t="shared" si="126"/>
        <v>3.8190689600000001</v>
      </c>
      <c r="Z445" s="155">
        <f t="shared" si="135"/>
        <v>478.37464899330217</v>
      </c>
      <c r="AA445" s="156">
        <f t="shared" si="136"/>
        <v>1528.5994531050346</v>
      </c>
      <c r="AD445" s="14" t="s">
        <v>382</v>
      </c>
      <c r="AE445" s="57">
        <v>38938</v>
      </c>
      <c r="AF445" s="33">
        <f t="shared" si="137"/>
        <v>2378.9232573970367</v>
      </c>
      <c r="AG445" s="84">
        <f t="shared" si="127"/>
        <v>3.507827015655256</v>
      </c>
      <c r="AH445" s="31">
        <f t="shared" si="138"/>
        <v>2185.0485963646825</v>
      </c>
      <c r="AI445" s="86">
        <f t="shared" si="128"/>
        <v>3.2219502974779641</v>
      </c>
      <c r="AJ445" s="155">
        <f t="shared" si="139"/>
        <v>2006.9741020983367</v>
      </c>
      <c r="AK445" s="56"/>
      <c r="AL445" s="86">
        <f t="shared" si="140"/>
        <v>2.9593716204044895</v>
      </c>
      <c r="AM445" s="31">
        <f t="shared" si="141"/>
        <v>1843.4121113804124</v>
      </c>
      <c r="AN445" s="86">
        <f t="shared" si="142"/>
        <v>2.7181922683633188</v>
      </c>
      <c r="AO445" s="31">
        <f t="shared" si="143"/>
        <v>1693.1799014402466</v>
      </c>
      <c r="AP445" s="89">
        <f t="shared" si="144"/>
        <v>2.496668264589307</v>
      </c>
      <c r="AQ445" s="20">
        <f t="shared" si="145"/>
        <v>1555.191137642249</v>
      </c>
      <c r="AR445" s="86">
        <f t="shared" si="146"/>
        <v>2.2931977608635523</v>
      </c>
    </row>
    <row r="446" spans="1:44" x14ac:dyDescent="0.25">
      <c r="A446" s="3" t="s">
        <v>402</v>
      </c>
      <c r="B446" s="4">
        <v>38938</v>
      </c>
      <c r="C446" s="7">
        <v>4301332874</v>
      </c>
      <c r="D446" s="8">
        <v>366</v>
      </c>
      <c r="E446" s="8">
        <v>6111</v>
      </c>
      <c r="F446" s="8" t="s">
        <v>1695</v>
      </c>
      <c r="G446" s="8" t="s">
        <v>1696</v>
      </c>
      <c r="H446" s="8">
        <v>40.0184199999999</v>
      </c>
      <c r="I446" s="9">
        <v>-110.18256</v>
      </c>
      <c r="J446" s="7">
        <v>6111</v>
      </c>
      <c r="K446" s="8">
        <v>365</v>
      </c>
      <c r="L446" s="8">
        <v>730</v>
      </c>
      <c r="M446" s="8">
        <v>1095</v>
      </c>
      <c r="N446" s="8">
        <v>1460</v>
      </c>
      <c r="O446" s="8">
        <v>1825</v>
      </c>
      <c r="P446" s="8">
        <v>2190</v>
      </c>
      <c r="Q446" s="6">
        <v>2.3290384453705478E-4</v>
      </c>
      <c r="R446" s="33">
        <f t="shared" si="129"/>
        <v>5612.9729829935486</v>
      </c>
      <c r="S446" s="31">
        <f t="shared" si="130"/>
        <v>5155.5335800712637</v>
      </c>
      <c r="T446" s="31">
        <f t="shared" si="131"/>
        <v>4735.3740300860754</v>
      </c>
      <c r="U446" s="31">
        <f t="shared" si="132"/>
        <v>4349.4561438786486</v>
      </c>
      <c r="V446" s="31">
        <f t="shared" si="133"/>
        <v>3994.9893350198254</v>
      </c>
      <c r="W446" s="20">
        <f t="shared" si="134"/>
        <v>3669.4104409775227</v>
      </c>
      <c r="Y446" s="153">
        <f t="shared" si="126"/>
        <v>9.0109383839999992</v>
      </c>
      <c r="Z446" s="155">
        <f t="shared" si="135"/>
        <v>1128.7055907328454</v>
      </c>
      <c r="AA446" s="156">
        <f t="shared" si="136"/>
        <v>3606.66843935323</v>
      </c>
      <c r="AD446" s="14" t="s">
        <v>402</v>
      </c>
      <c r="AE446" s="57">
        <v>38938</v>
      </c>
      <c r="AF446" s="33">
        <f t="shared" si="137"/>
        <v>5612.9729829935486</v>
      </c>
      <c r="AG446" s="84">
        <f t="shared" si="127"/>
        <v>8.2765756342352397</v>
      </c>
      <c r="AH446" s="31">
        <f t="shared" si="138"/>
        <v>5155.5335800712637</v>
      </c>
      <c r="AI446" s="86">
        <f t="shared" si="128"/>
        <v>7.6020611072926014</v>
      </c>
      <c r="AJ446" s="155">
        <f t="shared" si="139"/>
        <v>4735.3740300860754</v>
      </c>
      <c r="AK446" s="56"/>
      <c r="AL446" s="86">
        <f t="shared" si="140"/>
        <v>6.9825173638192419</v>
      </c>
      <c r="AM446" s="31">
        <f t="shared" si="141"/>
        <v>4349.4561438786486</v>
      </c>
      <c r="AN446" s="86">
        <f t="shared" si="142"/>
        <v>6.413464460219398</v>
      </c>
      <c r="AO446" s="31">
        <f t="shared" si="143"/>
        <v>3994.9893350198254</v>
      </c>
      <c r="AP446" s="89">
        <f t="shared" si="144"/>
        <v>5.8907875540174732</v>
      </c>
      <c r="AQ446" s="20">
        <f t="shared" si="145"/>
        <v>3669.4104409775227</v>
      </c>
      <c r="AR446" s="86">
        <f t="shared" si="146"/>
        <v>5.4107071492807597</v>
      </c>
    </row>
    <row r="447" spans="1:44" x14ac:dyDescent="0.25">
      <c r="A447" s="3" t="s">
        <v>513</v>
      </c>
      <c r="B447" s="4">
        <v>38943</v>
      </c>
      <c r="C447" s="7">
        <v>4301333140</v>
      </c>
      <c r="D447" s="8">
        <v>366</v>
      </c>
      <c r="E447" s="8">
        <v>6</v>
      </c>
      <c r="F447" s="8" t="s">
        <v>1695</v>
      </c>
      <c r="G447" s="8" t="s">
        <v>1696</v>
      </c>
      <c r="H447" s="8">
        <v>40.047989999999899</v>
      </c>
      <c r="I447" s="9">
        <v>-110.52665</v>
      </c>
      <c r="J447" s="7">
        <v>6</v>
      </c>
      <c r="K447" s="8">
        <v>365</v>
      </c>
      <c r="L447" s="8">
        <v>730</v>
      </c>
      <c r="M447" s="8">
        <v>1095</v>
      </c>
      <c r="N447" s="8">
        <v>1460</v>
      </c>
      <c r="O447" s="8">
        <v>1825</v>
      </c>
      <c r="P447" s="8">
        <v>2190</v>
      </c>
      <c r="Q447" s="6">
        <v>2.3290384453705478E-4</v>
      </c>
      <c r="R447" s="33">
        <f t="shared" si="129"/>
        <v>5.5110191291051036</v>
      </c>
      <c r="S447" s="31">
        <f t="shared" si="130"/>
        <v>5.0618886402270631</v>
      </c>
      <c r="T447" s="31">
        <f t="shared" si="131"/>
        <v>4.649360854281861</v>
      </c>
      <c r="U447" s="31">
        <f t="shared" si="132"/>
        <v>4.2704527676766304</v>
      </c>
      <c r="V447" s="31">
        <f t="shared" si="133"/>
        <v>3.9224244821009577</v>
      </c>
      <c r="W447" s="20">
        <f t="shared" si="134"/>
        <v>3.6027593922214267</v>
      </c>
      <c r="Y447" s="153">
        <f t="shared" si="126"/>
        <v>8.8472640000000005E-3</v>
      </c>
      <c r="Z447" s="155">
        <f t="shared" si="135"/>
        <v>1.1082038200617037</v>
      </c>
      <c r="AA447" s="156">
        <f t="shared" si="136"/>
        <v>3.541157034220157</v>
      </c>
      <c r="AD447" s="14" t="s">
        <v>513</v>
      </c>
      <c r="AE447" s="57">
        <v>38943</v>
      </c>
      <c r="AF447" s="33">
        <f t="shared" si="137"/>
        <v>5.5110191291051036</v>
      </c>
      <c r="AG447" s="84">
        <f t="shared" si="127"/>
        <v>8.1262401907071548E-3</v>
      </c>
      <c r="AH447" s="31">
        <f t="shared" si="138"/>
        <v>5.0618886402270631</v>
      </c>
      <c r="AI447" s="86">
        <f t="shared" si="128"/>
        <v>7.4639775231149742E-3</v>
      </c>
      <c r="AJ447" s="155">
        <f t="shared" si="139"/>
        <v>4.649360854281861</v>
      </c>
      <c r="AK447" s="56"/>
      <c r="AL447" s="86">
        <f t="shared" si="140"/>
        <v>6.855687151516192E-3</v>
      </c>
      <c r="AM447" s="31">
        <f t="shared" si="141"/>
        <v>4.2704527676766304</v>
      </c>
      <c r="AN447" s="86">
        <f t="shared" si="142"/>
        <v>6.2969705058609693E-3</v>
      </c>
      <c r="AO447" s="31">
        <f t="shared" si="143"/>
        <v>3.9224244821009577</v>
      </c>
      <c r="AP447" s="89">
        <f t="shared" si="144"/>
        <v>5.7837874855350743E-3</v>
      </c>
      <c r="AQ447" s="20">
        <f t="shared" si="145"/>
        <v>3.6027593922214267</v>
      </c>
      <c r="AR447" s="86">
        <f t="shared" si="146"/>
        <v>5.3124272452437513E-3</v>
      </c>
    </row>
    <row r="448" spans="1:44" x14ac:dyDescent="0.25">
      <c r="A448" s="3" t="s">
        <v>422</v>
      </c>
      <c r="B448" s="4">
        <v>38950</v>
      </c>
      <c r="C448" s="7">
        <v>4301332923</v>
      </c>
      <c r="D448" s="8">
        <v>366</v>
      </c>
      <c r="E448" s="8">
        <v>8163</v>
      </c>
      <c r="F448" s="8" t="s">
        <v>1695</v>
      </c>
      <c r="G448" s="8" t="s">
        <v>1696</v>
      </c>
      <c r="H448" s="8">
        <v>40.273159999999898</v>
      </c>
      <c r="I448" s="9">
        <v>-110.365399999999</v>
      </c>
      <c r="J448" s="7">
        <v>8163</v>
      </c>
      <c r="K448" s="8">
        <v>365</v>
      </c>
      <c r="L448" s="8">
        <v>730</v>
      </c>
      <c r="M448" s="8">
        <v>1095</v>
      </c>
      <c r="N448" s="8">
        <v>1460</v>
      </c>
      <c r="O448" s="8">
        <v>1825</v>
      </c>
      <c r="P448" s="8">
        <v>2190</v>
      </c>
      <c r="Q448" s="6">
        <v>2.3290384453705478E-4</v>
      </c>
      <c r="R448" s="33">
        <f t="shared" si="129"/>
        <v>7497.741525147494</v>
      </c>
      <c r="S448" s="31">
        <f t="shared" si="130"/>
        <v>6886.699495028919</v>
      </c>
      <c r="T448" s="31">
        <f t="shared" si="131"/>
        <v>6325.4554422504725</v>
      </c>
      <c r="U448" s="31">
        <f t="shared" si="132"/>
        <v>5809.9509904240558</v>
      </c>
      <c r="V448" s="31">
        <f t="shared" si="133"/>
        <v>5336.4585078983528</v>
      </c>
      <c r="W448" s="20">
        <f t="shared" si="134"/>
        <v>4901.5541531172512</v>
      </c>
      <c r="Y448" s="153">
        <f t="shared" si="126"/>
        <v>12.036702671999999</v>
      </c>
      <c r="Z448" s="155">
        <f t="shared" si="135"/>
        <v>1507.7112971939482</v>
      </c>
      <c r="AA448" s="156">
        <f t="shared" si="136"/>
        <v>4817.7441450565238</v>
      </c>
      <c r="AD448" s="14" t="s">
        <v>422</v>
      </c>
      <c r="AE448" s="57">
        <v>38950</v>
      </c>
      <c r="AF448" s="33">
        <f t="shared" si="137"/>
        <v>7497.741525147494</v>
      </c>
      <c r="AG448" s="84">
        <f t="shared" si="127"/>
        <v>11.055749779457086</v>
      </c>
      <c r="AH448" s="31">
        <f t="shared" si="138"/>
        <v>6886.699495028919</v>
      </c>
      <c r="AI448" s="86">
        <f t="shared" si="128"/>
        <v>10.154741420197922</v>
      </c>
      <c r="AJ448" s="155">
        <f t="shared" si="139"/>
        <v>6325.4554422504725</v>
      </c>
      <c r="AK448" s="56"/>
      <c r="AL448" s="86">
        <f t="shared" si="140"/>
        <v>9.3271623696377812</v>
      </c>
      <c r="AM448" s="31">
        <f t="shared" si="141"/>
        <v>5809.9509904240558</v>
      </c>
      <c r="AN448" s="86">
        <f t="shared" si="142"/>
        <v>8.5670283732238488</v>
      </c>
      <c r="AO448" s="31">
        <f t="shared" si="143"/>
        <v>5336.4585078983528</v>
      </c>
      <c r="AP448" s="89">
        <f t="shared" si="144"/>
        <v>7.8688428740704683</v>
      </c>
      <c r="AQ448" s="20">
        <f t="shared" si="145"/>
        <v>4901.5541531172512</v>
      </c>
      <c r="AR448" s="86">
        <f t="shared" si="146"/>
        <v>7.2275572671541237</v>
      </c>
    </row>
    <row r="449" spans="1:44" x14ac:dyDescent="0.25">
      <c r="A449" s="3" t="s">
        <v>384</v>
      </c>
      <c r="B449" s="4">
        <v>38952</v>
      </c>
      <c r="C449" s="7">
        <v>4301332821</v>
      </c>
      <c r="D449" s="8">
        <v>362</v>
      </c>
      <c r="E449" s="8">
        <v>3101</v>
      </c>
      <c r="F449" s="8" t="s">
        <v>1695</v>
      </c>
      <c r="G449" s="8" t="s">
        <v>1696</v>
      </c>
      <c r="H449" s="8">
        <v>40.011130000000001</v>
      </c>
      <c r="I449" s="9">
        <v>-110.18291000000001</v>
      </c>
      <c r="J449" s="7">
        <v>3101</v>
      </c>
      <c r="K449" s="8">
        <v>365</v>
      </c>
      <c r="L449" s="8">
        <v>730</v>
      </c>
      <c r="M449" s="8">
        <v>1095</v>
      </c>
      <c r="N449" s="8">
        <v>1460</v>
      </c>
      <c r="O449" s="8">
        <v>1825</v>
      </c>
      <c r="P449" s="8">
        <v>2190</v>
      </c>
      <c r="Q449" s="6">
        <v>2.3290384453705478E-4</v>
      </c>
      <c r="R449" s="33">
        <f t="shared" si="129"/>
        <v>2848.2783865591546</v>
      </c>
      <c r="S449" s="31">
        <f t="shared" si="130"/>
        <v>2616.1527788906869</v>
      </c>
      <c r="T449" s="31">
        <f t="shared" si="131"/>
        <v>2402.9446681880086</v>
      </c>
      <c r="U449" s="31">
        <f t="shared" si="132"/>
        <v>2207.1123387608723</v>
      </c>
      <c r="V449" s="31">
        <f t="shared" si="133"/>
        <v>2027.2397198325116</v>
      </c>
      <c r="W449" s="20">
        <f t="shared" si="134"/>
        <v>1862.0261458797738</v>
      </c>
      <c r="Y449" s="153">
        <f t="shared" si="126"/>
        <v>4.5725609440000001</v>
      </c>
      <c r="Z449" s="155">
        <f t="shared" si="135"/>
        <v>572.75667433522392</v>
      </c>
      <c r="AA449" s="156">
        <f t="shared" si="136"/>
        <v>1830.1879938527845</v>
      </c>
      <c r="AD449" s="14" t="s">
        <v>384</v>
      </c>
      <c r="AE449" s="57">
        <v>38952</v>
      </c>
      <c r="AF449" s="33">
        <f t="shared" si="137"/>
        <v>2848.2783865591546</v>
      </c>
      <c r="AG449" s="84">
        <f t="shared" si="127"/>
        <v>4.1999118052304816</v>
      </c>
      <c r="AH449" s="31">
        <f t="shared" si="138"/>
        <v>2616.1527788906869</v>
      </c>
      <c r="AI449" s="86">
        <f t="shared" si="128"/>
        <v>3.8576323831965889</v>
      </c>
      <c r="AJ449" s="155">
        <f t="shared" si="139"/>
        <v>2402.9446681880086</v>
      </c>
      <c r="AK449" s="56"/>
      <c r="AL449" s="86">
        <f t="shared" si="140"/>
        <v>3.5432476428086188</v>
      </c>
      <c r="AM449" s="31">
        <f t="shared" si="141"/>
        <v>2207.1123387608723</v>
      </c>
      <c r="AN449" s="86">
        <f t="shared" si="142"/>
        <v>3.2544842564458114</v>
      </c>
      <c r="AO449" s="31">
        <f t="shared" si="143"/>
        <v>2027.2397198325116</v>
      </c>
      <c r="AP449" s="89">
        <f t="shared" si="144"/>
        <v>2.9892541654407108</v>
      </c>
      <c r="AQ449" s="20">
        <f t="shared" si="145"/>
        <v>1862.0261458797738</v>
      </c>
      <c r="AR449" s="86">
        <f t="shared" si="146"/>
        <v>2.7456394812501452</v>
      </c>
    </row>
    <row r="450" spans="1:44" x14ac:dyDescent="0.25">
      <c r="A450" s="3" t="s">
        <v>383</v>
      </c>
      <c r="B450" s="4">
        <v>38961</v>
      </c>
      <c r="C450" s="7">
        <v>4301332818</v>
      </c>
      <c r="D450" s="8">
        <v>362</v>
      </c>
      <c r="E450" s="8">
        <v>649</v>
      </c>
      <c r="F450" s="8" t="s">
        <v>1695</v>
      </c>
      <c r="G450" s="8" t="s">
        <v>1696</v>
      </c>
      <c r="H450" s="8">
        <v>40.017850000000003</v>
      </c>
      <c r="I450" s="9">
        <v>-110.17321</v>
      </c>
      <c r="J450" s="7">
        <v>649</v>
      </c>
      <c r="K450" s="8">
        <v>365</v>
      </c>
      <c r="L450" s="8">
        <v>730</v>
      </c>
      <c r="M450" s="8">
        <v>1095</v>
      </c>
      <c r="N450" s="8">
        <v>1460</v>
      </c>
      <c r="O450" s="8">
        <v>1825</v>
      </c>
      <c r="P450" s="8">
        <v>2190</v>
      </c>
      <c r="Q450" s="6">
        <v>2.3290384453705478E-4</v>
      </c>
      <c r="R450" s="33">
        <f t="shared" si="129"/>
        <v>596.10856913153543</v>
      </c>
      <c r="S450" s="31">
        <f t="shared" si="130"/>
        <v>547.52762125122729</v>
      </c>
      <c r="T450" s="31">
        <f t="shared" si="131"/>
        <v>502.90586573815466</v>
      </c>
      <c r="U450" s="31">
        <f t="shared" si="132"/>
        <v>461.92064103702222</v>
      </c>
      <c r="V450" s="31">
        <f t="shared" si="133"/>
        <v>424.27558148058688</v>
      </c>
      <c r="W450" s="20">
        <f t="shared" si="134"/>
        <v>389.69847425861764</v>
      </c>
      <c r="Y450" s="153">
        <f t="shared" si="126"/>
        <v>0.95697905599999999</v>
      </c>
      <c r="Z450" s="155">
        <f t="shared" si="135"/>
        <v>119.87071320334097</v>
      </c>
      <c r="AA450" s="156">
        <f t="shared" si="136"/>
        <v>383.03515253481368</v>
      </c>
      <c r="AD450" s="14" t="s">
        <v>383</v>
      </c>
      <c r="AE450" s="57">
        <v>38961</v>
      </c>
      <c r="AF450" s="33">
        <f t="shared" si="137"/>
        <v>596.10856913153543</v>
      </c>
      <c r="AG450" s="84">
        <f t="shared" si="127"/>
        <v>0.8789883139614908</v>
      </c>
      <c r="AH450" s="31">
        <f t="shared" si="138"/>
        <v>547.52762125122729</v>
      </c>
      <c r="AI450" s="86">
        <f t="shared" si="128"/>
        <v>0.80735356875026965</v>
      </c>
      <c r="AJ450" s="155">
        <f t="shared" si="139"/>
        <v>502.90586573815466</v>
      </c>
      <c r="AK450" s="56"/>
      <c r="AL450" s="86">
        <f t="shared" si="140"/>
        <v>0.74155682688900149</v>
      </c>
      <c r="AM450" s="31">
        <f t="shared" si="141"/>
        <v>461.92064103702222</v>
      </c>
      <c r="AN450" s="86">
        <f t="shared" si="142"/>
        <v>0.68112230971729482</v>
      </c>
      <c r="AO450" s="31">
        <f t="shared" si="143"/>
        <v>424.27558148058688</v>
      </c>
      <c r="AP450" s="89">
        <f t="shared" si="144"/>
        <v>0.62561301301871053</v>
      </c>
      <c r="AQ450" s="20">
        <f t="shared" si="145"/>
        <v>389.69847425861764</v>
      </c>
      <c r="AR450" s="86">
        <f t="shared" si="146"/>
        <v>0.57462754702719909</v>
      </c>
    </row>
    <row r="451" spans="1:44" x14ac:dyDescent="0.25">
      <c r="A451" s="3" t="s">
        <v>409</v>
      </c>
      <c r="B451" s="4">
        <v>38971</v>
      </c>
      <c r="C451" s="7">
        <v>4301332900</v>
      </c>
      <c r="D451" s="8">
        <v>349</v>
      </c>
      <c r="E451" s="8">
        <v>7803</v>
      </c>
      <c r="F451" s="8" t="s">
        <v>1695</v>
      </c>
      <c r="G451" s="8" t="s">
        <v>1696</v>
      </c>
      <c r="H451" s="8">
        <v>40.007620000000003</v>
      </c>
      <c r="I451" s="9">
        <v>-110.2069</v>
      </c>
      <c r="J451" s="7">
        <v>7803</v>
      </c>
      <c r="K451" s="8">
        <v>365</v>
      </c>
      <c r="L451" s="8">
        <v>730</v>
      </c>
      <c r="M451" s="8">
        <v>1095</v>
      </c>
      <c r="N451" s="8">
        <v>1460</v>
      </c>
      <c r="O451" s="8">
        <v>1825</v>
      </c>
      <c r="P451" s="8">
        <v>2190</v>
      </c>
      <c r="Q451" s="6">
        <v>2.3290384453705478E-4</v>
      </c>
      <c r="R451" s="33">
        <f t="shared" si="129"/>
        <v>7167.0803774011874</v>
      </c>
      <c r="S451" s="31">
        <f t="shared" si="130"/>
        <v>6582.9861766152953</v>
      </c>
      <c r="T451" s="31">
        <f t="shared" si="131"/>
        <v>6046.4937909935607</v>
      </c>
      <c r="U451" s="31">
        <f t="shared" si="132"/>
        <v>5553.7238243634583</v>
      </c>
      <c r="V451" s="31">
        <f t="shared" si="133"/>
        <v>5101.1130389722948</v>
      </c>
      <c r="W451" s="20">
        <f t="shared" si="134"/>
        <v>4685.3885895839649</v>
      </c>
      <c r="Y451" s="153">
        <f t="shared" si="126"/>
        <v>11.505866831999999</v>
      </c>
      <c r="Z451" s="155">
        <f t="shared" si="135"/>
        <v>1441.219067990246</v>
      </c>
      <c r="AA451" s="156">
        <f t="shared" si="136"/>
        <v>4605.2747230033146</v>
      </c>
      <c r="AD451" s="14" t="s">
        <v>409</v>
      </c>
      <c r="AE451" s="57">
        <v>38971</v>
      </c>
      <c r="AF451" s="33">
        <f t="shared" si="137"/>
        <v>7167.0803774011874</v>
      </c>
      <c r="AG451" s="84">
        <f t="shared" si="127"/>
        <v>10.568175368014655</v>
      </c>
      <c r="AH451" s="31">
        <f t="shared" si="138"/>
        <v>6582.9861766152953</v>
      </c>
      <c r="AI451" s="86">
        <f t="shared" si="128"/>
        <v>9.7069027688110232</v>
      </c>
      <c r="AJ451" s="155">
        <f t="shared" si="139"/>
        <v>6046.4937909935607</v>
      </c>
      <c r="AK451" s="56"/>
      <c r="AL451" s="86">
        <f t="shared" si="140"/>
        <v>8.9158211405468091</v>
      </c>
      <c r="AM451" s="31">
        <f t="shared" si="141"/>
        <v>5553.7238243634583</v>
      </c>
      <c r="AN451" s="86">
        <f t="shared" si="142"/>
        <v>8.1892101428721915</v>
      </c>
      <c r="AO451" s="31">
        <f t="shared" si="143"/>
        <v>5101.1130389722948</v>
      </c>
      <c r="AP451" s="89">
        <f t="shared" si="144"/>
        <v>7.5218156249383634</v>
      </c>
      <c r="AQ451" s="20">
        <f t="shared" si="145"/>
        <v>4685.3885895839649</v>
      </c>
      <c r="AR451" s="86">
        <f t="shared" si="146"/>
        <v>6.9088116324394973</v>
      </c>
    </row>
    <row r="452" spans="1:44" x14ac:dyDescent="0.25">
      <c r="A452" s="3" t="s">
        <v>390</v>
      </c>
      <c r="B452" s="4">
        <v>38973</v>
      </c>
      <c r="C452" s="7">
        <v>4301332834</v>
      </c>
      <c r="D452" s="8">
        <v>358</v>
      </c>
      <c r="E452" s="8">
        <v>1739</v>
      </c>
      <c r="F452" s="8" t="s">
        <v>1695</v>
      </c>
      <c r="G452" s="8" t="s">
        <v>1696</v>
      </c>
      <c r="H452" s="8">
        <v>40.006599999999899</v>
      </c>
      <c r="I452" s="9">
        <v>-110.21633</v>
      </c>
      <c r="J452" s="7">
        <v>1739</v>
      </c>
      <c r="K452" s="8">
        <v>365</v>
      </c>
      <c r="L452" s="8">
        <v>730</v>
      </c>
      <c r="M452" s="8">
        <v>1095</v>
      </c>
      <c r="N452" s="8">
        <v>1460</v>
      </c>
      <c r="O452" s="8">
        <v>1825</v>
      </c>
      <c r="P452" s="8">
        <v>2190</v>
      </c>
      <c r="Q452" s="6">
        <v>2.3290384453705478E-4</v>
      </c>
      <c r="R452" s="33">
        <f t="shared" si="129"/>
        <v>1597.277044252296</v>
      </c>
      <c r="S452" s="31">
        <f t="shared" si="130"/>
        <v>1467.1040575591437</v>
      </c>
      <c r="T452" s="31">
        <f t="shared" si="131"/>
        <v>1347.5397542660262</v>
      </c>
      <c r="U452" s="31">
        <f t="shared" si="132"/>
        <v>1237.7195604982769</v>
      </c>
      <c r="V452" s="31">
        <f t="shared" si="133"/>
        <v>1136.8493623955942</v>
      </c>
      <c r="W452" s="20">
        <f t="shared" si="134"/>
        <v>1044.19976384551</v>
      </c>
      <c r="Y452" s="153">
        <f t="shared" ref="Y452:Y515" si="147">J452*$X$11</f>
        <v>2.5642320160000001</v>
      </c>
      <c r="Z452" s="155">
        <f t="shared" si="135"/>
        <v>321.19440718121717</v>
      </c>
      <c r="AA452" s="156">
        <f t="shared" si="136"/>
        <v>1026.345347084809</v>
      </c>
      <c r="AD452" s="14" t="s">
        <v>390</v>
      </c>
      <c r="AE452" s="57">
        <v>38973</v>
      </c>
      <c r="AF452" s="33">
        <f t="shared" si="137"/>
        <v>1597.277044252296</v>
      </c>
      <c r="AG452" s="84">
        <f t="shared" ref="AG452:AG515" si="148">AF452*$X$11</f>
        <v>2.3552552819399577</v>
      </c>
      <c r="AH452" s="31">
        <f t="shared" si="138"/>
        <v>1467.1040575591437</v>
      </c>
      <c r="AI452" s="86">
        <f t="shared" ref="AI452:AI515" si="149">AH452*$X$11</f>
        <v>2.1633094854494899</v>
      </c>
      <c r="AJ452" s="155">
        <f t="shared" si="139"/>
        <v>1347.5397542660262</v>
      </c>
      <c r="AK452" s="56"/>
      <c r="AL452" s="86">
        <f t="shared" si="140"/>
        <v>1.9870066594144433</v>
      </c>
      <c r="AM452" s="31">
        <f t="shared" si="141"/>
        <v>1237.7195604982769</v>
      </c>
      <c r="AN452" s="86">
        <f t="shared" si="142"/>
        <v>1.8250719516153711</v>
      </c>
      <c r="AO452" s="31">
        <f t="shared" si="143"/>
        <v>1136.8493623955942</v>
      </c>
      <c r="AP452" s="89">
        <f t="shared" si="144"/>
        <v>1.6763344062242489</v>
      </c>
      <c r="AQ452" s="20">
        <f t="shared" si="145"/>
        <v>1044.19976384551</v>
      </c>
      <c r="AR452" s="86">
        <f t="shared" si="146"/>
        <v>1.5397184965798136</v>
      </c>
    </row>
    <row r="453" spans="1:44" x14ac:dyDescent="0.25">
      <c r="A453" s="3" t="s">
        <v>472</v>
      </c>
      <c r="B453" s="4">
        <v>38974</v>
      </c>
      <c r="C453" s="7">
        <v>4301333036</v>
      </c>
      <c r="D453" s="8">
        <v>118</v>
      </c>
      <c r="E453" s="8">
        <v>178</v>
      </c>
      <c r="F453" s="8" t="s">
        <v>1695</v>
      </c>
      <c r="G453" s="8" t="s">
        <v>1696</v>
      </c>
      <c r="H453" s="8">
        <v>40.025709999999897</v>
      </c>
      <c r="I453" s="9">
        <v>-110.14959</v>
      </c>
      <c r="J453" s="7">
        <v>178</v>
      </c>
      <c r="K453" s="8">
        <v>365</v>
      </c>
      <c r="L453" s="8">
        <v>730</v>
      </c>
      <c r="M453" s="8">
        <v>1095</v>
      </c>
      <c r="N453" s="8">
        <v>1460</v>
      </c>
      <c r="O453" s="8">
        <v>1825</v>
      </c>
      <c r="P453" s="8">
        <v>2190</v>
      </c>
      <c r="Q453" s="6">
        <v>2.3290384453705478E-4</v>
      </c>
      <c r="R453" s="33">
        <f t="shared" ref="R453:R516" si="150">(J453*(EXP(-Q453*K453)))</f>
        <v>163.49356749678475</v>
      </c>
      <c r="S453" s="31">
        <f t="shared" ref="S453:S516" si="151">(J453*(EXP(-Q453*L453)))</f>
        <v>150.16936299340287</v>
      </c>
      <c r="T453" s="31">
        <f t="shared" ref="T453:T516" si="152">(J453*(EXP(-Q453*M453)))</f>
        <v>137.93103867702854</v>
      </c>
      <c r="U453" s="31">
        <f t="shared" ref="U453:U516" si="153">(J453*(EXP(-Q453*N453)))</f>
        <v>126.69009877440672</v>
      </c>
      <c r="V453" s="31">
        <f t="shared" ref="V453:V516" si="154">(J453*(EXP(-Q453*O453)))</f>
        <v>116.36525963566174</v>
      </c>
      <c r="W453" s="20">
        <f t="shared" ref="W453:W516" si="155">(J453*(EXP(-Q453*P453)))</f>
        <v>106.88186196923566</v>
      </c>
      <c r="Y453" s="153">
        <f t="shared" si="147"/>
        <v>0.26246883199999999</v>
      </c>
      <c r="Z453" s="155">
        <f t="shared" ref="Z453:Z516" si="156">(87/365)*T453</f>
        <v>32.87671332849721</v>
      </c>
      <c r="AA453" s="156">
        <f t="shared" ref="AA453:AA516" si="157">(278/365)*T453</f>
        <v>105.05432534853132</v>
      </c>
      <c r="AD453" s="14" t="s">
        <v>472</v>
      </c>
      <c r="AE453" s="57">
        <v>38974</v>
      </c>
      <c r="AF453" s="33">
        <f t="shared" ref="AF453:AF516" si="158">R453</f>
        <v>163.49356749678475</v>
      </c>
      <c r="AG453" s="84">
        <f t="shared" si="148"/>
        <v>0.24107845899097896</v>
      </c>
      <c r="AH453" s="31">
        <f t="shared" ref="AH453:AH516" si="159">S453</f>
        <v>150.16936299340287</v>
      </c>
      <c r="AI453" s="86">
        <f t="shared" si="149"/>
        <v>0.22143133318574423</v>
      </c>
      <c r="AJ453" s="155">
        <f t="shared" ref="AJ453:AJ516" si="160">T453</f>
        <v>137.93103867702854</v>
      </c>
      <c r="AK453" s="56"/>
      <c r="AL453" s="86">
        <f t="shared" ref="AL453:AL516" si="161">AJ453*$X$11</f>
        <v>0.20338538549498036</v>
      </c>
      <c r="AM453" s="31">
        <f t="shared" ref="AM453:AM516" si="162">U453</f>
        <v>126.69009877440672</v>
      </c>
      <c r="AN453" s="86">
        <f t="shared" ref="AN453:AN516" si="163">AM453*$X$11</f>
        <v>0.18681012500720878</v>
      </c>
      <c r="AO453" s="31">
        <f t="shared" ref="AO453:AO516" si="164">V453</f>
        <v>116.36525963566174</v>
      </c>
      <c r="AP453" s="89">
        <f t="shared" ref="AP453:AP516" si="165">AO453*$X$11</f>
        <v>0.17158569540420721</v>
      </c>
      <c r="AQ453" s="20">
        <f t="shared" ref="AQ453:AQ516" si="166">W453</f>
        <v>106.88186196923566</v>
      </c>
      <c r="AR453" s="86">
        <f t="shared" ref="AR453:AR516" si="167">AQ453*$X$11</f>
        <v>0.15760200827556461</v>
      </c>
    </row>
    <row r="454" spans="1:44" x14ac:dyDescent="0.25">
      <c r="A454" s="3" t="s">
        <v>523</v>
      </c>
      <c r="B454" s="4">
        <v>38978</v>
      </c>
      <c r="C454" s="7">
        <v>4301333151</v>
      </c>
      <c r="D454" s="8">
        <v>335</v>
      </c>
      <c r="E454" s="8">
        <v>2451</v>
      </c>
      <c r="F454" s="8" t="s">
        <v>1695</v>
      </c>
      <c r="G454" s="8" t="s">
        <v>1696</v>
      </c>
      <c r="H454" s="8">
        <v>40.042099999999898</v>
      </c>
      <c r="I454" s="9">
        <v>-110.56316</v>
      </c>
      <c r="J454" s="7">
        <v>2451</v>
      </c>
      <c r="K454" s="8">
        <v>365</v>
      </c>
      <c r="L454" s="8">
        <v>730</v>
      </c>
      <c r="M454" s="8">
        <v>1095</v>
      </c>
      <c r="N454" s="8">
        <v>1460</v>
      </c>
      <c r="O454" s="8">
        <v>1825</v>
      </c>
      <c r="P454" s="8">
        <v>2190</v>
      </c>
      <c r="Q454" s="6">
        <v>2.3290384453705478E-4</v>
      </c>
      <c r="R454" s="33">
        <f t="shared" si="150"/>
        <v>2251.251314239435</v>
      </c>
      <c r="S454" s="31">
        <f t="shared" si="151"/>
        <v>2067.7815095327551</v>
      </c>
      <c r="T454" s="31">
        <f t="shared" si="152"/>
        <v>1899.2639089741403</v>
      </c>
      <c r="U454" s="31">
        <f t="shared" si="153"/>
        <v>1744.4799555959037</v>
      </c>
      <c r="V454" s="31">
        <f t="shared" si="154"/>
        <v>1602.3104009382412</v>
      </c>
      <c r="W454" s="20">
        <f t="shared" si="155"/>
        <v>1471.7272117224527</v>
      </c>
      <c r="Y454" s="153">
        <f t="shared" si="147"/>
        <v>3.6141073439999998</v>
      </c>
      <c r="Z454" s="155">
        <f t="shared" si="156"/>
        <v>452.70126049520604</v>
      </c>
      <c r="AA454" s="156">
        <f t="shared" si="157"/>
        <v>1446.5626484789343</v>
      </c>
      <c r="AD454" s="14" t="s">
        <v>523</v>
      </c>
      <c r="AE454" s="57">
        <v>38978</v>
      </c>
      <c r="AF454" s="33">
        <f t="shared" si="158"/>
        <v>2251.251314239435</v>
      </c>
      <c r="AG454" s="84">
        <f t="shared" si="148"/>
        <v>3.3195691179038733</v>
      </c>
      <c r="AH454" s="31">
        <f t="shared" si="159"/>
        <v>2067.7815095327551</v>
      </c>
      <c r="AI454" s="86">
        <f t="shared" si="149"/>
        <v>3.0490348181924665</v>
      </c>
      <c r="AJ454" s="155">
        <f t="shared" si="160"/>
        <v>1899.2639089741403</v>
      </c>
      <c r="AK454" s="56"/>
      <c r="AL454" s="86">
        <f t="shared" si="161"/>
        <v>2.8005482013943648</v>
      </c>
      <c r="AM454" s="31">
        <f t="shared" si="162"/>
        <v>1744.4799555959037</v>
      </c>
      <c r="AN454" s="86">
        <f t="shared" si="163"/>
        <v>2.5723124516442062</v>
      </c>
      <c r="AO454" s="31">
        <f t="shared" si="164"/>
        <v>1602.3104009382412</v>
      </c>
      <c r="AP454" s="89">
        <f t="shared" si="165"/>
        <v>2.3626771878410779</v>
      </c>
      <c r="AQ454" s="20">
        <f t="shared" si="166"/>
        <v>1471.7272117224527</v>
      </c>
      <c r="AR454" s="86">
        <f t="shared" si="167"/>
        <v>2.1701265296820722</v>
      </c>
    </row>
    <row r="455" spans="1:44" x14ac:dyDescent="0.25">
      <c r="A455" s="3" t="s">
        <v>471</v>
      </c>
      <c r="B455" s="4">
        <v>38979</v>
      </c>
      <c r="C455" s="7">
        <v>4301333035</v>
      </c>
      <c r="D455" s="8">
        <v>318</v>
      </c>
      <c r="E455" s="8">
        <v>443</v>
      </c>
      <c r="F455" s="8" t="s">
        <v>1695</v>
      </c>
      <c r="G455" s="8" t="s">
        <v>1696</v>
      </c>
      <c r="H455" s="8">
        <v>40.028930000000003</v>
      </c>
      <c r="I455" s="9">
        <v>-110.15024</v>
      </c>
      <c r="J455" s="7">
        <v>443</v>
      </c>
      <c r="K455" s="8">
        <v>365</v>
      </c>
      <c r="L455" s="8">
        <v>730</v>
      </c>
      <c r="M455" s="8">
        <v>1095</v>
      </c>
      <c r="N455" s="8">
        <v>1460</v>
      </c>
      <c r="O455" s="8">
        <v>1825</v>
      </c>
      <c r="P455" s="8">
        <v>2190</v>
      </c>
      <c r="Q455" s="6">
        <v>2.3290384453705478E-4</v>
      </c>
      <c r="R455" s="33">
        <f t="shared" si="150"/>
        <v>406.89691236559349</v>
      </c>
      <c r="S455" s="31">
        <f t="shared" si="151"/>
        <v>373.73611127009815</v>
      </c>
      <c r="T455" s="31">
        <f t="shared" si="152"/>
        <v>343.2778097411441</v>
      </c>
      <c r="U455" s="31">
        <f t="shared" si="153"/>
        <v>315.30176268012457</v>
      </c>
      <c r="V455" s="31">
        <f t="shared" si="154"/>
        <v>289.60567426178739</v>
      </c>
      <c r="W455" s="20">
        <f t="shared" si="155"/>
        <v>266.003735125682</v>
      </c>
      <c r="Y455" s="153">
        <f t="shared" si="147"/>
        <v>0.653222992</v>
      </c>
      <c r="Z455" s="155">
        <f t="shared" si="156"/>
        <v>81.822382047889135</v>
      </c>
      <c r="AA455" s="156">
        <f t="shared" si="157"/>
        <v>261.45542769325493</v>
      </c>
      <c r="AD455" s="14" t="s">
        <v>471</v>
      </c>
      <c r="AE455" s="57">
        <v>38979</v>
      </c>
      <c r="AF455" s="33">
        <f t="shared" si="158"/>
        <v>406.89691236559349</v>
      </c>
      <c r="AG455" s="84">
        <f t="shared" si="148"/>
        <v>0.59998740074721169</v>
      </c>
      <c r="AH455" s="31">
        <f t="shared" si="159"/>
        <v>373.73611127009815</v>
      </c>
      <c r="AI455" s="86">
        <f t="shared" si="149"/>
        <v>0.55109034045665561</v>
      </c>
      <c r="AJ455" s="155">
        <f t="shared" si="160"/>
        <v>343.2778097411441</v>
      </c>
      <c r="AK455" s="56"/>
      <c r="AL455" s="86">
        <f t="shared" si="161"/>
        <v>0.50617823468694556</v>
      </c>
      <c r="AM455" s="31">
        <f t="shared" si="162"/>
        <v>315.30176268012457</v>
      </c>
      <c r="AN455" s="86">
        <f t="shared" si="163"/>
        <v>0.46492632234940157</v>
      </c>
      <c r="AO455" s="31">
        <f t="shared" si="164"/>
        <v>289.60567426178739</v>
      </c>
      <c r="AP455" s="89">
        <f t="shared" si="165"/>
        <v>0.42703630934867298</v>
      </c>
      <c r="AQ455" s="20">
        <f t="shared" si="166"/>
        <v>266.003735125682</v>
      </c>
      <c r="AR455" s="86">
        <f t="shared" si="167"/>
        <v>0.3922342116071636</v>
      </c>
    </row>
    <row r="456" spans="1:44" x14ac:dyDescent="0.25">
      <c r="A456" s="3" t="s">
        <v>385</v>
      </c>
      <c r="B456" s="4">
        <v>38982</v>
      </c>
      <c r="C456" s="7">
        <v>4301332823</v>
      </c>
      <c r="D456" s="8">
        <v>345</v>
      </c>
      <c r="E456" s="8">
        <v>3048</v>
      </c>
      <c r="F456" s="8" t="s">
        <v>1695</v>
      </c>
      <c r="G456" s="8" t="s">
        <v>1696</v>
      </c>
      <c r="H456" s="8">
        <v>40.010440000000003</v>
      </c>
      <c r="I456" s="9">
        <v>-110.22036</v>
      </c>
      <c r="J456" s="7">
        <v>3048</v>
      </c>
      <c r="K456" s="8">
        <v>365</v>
      </c>
      <c r="L456" s="8">
        <v>730</v>
      </c>
      <c r="M456" s="8">
        <v>1095</v>
      </c>
      <c r="N456" s="8">
        <v>1460</v>
      </c>
      <c r="O456" s="8">
        <v>1825</v>
      </c>
      <c r="P456" s="8">
        <v>2190</v>
      </c>
      <c r="Q456" s="6">
        <v>2.3290384453705478E-4</v>
      </c>
      <c r="R456" s="33">
        <f t="shared" si="150"/>
        <v>2799.5977175853927</v>
      </c>
      <c r="S456" s="31">
        <f t="shared" si="151"/>
        <v>2571.4394292353481</v>
      </c>
      <c r="T456" s="31">
        <f t="shared" si="152"/>
        <v>2361.8753139751857</v>
      </c>
      <c r="U456" s="31">
        <f t="shared" si="153"/>
        <v>2169.3900059797284</v>
      </c>
      <c r="V456" s="31">
        <f t="shared" si="154"/>
        <v>1992.5916369072863</v>
      </c>
      <c r="W456" s="20">
        <f t="shared" si="155"/>
        <v>1830.2017712484846</v>
      </c>
      <c r="Y456" s="153">
        <f t="shared" si="147"/>
        <v>4.4944101119999997</v>
      </c>
      <c r="Z456" s="155">
        <f t="shared" si="156"/>
        <v>562.9675405913456</v>
      </c>
      <c r="AA456" s="156">
        <f t="shared" si="157"/>
        <v>1798.9077733838401</v>
      </c>
      <c r="AD456" s="14" t="s">
        <v>385</v>
      </c>
      <c r="AE456" s="57">
        <v>38982</v>
      </c>
      <c r="AF456" s="33">
        <f t="shared" si="158"/>
        <v>2799.5977175853927</v>
      </c>
      <c r="AG456" s="84">
        <f t="shared" si="148"/>
        <v>4.1281300168792354</v>
      </c>
      <c r="AH456" s="31">
        <f t="shared" si="159"/>
        <v>2571.4394292353481</v>
      </c>
      <c r="AI456" s="86">
        <f t="shared" si="149"/>
        <v>3.7917005817424072</v>
      </c>
      <c r="AJ456" s="155">
        <f t="shared" si="160"/>
        <v>2361.8753139751857</v>
      </c>
      <c r="AK456" s="56"/>
      <c r="AL456" s="86">
        <f t="shared" si="161"/>
        <v>3.482689072970226</v>
      </c>
      <c r="AM456" s="31">
        <f t="shared" si="162"/>
        <v>2169.3900059797284</v>
      </c>
      <c r="AN456" s="86">
        <f t="shared" si="163"/>
        <v>3.1988610169773724</v>
      </c>
      <c r="AO456" s="31">
        <f t="shared" si="164"/>
        <v>1992.5916369072863</v>
      </c>
      <c r="AP456" s="89">
        <f t="shared" si="165"/>
        <v>2.9381640426518176</v>
      </c>
      <c r="AQ456" s="20">
        <f t="shared" si="166"/>
        <v>1830.2017712484846</v>
      </c>
      <c r="AR456" s="86">
        <f t="shared" si="167"/>
        <v>2.6987130405838253</v>
      </c>
    </row>
    <row r="457" spans="1:44" x14ac:dyDescent="0.25">
      <c r="A457" s="3" t="s">
        <v>424</v>
      </c>
      <c r="B457" s="4">
        <v>38985</v>
      </c>
      <c r="C457" s="7">
        <v>4301332931</v>
      </c>
      <c r="D457" s="8">
        <v>366</v>
      </c>
      <c r="E457" s="8">
        <v>2742</v>
      </c>
      <c r="F457" s="8" t="s">
        <v>1695</v>
      </c>
      <c r="G457" s="8" t="s">
        <v>1696</v>
      </c>
      <c r="H457" s="8">
        <v>40.073970000000003</v>
      </c>
      <c r="I457" s="9">
        <v>-110.300299999999</v>
      </c>
      <c r="J457" s="7">
        <v>2742</v>
      </c>
      <c r="K457" s="8">
        <v>365</v>
      </c>
      <c r="L457" s="8">
        <v>730</v>
      </c>
      <c r="M457" s="8">
        <v>1095</v>
      </c>
      <c r="N457" s="8">
        <v>1460</v>
      </c>
      <c r="O457" s="8">
        <v>1825</v>
      </c>
      <c r="P457" s="8">
        <v>2190</v>
      </c>
      <c r="Q457" s="6">
        <v>2.3290384453705478E-4</v>
      </c>
      <c r="R457" s="33">
        <f t="shared" si="150"/>
        <v>2518.5357420010323</v>
      </c>
      <c r="S457" s="31">
        <f t="shared" si="151"/>
        <v>2313.2831085837679</v>
      </c>
      <c r="T457" s="31">
        <f t="shared" si="152"/>
        <v>2124.7579104068104</v>
      </c>
      <c r="U457" s="31">
        <f t="shared" si="153"/>
        <v>1951.5969148282204</v>
      </c>
      <c r="V457" s="31">
        <f t="shared" si="154"/>
        <v>1792.5479883201376</v>
      </c>
      <c r="W457" s="20">
        <f t="shared" si="155"/>
        <v>1646.4610422451919</v>
      </c>
      <c r="Y457" s="153">
        <f t="shared" si="147"/>
        <v>4.0431996479999999</v>
      </c>
      <c r="Z457" s="155">
        <f t="shared" si="156"/>
        <v>506.4491457681986</v>
      </c>
      <c r="AA457" s="156">
        <f t="shared" si="157"/>
        <v>1618.3087646386118</v>
      </c>
      <c r="AD457" s="14" t="s">
        <v>424</v>
      </c>
      <c r="AE457" s="57">
        <v>38985</v>
      </c>
      <c r="AF457" s="33">
        <f t="shared" si="158"/>
        <v>2518.5357420010323</v>
      </c>
      <c r="AG457" s="84">
        <f t="shared" si="148"/>
        <v>3.7136917671531702</v>
      </c>
      <c r="AH457" s="31">
        <f t="shared" si="159"/>
        <v>2313.2831085837679</v>
      </c>
      <c r="AI457" s="86">
        <f t="shared" si="149"/>
        <v>3.4110377280635431</v>
      </c>
      <c r="AJ457" s="155">
        <f t="shared" si="160"/>
        <v>2124.7579104068104</v>
      </c>
      <c r="AK457" s="56"/>
      <c r="AL457" s="86">
        <f t="shared" si="161"/>
        <v>3.1330490282428998</v>
      </c>
      <c r="AM457" s="31">
        <f t="shared" si="162"/>
        <v>1951.5969148282204</v>
      </c>
      <c r="AN457" s="86">
        <f t="shared" si="163"/>
        <v>2.8777155211784633</v>
      </c>
      <c r="AO457" s="31">
        <f t="shared" si="164"/>
        <v>1792.5479883201376</v>
      </c>
      <c r="AP457" s="89">
        <f t="shared" si="165"/>
        <v>2.643190880889529</v>
      </c>
      <c r="AQ457" s="20">
        <f t="shared" si="166"/>
        <v>1646.4610422451919</v>
      </c>
      <c r="AR457" s="86">
        <f t="shared" si="167"/>
        <v>2.427779251076394</v>
      </c>
    </row>
    <row r="458" spans="1:44" x14ac:dyDescent="0.25">
      <c r="A458" s="3" t="s">
        <v>524</v>
      </c>
      <c r="B458" s="4">
        <v>38986</v>
      </c>
      <c r="C458" s="7">
        <v>4301333152</v>
      </c>
      <c r="D458" s="8">
        <v>366</v>
      </c>
      <c r="E458" s="8">
        <v>621</v>
      </c>
      <c r="F458" s="8" t="s">
        <v>1695</v>
      </c>
      <c r="G458" s="8" t="s">
        <v>1696</v>
      </c>
      <c r="H458" s="8">
        <v>40.05536</v>
      </c>
      <c r="I458" s="9">
        <v>-110.53397</v>
      </c>
      <c r="J458" s="7">
        <v>621</v>
      </c>
      <c r="K458" s="8">
        <v>365</v>
      </c>
      <c r="L458" s="8">
        <v>730</v>
      </c>
      <c r="M458" s="8">
        <v>1095</v>
      </c>
      <c r="N458" s="8">
        <v>1460</v>
      </c>
      <c r="O458" s="8">
        <v>1825</v>
      </c>
      <c r="P458" s="8">
        <v>2190</v>
      </c>
      <c r="Q458" s="6">
        <v>2.3290384453705478E-4</v>
      </c>
      <c r="R458" s="33">
        <f t="shared" si="150"/>
        <v>570.39047986237824</v>
      </c>
      <c r="S458" s="31">
        <f t="shared" si="151"/>
        <v>523.90547426350099</v>
      </c>
      <c r="T458" s="31">
        <f t="shared" si="152"/>
        <v>481.20884841817264</v>
      </c>
      <c r="U458" s="31">
        <f t="shared" si="153"/>
        <v>441.99186145453132</v>
      </c>
      <c r="V458" s="31">
        <f t="shared" si="154"/>
        <v>405.97093389744913</v>
      </c>
      <c r="W458" s="20">
        <f t="shared" si="155"/>
        <v>372.88559709491761</v>
      </c>
      <c r="Y458" s="153">
        <f t="shared" si="147"/>
        <v>0.91569182399999993</v>
      </c>
      <c r="Z458" s="155">
        <f t="shared" si="156"/>
        <v>114.69909537638635</v>
      </c>
      <c r="AA458" s="156">
        <f t="shared" si="157"/>
        <v>366.50975304178627</v>
      </c>
      <c r="AD458" s="14" t="s">
        <v>524</v>
      </c>
      <c r="AE458" s="57">
        <v>38986</v>
      </c>
      <c r="AF458" s="33">
        <f t="shared" si="158"/>
        <v>570.39047986237824</v>
      </c>
      <c r="AG458" s="84">
        <f t="shared" si="148"/>
        <v>0.84106585973819059</v>
      </c>
      <c r="AH458" s="31">
        <f t="shared" si="159"/>
        <v>523.90547426350099</v>
      </c>
      <c r="AI458" s="86">
        <f t="shared" si="149"/>
        <v>0.77252167364239976</v>
      </c>
      <c r="AJ458" s="155">
        <f t="shared" si="160"/>
        <v>481.20884841817264</v>
      </c>
      <c r="AK458" s="56"/>
      <c r="AL458" s="86">
        <f t="shared" si="161"/>
        <v>0.70956362018192587</v>
      </c>
      <c r="AM458" s="31">
        <f t="shared" si="162"/>
        <v>441.99186145453132</v>
      </c>
      <c r="AN458" s="86">
        <f t="shared" si="163"/>
        <v>0.6517364473566104</v>
      </c>
      <c r="AO458" s="31">
        <f t="shared" si="164"/>
        <v>405.97093389744913</v>
      </c>
      <c r="AP458" s="89">
        <f t="shared" si="165"/>
        <v>0.59862200475288019</v>
      </c>
      <c r="AQ458" s="20">
        <f t="shared" si="166"/>
        <v>372.88559709491761</v>
      </c>
      <c r="AR458" s="86">
        <f t="shared" si="167"/>
        <v>0.54983621988272813</v>
      </c>
    </row>
    <row r="459" spans="1:44" x14ac:dyDescent="0.25">
      <c r="A459" s="3" t="s">
        <v>470</v>
      </c>
      <c r="B459" s="4">
        <v>38988</v>
      </c>
      <c r="C459" s="7">
        <v>4301333034</v>
      </c>
      <c r="D459" s="8">
        <v>310</v>
      </c>
      <c r="E459" s="8">
        <v>14280</v>
      </c>
      <c r="F459" s="8" t="s">
        <v>1695</v>
      </c>
      <c r="G459" s="8" t="s">
        <v>1696</v>
      </c>
      <c r="H459" s="8">
        <v>40.029179999999897</v>
      </c>
      <c r="I459" s="9">
        <v>-110.14601</v>
      </c>
      <c r="J459" s="7">
        <v>14280</v>
      </c>
      <c r="K459" s="8">
        <v>365</v>
      </c>
      <c r="L459" s="8">
        <v>730</v>
      </c>
      <c r="M459" s="8">
        <v>1095</v>
      </c>
      <c r="N459" s="8">
        <v>1460</v>
      </c>
      <c r="O459" s="8">
        <v>1825</v>
      </c>
      <c r="P459" s="8">
        <v>2190</v>
      </c>
      <c r="Q459" s="6">
        <v>2.3290384453705478E-4</v>
      </c>
      <c r="R459" s="33">
        <f t="shared" si="150"/>
        <v>13116.225527270148</v>
      </c>
      <c r="S459" s="31">
        <f t="shared" si="151"/>
        <v>12047.294963740411</v>
      </c>
      <c r="T459" s="31">
        <f t="shared" si="152"/>
        <v>11065.478833190829</v>
      </c>
      <c r="U459" s="31">
        <f t="shared" si="153"/>
        <v>10163.677587070382</v>
      </c>
      <c r="V459" s="31">
        <f t="shared" si="154"/>
        <v>9335.3702674002798</v>
      </c>
      <c r="W459" s="20">
        <f t="shared" si="155"/>
        <v>8574.5673534869948</v>
      </c>
      <c r="Y459" s="153">
        <f t="shared" si="147"/>
        <v>21.05648832</v>
      </c>
      <c r="Z459" s="155">
        <f t="shared" si="156"/>
        <v>2637.5250917468552</v>
      </c>
      <c r="AA459" s="156">
        <f t="shared" si="157"/>
        <v>8427.9537414439746</v>
      </c>
      <c r="AD459" s="14" t="s">
        <v>470</v>
      </c>
      <c r="AE459" s="57">
        <v>38988</v>
      </c>
      <c r="AF459" s="33">
        <f t="shared" si="158"/>
        <v>13116.225527270148</v>
      </c>
      <c r="AG459" s="84">
        <f t="shared" si="148"/>
        <v>19.340451653883033</v>
      </c>
      <c r="AH459" s="31">
        <f t="shared" si="159"/>
        <v>12047.294963740411</v>
      </c>
      <c r="AI459" s="86">
        <f t="shared" si="149"/>
        <v>17.764266505013641</v>
      </c>
      <c r="AJ459" s="155">
        <f t="shared" si="160"/>
        <v>11065.478833190829</v>
      </c>
      <c r="AK459" s="56"/>
      <c r="AL459" s="86">
        <f t="shared" si="161"/>
        <v>16.316535420608538</v>
      </c>
      <c r="AM459" s="31">
        <f t="shared" si="162"/>
        <v>10163.677587070382</v>
      </c>
      <c r="AN459" s="86">
        <f t="shared" si="163"/>
        <v>14.98678980394911</v>
      </c>
      <c r="AO459" s="31">
        <f t="shared" si="164"/>
        <v>9335.3702674002798</v>
      </c>
      <c r="AP459" s="89">
        <f t="shared" si="165"/>
        <v>13.765414215573477</v>
      </c>
      <c r="AQ459" s="20">
        <f t="shared" si="166"/>
        <v>8574.5673534869948</v>
      </c>
      <c r="AR459" s="86">
        <f t="shared" si="167"/>
        <v>12.643576843680126</v>
      </c>
    </row>
    <row r="460" spans="1:44" x14ac:dyDescent="0.25">
      <c r="A460" s="3" t="s">
        <v>410</v>
      </c>
      <c r="B460" s="4">
        <v>38989</v>
      </c>
      <c r="C460" s="7">
        <v>4301332901</v>
      </c>
      <c r="D460" s="8">
        <v>364</v>
      </c>
      <c r="E460" s="8">
        <v>999</v>
      </c>
      <c r="F460" s="8" t="s">
        <v>1695</v>
      </c>
      <c r="G460" s="8" t="s">
        <v>1696</v>
      </c>
      <c r="H460" s="8">
        <v>40.003390000000003</v>
      </c>
      <c r="I460" s="9">
        <v>-110.20582</v>
      </c>
      <c r="J460" s="7">
        <v>999</v>
      </c>
      <c r="K460" s="8">
        <v>365</v>
      </c>
      <c r="L460" s="8">
        <v>730</v>
      </c>
      <c r="M460" s="8">
        <v>1095</v>
      </c>
      <c r="N460" s="8">
        <v>1460</v>
      </c>
      <c r="O460" s="8">
        <v>1825</v>
      </c>
      <c r="P460" s="8">
        <v>2190</v>
      </c>
      <c r="Q460" s="6">
        <v>2.3290384453705478E-4</v>
      </c>
      <c r="R460" s="33">
        <f t="shared" si="150"/>
        <v>917.58468499599974</v>
      </c>
      <c r="S460" s="31">
        <f t="shared" si="151"/>
        <v>842.80445859780605</v>
      </c>
      <c r="T460" s="31">
        <f t="shared" si="152"/>
        <v>774.1185822379299</v>
      </c>
      <c r="U460" s="31">
        <f t="shared" si="153"/>
        <v>711.03038581815906</v>
      </c>
      <c r="V460" s="31">
        <f t="shared" si="154"/>
        <v>653.08367626980942</v>
      </c>
      <c r="W460" s="20">
        <f t="shared" si="155"/>
        <v>599.85943880486752</v>
      </c>
      <c r="Y460" s="153">
        <f t="shared" si="147"/>
        <v>1.4730694559999999</v>
      </c>
      <c r="Z460" s="155">
        <f t="shared" si="156"/>
        <v>184.51593604027369</v>
      </c>
      <c r="AA460" s="156">
        <f t="shared" si="157"/>
        <v>589.60264619765621</v>
      </c>
      <c r="AD460" s="14" t="s">
        <v>410</v>
      </c>
      <c r="AE460" s="57">
        <v>38989</v>
      </c>
      <c r="AF460" s="33">
        <f t="shared" si="158"/>
        <v>917.58468499599974</v>
      </c>
      <c r="AG460" s="84">
        <f t="shared" si="148"/>
        <v>1.3530189917527413</v>
      </c>
      <c r="AH460" s="31">
        <f t="shared" si="159"/>
        <v>842.80445859780605</v>
      </c>
      <c r="AI460" s="86">
        <f t="shared" si="149"/>
        <v>1.2427522575986432</v>
      </c>
      <c r="AJ460" s="155">
        <f t="shared" si="160"/>
        <v>774.1185822379299</v>
      </c>
      <c r="AK460" s="56"/>
      <c r="AL460" s="86">
        <f t="shared" si="161"/>
        <v>1.141471910727446</v>
      </c>
      <c r="AM460" s="31">
        <f t="shared" si="162"/>
        <v>711.03038581815906</v>
      </c>
      <c r="AN460" s="86">
        <f t="shared" si="163"/>
        <v>1.0484455892258515</v>
      </c>
      <c r="AO460" s="31">
        <f t="shared" si="164"/>
        <v>653.08367626980942</v>
      </c>
      <c r="AP460" s="89">
        <f t="shared" si="165"/>
        <v>0.96300061634158984</v>
      </c>
      <c r="AQ460" s="20">
        <f t="shared" si="166"/>
        <v>599.85943880486752</v>
      </c>
      <c r="AR460" s="86">
        <f t="shared" si="167"/>
        <v>0.88451913633308454</v>
      </c>
    </row>
    <row r="461" spans="1:44" x14ac:dyDescent="0.25">
      <c r="A461" s="3" t="s">
        <v>466</v>
      </c>
      <c r="B461" s="4">
        <v>38995</v>
      </c>
      <c r="C461" s="7">
        <v>4301333030</v>
      </c>
      <c r="D461" s="8">
        <v>252</v>
      </c>
      <c r="E461" s="8">
        <v>886</v>
      </c>
      <c r="F461" s="8" t="s">
        <v>1695</v>
      </c>
      <c r="G461" s="8" t="s">
        <v>1696</v>
      </c>
      <c r="H461" s="8">
        <v>40.032699999999899</v>
      </c>
      <c r="I461" s="9">
        <v>-110.14163000000001</v>
      </c>
      <c r="J461" s="7">
        <v>886</v>
      </c>
      <c r="K461" s="8">
        <v>365</v>
      </c>
      <c r="L461" s="8">
        <v>730</v>
      </c>
      <c r="M461" s="8">
        <v>1095</v>
      </c>
      <c r="N461" s="8">
        <v>1460</v>
      </c>
      <c r="O461" s="8">
        <v>1825</v>
      </c>
      <c r="P461" s="8">
        <v>2190</v>
      </c>
      <c r="Q461" s="6">
        <v>2.3290384453705478E-4</v>
      </c>
      <c r="R461" s="33">
        <f t="shared" si="150"/>
        <v>813.79382473118699</v>
      </c>
      <c r="S461" s="31">
        <f t="shared" si="151"/>
        <v>747.4722225401963</v>
      </c>
      <c r="T461" s="31">
        <f t="shared" si="152"/>
        <v>686.55561948228819</v>
      </c>
      <c r="U461" s="31">
        <f t="shared" si="153"/>
        <v>630.60352536024914</v>
      </c>
      <c r="V461" s="31">
        <f t="shared" si="154"/>
        <v>579.21134852357477</v>
      </c>
      <c r="W461" s="20">
        <f t="shared" si="155"/>
        <v>532.007470251364</v>
      </c>
      <c r="Y461" s="153">
        <f t="shared" si="147"/>
        <v>1.306445984</v>
      </c>
      <c r="Z461" s="155">
        <f t="shared" si="156"/>
        <v>163.64476409577827</v>
      </c>
      <c r="AA461" s="156">
        <f t="shared" si="157"/>
        <v>522.91085538650987</v>
      </c>
      <c r="AD461" s="14" t="s">
        <v>466</v>
      </c>
      <c r="AE461" s="57">
        <v>38995</v>
      </c>
      <c r="AF461" s="33">
        <f t="shared" si="158"/>
        <v>813.79382473118699</v>
      </c>
      <c r="AG461" s="84">
        <f t="shared" si="148"/>
        <v>1.1999748014944234</v>
      </c>
      <c r="AH461" s="31">
        <f t="shared" si="159"/>
        <v>747.4722225401963</v>
      </c>
      <c r="AI461" s="86">
        <f t="shared" si="149"/>
        <v>1.1021806809133112</v>
      </c>
      <c r="AJ461" s="155">
        <f t="shared" si="160"/>
        <v>686.55561948228819</v>
      </c>
      <c r="AK461" s="56"/>
      <c r="AL461" s="86">
        <f t="shared" si="161"/>
        <v>1.0123564693738911</v>
      </c>
      <c r="AM461" s="31">
        <f t="shared" si="162"/>
        <v>630.60352536024914</v>
      </c>
      <c r="AN461" s="86">
        <f t="shared" si="163"/>
        <v>0.92985264469880313</v>
      </c>
      <c r="AO461" s="31">
        <f t="shared" si="164"/>
        <v>579.21134852357477</v>
      </c>
      <c r="AP461" s="89">
        <f t="shared" si="165"/>
        <v>0.85407261869734596</v>
      </c>
      <c r="AQ461" s="20">
        <f t="shared" si="166"/>
        <v>532.007470251364</v>
      </c>
      <c r="AR461" s="86">
        <f t="shared" si="167"/>
        <v>0.78446842321432719</v>
      </c>
    </row>
    <row r="462" spans="1:44" x14ac:dyDescent="0.25">
      <c r="A462" s="3" t="s">
        <v>465</v>
      </c>
      <c r="B462" s="4">
        <v>39000</v>
      </c>
      <c r="C462" s="7">
        <v>4301333029</v>
      </c>
      <c r="D462" s="8">
        <v>366</v>
      </c>
      <c r="E462" s="8">
        <v>1634</v>
      </c>
      <c r="F462" s="8" t="s">
        <v>1695</v>
      </c>
      <c r="G462" s="8" t="s">
        <v>1696</v>
      </c>
      <c r="H462" s="8">
        <v>40.036270000000002</v>
      </c>
      <c r="I462" s="9">
        <v>-110.14022</v>
      </c>
      <c r="J462" s="7">
        <v>1634</v>
      </c>
      <c r="K462" s="8">
        <v>365</v>
      </c>
      <c r="L462" s="8">
        <v>730</v>
      </c>
      <c r="M462" s="8">
        <v>1095</v>
      </c>
      <c r="N462" s="8">
        <v>1460</v>
      </c>
      <c r="O462" s="8">
        <v>1825</v>
      </c>
      <c r="P462" s="8">
        <v>2190</v>
      </c>
      <c r="Q462" s="6">
        <v>2.3290384453705478E-4</v>
      </c>
      <c r="R462" s="33">
        <f t="shared" si="150"/>
        <v>1500.8342094929567</v>
      </c>
      <c r="S462" s="31">
        <f t="shared" si="151"/>
        <v>1378.5210063551701</v>
      </c>
      <c r="T462" s="31">
        <f t="shared" si="152"/>
        <v>1266.1759393160935</v>
      </c>
      <c r="U462" s="31">
        <f t="shared" si="153"/>
        <v>1162.9866370639359</v>
      </c>
      <c r="V462" s="31">
        <f t="shared" si="154"/>
        <v>1068.2069339588274</v>
      </c>
      <c r="W462" s="20">
        <f t="shared" si="155"/>
        <v>981.1514744816352</v>
      </c>
      <c r="Y462" s="153">
        <f t="shared" si="147"/>
        <v>2.4094048959999999</v>
      </c>
      <c r="Z462" s="155">
        <f t="shared" si="156"/>
        <v>301.80084033013736</v>
      </c>
      <c r="AA462" s="156">
        <f t="shared" si="157"/>
        <v>964.37509898595613</v>
      </c>
      <c r="AD462" s="14" t="s">
        <v>465</v>
      </c>
      <c r="AE462" s="57">
        <v>39000</v>
      </c>
      <c r="AF462" s="33">
        <f t="shared" si="158"/>
        <v>1500.8342094929567</v>
      </c>
      <c r="AG462" s="84">
        <f t="shared" si="148"/>
        <v>2.2130460786025821</v>
      </c>
      <c r="AH462" s="31">
        <f t="shared" si="159"/>
        <v>1378.5210063551701</v>
      </c>
      <c r="AI462" s="86">
        <f t="shared" si="149"/>
        <v>2.0326898787949781</v>
      </c>
      <c r="AJ462" s="155">
        <f t="shared" si="160"/>
        <v>1266.1759393160935</v>
      </c>
      <c r="AK462" s="56"/>
      <c r="AL462" s="86">
        <f t="shared" si="161"/>
        <v>1.8670321342629097</v>
      </c>
      <c r="AM462" s="31">
        <f t="shared" si="162"/>
        <v>1162.9866370639359</v>
      </c>
      <c r="AN462" s="86">
        <f t="shared" si="163"/>
        <v>1.7148749677628041</v>
      </c>
      <c r="AO462" s="31">
        <f t="shared" si="164"/>
        <v>1068.2069339588274</v>
      </c>
      <c r="AP462" s="89">
        <f t="shared" si="165"/>
        <v>1.5751181252273851</v>
      </c>
      <c r="AQ462" s="20">
        <f t="shared" si="166"/>
        <v>981.1514744816352</v>
      </c>
      <c r="AR462" s="86">
        <f t="shared" si="167"/>
        <v>1.4467510197880482</v>
      </c>
    </row>
    <row r="463" spans="1:44" x14ac:dyDescent="0.25">
      <c r="A463" s="3" t="s">
        <v>427</v>
      </c>
      <c r="B463" s="4">
        <v>39003</v>
      </c>
      <c r="C463" s="7">
        <v>4301332938</v>
      </c>
      <c r="D463" s="8">
        <v>366</v>
      </c>
      <c r="E463" s="8">
        <v>1936</v>
      </c>
      <c r="F463" s="8" t="s">
        <v>1695</v>
      </c>
      <c r="G463" s="8" t="s">
        <v>1696</v>
      </c>
      <c r="H463" s="8">
        <v>40.034579999999899</v>
      </c>
      <c r="I463" s="9">
        <v>-110.31081</v>
      </c>
      <c r="J463" s="7">
        <v>1936</v>
      </c>
      <c r="K463" s="8">
        <v>365</v>
      </c>
      <c r="L463" s="8">
        <v>730</v>
      </c>
      <c r="M463" s="8">
        <v>1095</v>
      </c>
      <c r="N463" s="8">
        <v>1460</v>
      </c>
      <c r="O463" s="8">
        <v>1825</v>
      </c>
      <c r="P463" s="8">
        <v>2190</v>
      </c>
      <c r="Q463" s="6">
        <v>2.3290384453705478E-4</v>
      </c>
      <c r="R463" s="33">
        <f t="shared" si="150"/>
        <v>1778.2221723245802</v>
      </c>
      <c r="S463" s="31">
        <f t="shared" si="151"/>
        <v>1633.3027345799323</v>
      </c>
      <c r="T463" s="31">
        <f t="shared" si="152"/>
        <v>1500.1937689816139</v>
      </c>
      <c r="U463" s="31">
        <f t="shared" si="153"/>
        <v>1377.9327597036595</v>
      </c>
      <c r="V463" s="31">
        <f t="shared" si="154"/>
        <v>1265.6356328912423</v>
      </c>
      <c r="W463" s="20">
        <f t="shared" si="155"/>
        <v>1162.4903638901137</v>
      </c>
      <c r="Y463" s="153">
        <f t="shared" si="147"/>
        <v>2.8547171840000001</v>
      </c>
      <c r="Z463" s="155">
        <f t="shared" si="156"/>
        <v>357.58043260657644</v>
      </c>
      <c r="AA463" s="156">
        <f t="shared" si="157"/>
        <v>1142.6133363750373</v>
      </c>
      <c r="AD463" s="14" t="s">
        <v>427</v>
      </c>
      <c r="AE463" s="57">
        <v>39003</v>
      </c>
      <c r="AF463" s="33">
        <f t="shared" si="158"/>
        <v>1778.2221723245802</v>
      </c>
      <c r="AG463" s="84">
        <f t="shared" si="148"/>
        <v>2.6220668348681757</v>
      </c>
      <c r="AH463" s="31">
        <f t="shared" si="159"/>
        <v>1633.3027345799323</v>
      </c>
      <c r="AI463" s="86">
        <f t="shared" si="149"/>
        <v>2.4083767474584317</v>
      </c>
      <c r="AJ463" s="155">
        <f t="shared" si="160"/>
        <v>1500.1937689816139</v>
      </c>
      <c r="AK463" s="56"/>
      <c r="AL463" s="86">
        <f t="shared" si="161"/>
        <v>2.2121017208892249</v>
      </c>
      <c r="AM463" s="31">
        <f t="shared" si="162"/>
        <v>1377.9327597036595</v>
      </c>
      <c r="AN463" s="86">
        <f t="shared" si="163"/>
        <v>2.0318224832244729</v>
      </c>
      <c r="AO463" s="31">
        <f t="shared" si="164"/>
        <v>1265.6356328912423</v>
      </c>
      <c r="AP463" s="89">
        <f t="shared" si="165"/>
        <v>1.8662354286659839</v>
      </c>
      <c r="AQ463" s="20">
        <f t="shared" si="166"/>
        <v>1162.4903638901137</v>
      </c>
      <c r="AR463" s="86">
        <f t="shared" si="167"/>
        <v>1.7141431911319838</v>
      </c>
    </row>
    <row r="464" spans="1:44" x14ac:dyDescent="0.25">
      <c r="A464" s="3" t="s">
        <v>473</v>
      </c>
      <c r="B464" s="4">
        <v>39003</v>
      </c>
      <c r="C464" s="7">
        <v>4301333037</v>
      </c>
      <c r="D464" s="8">
        <v>283</v>
      </c>
      <c r="E464" s="8">
        <v>1616</v>
      </c>
      <c r="F464" s="8" t="s">
        <v>1695</v>
      </c>
      <c r="G464" s="8" t="s">
        <v>1696</v>
      </c>
      <c r="H464" s="8">
        <v>40.025799999999897</v>
      </c>
      <c r="I464" s="9">
        <v>-110.14081</v>
      </c>
      <c r="J464" s="7">
        <v>1616</v>
      </c>
      <c r="K464" s="8">
        <v>365</v>
      </c>
      <c r="L464" s="8">
        <v>730</v>
      </c>
      <c r="M464" s="8">
        <v>1095</v>
      </c>
      <c r="N464" s="8">
        <v>1460</v>
      </c>
      <c r="O464" s="8">
        <v>1825</v>
      </c>
      <c r="P464" s="8">
        <v>2190</v>
      </c>
      <c r="Q464" s="6">
        <v>2.3290384453705478E-4</v>
      </c>
      <c r="R464" s="33">
        <f t="shared" si="150"/>
        <v>1484.3011521056412</v>
      </c>
      <c r="S464" s="31">
        <f t="shared" si="151"/>
        <v>1363.3353404344889</v>
      </c>
      <c r="T464" s="31">
        <f t="shared" si="152"/>
        <v>1252.227856753248</v>
      </c>
      <c r="U464" s="31">
        <f t="shared" si="153"/>
        <v>1150.1752787609059</v>
      </c>
      <c r="V464" s="31">
        <f t="shared" si="154"/>
        <v>1056.4396605125246</v>
      </c>
      <c r="W464" s="20">
        <f t="shared" si="155"/>
        <v>970.34319630497089</v>
      </c>
      <c r="Y464" s="153">
        <f t="shared" si="147"/>
        <v>2.3828631040000001</v>
      </c>
      <c r="Z464" s="155">
        <f t="shared" si="156"/>
        <v>298.47622886995225</v>
      </c>
      <c r="AA464" s="156">
        <f t="shared" si="157"/>
        <v>953.75162788329578</v>
      </c>
      <c r="AD464" s="14" t="s">
        <v>473</v>
      </c>
      <c r="AE464" s="57">
        <v>39003</v>
      </c>
      <c r="AF464" s="33">
        <f t="shared" si="158"/>
        <v>1484.3011521056412</v>
      </c>
      <c r="AG464" s="84">
        <f t="shared" si="148"/>
        <v>2.1886673580304605</v>
      </c>
      <c r="AH464" s="31">
        <f t="shared" si="159"/>
        <v>1363.3353404344889</v>
      </c>
      <c r="AI464" s="86">
        <f t="shared" si="149"/>
        <v>2.010297946225633</v>
      </c>
      <c r="AJ464" s="155">
        <f t="shared" si="160"/>
        <v>1252.227856753248</v>
      </c>
      <c r="AK464" s="56"/>
      <c r="AL464" s="86">
        <f t="shared" si="161"/>
        <v>1.8464650728083614</v>
      </c>
      <c r="AM464" s="31">
        <f t="shared" si="162"/>
        <v>1150.1752787609059</v>
      </c>
      <c r="AN464" s="86">
        <f t="shared" si="163"/>
        <v>1.6959840562452213</v>
      </c>
      <c r="AO464" s="31">
        <f t="shared" si="164"/>
        <v>1056.4396605125246</v>
      </c>
      <c r="AP464" s="89">
        <f t="shared" si="165"/>
        <v>1.5577667627707801</v>
      </c>
      <c r="AQ464" s="20">
        <f t="shared" si="166"/>
        <v>970.34319630497089</v>
      </c>
      <c r="AR464" s="86">
        <f t="shared" si="167"/>
        <v>1.4308137380523169</v>
      </c>
    </row>
    <row r="465" spans="1:44" x14ac:dyDescent="0.25">
      <c r="A465" s="3" t="s">
        <v>405</v>
      </c>
      <c r="B465" s="4">
        <v>39009</v>
      </c>
      <c r="C465" s="7">
        <v>4301332881</v>
      </c>
      <c r="D465" s="8">
        <v>364</v>
      </c>
      <c r="E465" s="8">
        <v>2149</v>
      </c>
      <c r="F465" s="8" t="s">
        <v>1695</v>
      </c>
      <c r="G465" s="8" t="s">
        <v>1696</v>
      </c>
      <c r="H465" s="8">
        <v>39.996470000000002</v>
      </c>
      <c r="I465" s="9">
        <v>-110.21109</v>
      </c>
      <c r="J465" s="7">
        <v>2149</v>
      </c>
      <c r="K465" s="8">
        <v>365</v>
      </c>
      <c r="L465" s="8">
        <v>730</v>
      </c>
      <c r="M465" s="8">
        <v>1095</v>
      </c>
      <c r="N465" s="8">
        <v>1460</v>
      </c>
      <c r="O465" s="8">
        <v>1825</v>
      </c>
      <c r="P465" s="8">
        <v>2190</v>
      </c>
      <c r="Q465" s="6">
        <v>2.3290384453705478E-4</v>
      </c>
      <c r="R465" s="33">
        <f t="shared" si="150"/>
        <v>1973.8633514078113</v>
      </c>
      <c r="S465" s="31">
        <f t="shared" si="151"/>
        <v>1812.9997813079931</v>
      </c>
      <c r="T465" s="31">
        <f t="shared" si="152"/>
        <v>1665.24607930862</v>
      </c>
      <c r="U465" s="31">
        <f t="shared" si="153"/>
        <v>1529.53383295618</v>
      </c>
      <c r="V465" s="31">
        <f t="shared" si="154"/>
        <v>1404.8817020058264</v>
      </c>
      <c r="W465" s="20">
        <f t="shared" si="155"/>
        <v>1290.3883223139742</v>
      </c>
      <c r="Y465" s="153">
        <f t="shared" si="147"/>
        <v>3.168795056</v>
      </c>
      <c r="Z465" s="155">
        <f t="shared" si="156"/>
        <v>396.92166821876697</v>
      </c>
      <c r="AA465" s="156">
        <f t="shared" si="157"/>
        <v>1268.3244110898529</v>
      </c>
      <c r="AD465" s="14" t="s">
        <v>405</v>
      </c>
      <c r="AE465" s="57">
        <v>39009</v>
      </c>
      <c r="AF465" s="33">
        <f t="shared" si="158"/>
        <v>1973.8633514078113</v>
      </c>
      <c r="AG465" s="84">
        <f t="shared" si="148"/>
        <v>2.9105483616382797</v>
      </c>
      <c r="AH465" s="31">
        <f t="shared" si="159"/>
        <v>1812.9997813079931</v>
      </c>
      <c r="AI465" s="86">
        <f t="shared" si="149"/>
        <v>2.6733479495290133</v>
      </c>
      <c r="AJ465" s="155">
        <f t="shared" si="160"/>
        <v>1665.24607930862</v>
      </c>
      <c r="AK465" s="56"/>
      <c r="AL465" s="86">
        <f t="shared" si="161"/>
        <v>2.4554786147680496</v>
      </c>
      <c r="AM465" s="31">
        <f t="shared" si="162"/>
        <v>1529.53383295618</v>
      </c>
      <c r="AN465" s="86">
        <f t="shared" si="163"/>
        <v>2.2553649361825374</v>
      </c>
      <c r="AO465" s="31">
        <f t="shared" si="164"/>
        <v>1404.8817020058264</v>
      </c>
      <c r="AP465" s="89">
        <f t="shared" si="165"/>
        <v>2.071559884402479</v>
      </c>
      <c r="AQ465" s="20">
        <f t="shared" si="166"/>
        <v>1290.3883223139742</v>
      </c>
      <c r="AR465" s="86">
        <f t="shared" si="167"/>
        <v>1.9027343583381366</v>
      </c>
    </row>
    <row r="466" spans="1:44" x14ac:dyDescent="0.25">
      <c r="A466" s="3" t="s">
        <v>412</v>
      </c>
      <c r="B466" s="4">
        <v>39010</v>
      </c>
      <c r="C466" s="7">
        <v>4301332907</v>
      </c>
      <c r="D466" s="8">
        <v>305</v>
      </c>
      <c r="E466" s="8">
        <v>1233</v>
      </c>
      <c r="F466" s="8" t="s">
        <v>1695</v>
      </c>
      <c r="G466" s="8" t="s">
        <v>1696</v>
      </c>
      <c r="H466" s="8">
        <v>39.995849999999898</v>
      </c>
      <c r="I466" s="9">
        <v>-110.20222</v>
      </c>
      <c r="J466" s="7">
        <v>1233</v>
      </c>
      <c r="K466" s="8">
        <v>365</v>
      </c>
      <c r="L466" s="8">
        <v>730</v>
      </c>
      <c r="M466" s="8">
        <v>1095</v>
      </c>
      <c r="N466" s="8">
        <v>1460</v>
      </c>
      <c r="O466" s="8">
        <v>1825</v>
      </c>
      <c r="P466" s="8">
        <v>2190</v>
      </c>
      <c r="Q466" s="6">
        <v>2.3290384453705478E-4</v>
      </c>
      <c r="R466" s="33">
        <f t="shared" si="150"/>
        <v>1132.5144310310989</v>
      </c>
      <c r="S466" s="31">
        <f t="shared" si="151"/>
        <v>1040.2181155666615</v>
      </c>
      <c r="T466" s="31">
        <f t="shared" si="152"/>
        <v>955.44365555492243</v>
      </c>
      <c r="U466" s="31">
        <f t="shared" si="153"/>
        <v>877.57804375754768</v>
      </c>
      <c r="V466" s="31">
        <f t="shared" si="154"/>
        <v>806.05823107174672</v>
      </c>
      <c r="W466" s="20">
        <f t="shared" si="155"/>
        <v>740.36705510150318</v>
      </c>
      <c r="Y466" s="153">
        <f t="shared" si="147"/>
        <v>1.818112752</v>
      </c>
      <c r="Z466" s="155">
        <f t="shared" si="156"/>
        <v>227.73588502268012</v>
      </c>
      <c r="AA466" s="156">
        <f t="shared" si="157"/>
        <v>727.70777053224231</v>
      </c>
      <c r="AD466" s="14" t="s">
        <v>412</v>
      </c>
      <c r="AE466" s="57">
        <v>39010</v>
      </c>
      <c r="AF466" s="33">
        <f t="shared" si="158"/>
        <v>1132.5144310310989</v>
      </c>
      <c r="AG466" s="84">
        <f t="shared" si="148"/>
        <v>1.6699423591903206</v>
      </c>
      <c r="AH466" s="31">
        <f t="shared" si="159"/>
        <v>1040.2181155666615</v>
      </c>
      <c r="AI466" s="86">
        <f t="shared" si="149"/>
        <v>1.5338473810001272</v>
      </c>
      <c r="AJ466" s="155">
        <f t="shared" si="160"/>
        <v>955.44365555492243</v>
      </c>
      <c r="AK466" s="56"/>
      <c r="AL466" s="86">
        <f t="shared" si="161"/>
        <v>1.4088437096365776</v>
      </c>
      <c r="AM466" s="31">
        <f t="shared" si="162"/>
        <v>877.57804375754768</v>
      </c>
      <c r="AN466" s="86">
        <f t="shared" si="163"/>
        <v>1.2940274389544293</v>
      </c>
      <c r="AO466" s="31">
        <f t="shared" si="164"/>
        <v>806.05823107174672</v>
      </c>
      <c r="AP466" s="89">
        <f t="shared" si="165"/>
        <v>1.1885683282774577</v>
      </c>
      <c r="AQ466" s="20">
        <f t="shared" si="166"/>
        <v>740.36705510150318</v>
      </c>
      <c r="AR466" s="86">
        <f t="shared" si="167"/>
        <v>1.0917037988975908</v>
      </c>
    </row>
    <row r="467" spans="1:44" x14ac:dyDescent="0.25">
      <c r="A467" s="3" t="s">
        <v>469</v>
      </c>
      <c r="B467" s="4">
        <v>39010</v>
      </c>
      <c r="C467" s="7">
        <v>4301333033</v>
      </c>
      <c r="D467" s="8">
        <v>353</v>
      </c>
      <c r="E467" s="8">
        <v>1701</v>
      </c>
      <c r="F467" s="8" t="s">
        <v>1695</v>
      </c>
      <c r="G467" s="8" t="s">
        <v>1696</v>
      </c>
      <c r="H467" s="8">
        <v>40.029350000000001</v>
      </c>
      <c r="I467" s="9">
        <v>-110.14139</v>
      </c>
      <c r="J467" s="7">
        <v>1701</v>
      </c>
      <c r="K467" s="8">
        <v>365</v>
      </c>
      <c r="L467" s="8">
        <v>730</v>
      </c>
      <c r="M467" s="8">
        <v>1095</v>
      </c>
      <c r="N467" s="8">
        <v>1460</v>
      </c>
      <c r="O467" s="8">
        <v>1825</v>
      </c>
      <c r="P467" s="8">
        <v>2190</v>
      </c>
      <c r="Q467" s="6">
        <v>2.3290384453705478E-4</v>
      </c>
      <c r="R467" s="33">
        <f t="shared" si="150"/>
        <v>1562.3739231012969</v>
      </c>
      <c r="S467" s="31">
        <f t="shared" si="151"/>
        <v>1435.0454295043724</v>
      </c>
      <c r="T467" s="31">
        <f t="shared" si="152"/>
        <v>1318.0938021889076</v>
      </c>
      <c r="U467" s="31">
        <f t="shared" si="153"/>
        <v>1210.6733596363249</v>
      </c>
      <c r="V467" s="31">
        <f t="shared" si="154"/>
        <v>1112.0073406756214</v>
      </c>
      <c r="W467" s="20">
        <f t="shared" si="155"/>
        <v>1021.3822876947744</v>
      </c>
      <c r="Y467" s="153">
        <f t="shared" si="147"/>
        <v>2.5081993439999999</v>
      </c>
      <c r="Z467" s="155">
        <f t="shared" si="156"/>
        <v>314.17578298749305</v>
      </c>
      <c r="AA467" s="156">
        <f t="shared" si="157"/>
        <v>1003.9180192014145</v>
      </c>
      <c r="AD467" s="14" t="s">
        <v>469</v>
      </c>
      <c r="AE467" s="57">
        <v>39010</v>
      </c>
      <c r="AF467" s="33">
        <f t="shared" si="158"/>
        <v>1562.3739231012969</v>
      </c>
      <c r="AG467" s="84">
        <f t="shared" si="148"/>
        <v>2.3037890940654786</v>
      </c>
      <c r="AH467" s="31">
        <f t="shared" si="159"/>
        <v>1435.0454295043724</v>
      </c>
      <c r="AI467" s="86">
        <f t="shared" si="149"/>
        <v>2.1160376278030952</v>
      </c>
      <c r="AJ467" s="155">
        <f t="shared" si="160"/>
        <v>1318.0938021889076</v>
      </c>
      <c r="AK467" s="56"/>
      <c r="AL467" s="86">
        <f t="shared" si="161"/>
        <v>1.9435873074548404</v>
      </c>
      <c r="AM467" s="31">
        <f t="shared" si="162"/>
        <v>1210.6733596363249</v>
      </c>
      <c r="AN467" s="86">
        <f t="shared" si="163"/>
        <v>1.7851911384115851</v>
      </c>
      <c r="AO467" s="31">
        <f t="shared" si="164"/>
        <v>1112.0073406756214</v>
      </c>
      <c r="AP467" s="89">
        <f t="shared" si="165"/>
        <v>1.6397037521491935</v>
      </c>
      <c r="AQ467" s="20">
        <f t="shared" si="166"/>
        <v>1021.3822876947744</v>
      </c>
      <c r="AR467" s="86">
        <f t="shared" si="167"/>
        <v>1.5060731240266034</v>
      </c>
    </row>
    <row r="468" spans="1:44" x14ac:dyDescent="0.25">
      <c r="A468" s="3" t="s">
        <v>428</v>
      </c>
      <c r="B468" s="4">
        <v>39014</v>
      </c>
      <c r="C468" s="7">
        <v>4301332944</v>
      </c>
      <c r="D468" s="8">
        <v>366</v>
      </c>
      <c r="E468" s="8">
        <v>1589</v>
      </c>
      <c r="F468" s="8" t="s">
        <v>1695</v>
      </c>
      <c r="G468" s="8" t="s">
        <v>1696</v>
      </c>
      <c r="H468" s="8">
        <v>40.010840000000002</v>
      </c>
      <c r="I468" s="9">
        <v>-110.17398</v>
      </c>
      <c r="J468" s="7">
        <v>1589</v>
      </c>
      <c r="K468" s="8">
        <v>365</v>
      </c>
      <c r="L468" s="8">
        <v>730</v>
      </c>
      <c r="M468" s="8">
        <v>1095</v>
      </c>
      <c r="N468" s="8">
        <v>1460</v>
      </c>
      <c r="O468" s="8">
        <v>1825</v>
      </c>
      <c r="P468" s="8">
        <v>2190</v>
      </c>
      <c r="Q468" s="6">
        <v>2.3290384453705478E-4</v>
      </c>
      <c r="R468" s="33">
        <f t="shared" si="150"/>
        <v>1459.5015660246684</v>
      </c>
      <c r="S468" s="31">
        <f t="shared" si="151"/>
        <v>1340.5568415534672</v>
      </c>
      <c r="T468" s="31">
        <f t="shared" si="152"/>
        <v>1231.3057329089795</v>
      </c>
      <c r="U468" s="31">
        <f t="shared" si="153"/>
        <v>1130.9582413063611</v>
      </c>
      <c r="V468" s="31">
        <f t="shared" si="154"/>
        <v>1038.7887503430702</v>
      </c>
      <c r="W468" s="20">
        <f t="shared" si="155"/>
        <v>954.13077903997441</v>
      </c>
      <c r="Y468" s="153">
        <f t="shared" si="147"/>
        <v>2.3430504160000001</v>
      </c>
      <c r="Z468" s="155">
        <f t="shared" si="156"/>
        <v>293.48931167967459</v>
      </c>
      <c r="AA468" s="156">
        <f t="shared" si="157"/>
        <v>937.81642122930486</v>
      </c>
      <c r="AD468" s="14" t="s">
        <v>428</v>
      </c>
      <c r="AE468" s="57">
        <v>39014</v>
      </c>
      <c r="AF468" s="33">
        <f t="shared" si="158"/>
        <v>1459.5015660246684</v>
      </c>
      <c r="AG468" s="84">
        <f t="shared" si="148"/>
        <v>2.1520992771722787</v>
      </c>
      <c r="AH468" s="31">
        <f t="shared" si="159"/>
        <v>1340.5568415534672</v>
      </c>
      <c r="AI468" s="86">
        <f t="shared" si="149"/>
        <v>1.9767100473716157</v>
      </c>
      <c r="AJ468" s="155">
        <f t="shared" si="160"/>
        <v>1231.3057329089795</v>
      </c>
      <c r="AK468" s="56"/>
      <c r="AL468" s="86">
        <f t="shared" si="161"/>
        <v>1.8156144806265382</v>
      </c>
      <c r="AM468" s="31">
        <f t="shared" si="162"/>
        <v>1130.9582413063611</v>
      </c>
      <c r="AN468" s="86">
        <f t="shared" si="163"/>
        <v>1.6676476889688467</v>
      </c>
      <c r="AO468" s="31">
        <f t="shared" si="164"/>
        <v>1038.7887503430702</v>
      </c>
      <c r="AP468" s="89">
        <f t="shared" si="165"/>
        <v>1.5317397190858721</v>
      </c>
      <c r="AQ468" s="20">
        <f t="shared" si="166"/>
        <v>954.13077903997441</v>
      </c>
      <c r="AR468" s="86">
        <f t="shared" si="167"/>
        <v>1.40690781544872</v>
      </c>
    </row>
    <row r="469" spans="1:44" x14ac:dyDescent="0.25">
      <c r="A469" s="3" t="s">
        <v>468</v>
      </c>
      <c r="B469" s="4">
        <v>39022</v>
      </c>
      <c r="C469" s="7">
        <v>4301333032</v>
      </c>
      <c r="D469" s="8">
        <v>366</v>
      </c>
      <c r="E469" s="8">
        <v>1629</v>
      </c>
      <c r="F469" s="8" t="s">
        <v>1695</v>
      </c>
      <c r="G469" s="8" t="s">
        <v>1696</v>
      </c>
      <c r="H469" s="8">
        <v>40.029319999999899</v>
      </c>
      <c r="I469" s="9">
        <v>-110.13609</v>
      </c>
      <c r="J469" s="7">
        <v>1629</v>
      </c>
      <c r="K469" s="8">
        <v>365</v>
      </c>
      <c r="L469" s="8">
        <v>730</v>
      </c>
      <c r="M469" s="8">
        <v>1095</v>
      </c>
      <c r="N469" s="8">
        <v>1460</v>
      </c>
      <c r="O469" s="8">
        <v>1825</v>
      </c>
      <c r="P469" s="8">
        <v>2190</v>
      </c>
      <c r="Q469" s="6">
        <v>2.3290384453705478E-4</v>
      </c>
      <c r="R469" s="33">
        <f t="shared" si="150"/>
        <v>1496.2416935520357</v>
      </c>
      <c r="S469" s="31">
        <f t="shared" si="151"/>
        <v>1374.3027658216477</v>
      </c>
      <c r="T469" s="31">
        <f t="shared" si="152"/>
        <v>1262.3014719375253</v>
      </c>
      <c r="U469" s="31">
        <f t="shared" si="153"/>
        <v>1159.4279264242052</v>
      </c>
      <c r="V469" s="31">
        <f t="shared" si="154"/>
        <v>1064.93824689041</v>
      </c>
      <c r="W469" s="20">
        <f t="shared" si="155"/>
        <v>978.14917498811724</v>
      </c>
      <c r="Y469" s="153">
        <f t="shared" si="147"/>
        <v>2.4020321760000001</v>
      </c>
      <c r="Z469" s="155">
        <f t="shared" si="156"/>
        <v>300.87733714675261</v>
      </c>
      <c r="AA469" s="156">
        <f t="shared" si="157"/>
        <v>961.42413479077265</v>
      </c>
      <c r="AD469" s="14" t="s">
        <v>468</v>
      </c>
      <c r="AE469" s="57">
        <v>39022</v>
      </c>
      <c r="AF469" s="33">
        <f t="shared" si="158"/>
        <v>1496.2416935520357</v>
      </c>
      <c r="AG469" s="84">
        <f t="shared" si="148"/>
        <v>2.2062742117769929</v>
      </c>
      <c r="AH469" s="31">
        <f t="shared" si="159"/>
        <v>1374.3027658216477</v>
      </c>
      <c r="AI469" s="86">
        <f t="shared" si="149"/>
        <v>2.0264698975257156</v>
      </c>
      <c r="AJ469" s="155">
        <f t="shared" si="160"/>
        <v>1262.3014719375253</v>
      </c>
      <c r="AK469" s="56"/>
      <c r="AL469" s="86">
        <f t="shared" si="161"/>
        <v>1.8613190616366462</v>
      </c>
      <c r="AM469" s="31">
        <f t="shared" si="162"/>
        <v>1159.4279264242052</v>
      </c>
      <c r="AN469" s="86">
        <f t="shared" si="163"/>
        <v>1.7096274923412531</v>
      </c>
      <c r="AO469" s="31">
        <f t="shared" si="164"/>
        <v>1064.93824689041</v>
      </c>
      <c r="AP469" s="89">
        <f t="shared" si="165"/>
        <v>1.5702983023227728</v>
      </c>
      <c r="AQ469" s="20">
        <f t="shared" si="166"/>
        <v>978.14917498811724</v>
      </c>
      <c r="AR469" s="86">
        <f t="shared" si="167"/>
        <v>1.4423239970836783</v>
      </c>
    </row>
    <row r="470" spans="1:44" x14ac:dyDescent="0.25">
      <c r="A470" s="3" t="s">
        <v>411</v>
      </c>
      <c r="B470" s="4">
        <v>39023</v>
      </c>
      <c r="C470" s="7">
        <v>4301332903</v>
      </c>
      <c r="D470" s="8">
        <v>366</v>
      </c>
      <c r="E470" s="8">
        <v>4644</v>
      </c>
      <c r="F470" s="8" t="s">
        <v>1695</v>
      </c>
      <c r="G470" s="8" t="s">
        <v>1696</v>
      </c>
      <c r="H470" s="8">
        <v>40.000030000000002</v>
      </c>
      <c r="I470" s="9">
        <v>-110.19701000000001</v>
      </c>
      <c r="J470" s="7">
        <v>4644</v>
      </c>
      <c r="K470" s="8">
        <v>365</v>
      </c>
      <c r="L470" s="8">
        <v>730</v>
      </c>
      <c r="M470" s="8">
        <v>1095</v>
      </c>
      <c r="N470" s="8">
        <v>1460</v>
      </c>
      <c r="O470" s="8">
        <v>1825</v>
      </c>
      <c r="P470" s="8">
        <v>2190</v>
      </c>
      <c r="Q470" s="6">
        <v>2.3290384453705478E-4</v>
      </c>
      <c r="R470" s="33">
        <f t="shared" si="150"/>
        <v>4265.5288059273507</v>
      </c>
      <c r="S470" s="31">
        <f t="shared" si="151"/>
        <v>3917.9018075357467</v>
      </c>
      <c r="T470" s="31">
        <f t="shared" si="152"/>
        <v>3598.6053012141606</v>
      </c>
      <c r="U470" s="31">
        <f t="shared" si="153"/>
        <v>3305.3304421817124</v>
      </c>
      <c r="V470" s="31">
        <f t="shared" si="154"/>
        <v>3035.9565491461412</v>
      </c>
      <c r="W470" s="20">
        <f t="shared" si="155"/>
        <v>2788.5357695793841</v>
      </c>
      <c r="Y470" s="153">
        <f t="shared" si="147"/>
        <v>6.8477823359999999</v>
      </c>
      <c r="Z470" s="155">
        <f t="shared" si="156"/>
        <v>857.74975672775884</v>
      </c>
      <c r="AA470" s="156">
        <f t="shared" si="157"/>
        <v>2740.8555444864019</v>
      </c>
      <c r="AD470" s="14" t="s">
        <v>411</v>
      </c>
      <c r="AE470" s="57">
        <v>39023</v>
      </c>
      <c r="AF470" s="33">
        <f t="shared" si="158"/>
        <v>4265.5288059273507</v>
      </c>
      <c r="AG470" s="84">
        <f t="shared" si="148"/>
        <v>6.2897099076073388</v>
      </c>
      <c r="AH470" s="31">
        <f t="shared" si="159"/>
        <v>3917.9018075357467</v>
      </c>
      <c r="AI470" s="86">
        <f t="shared" si="149"/>
        <v>5.7771186028909902</v>
      </c>
      <c r="AJ470" s="155">
        <f t="shared" si="160"/>
        <v>3598.6053012141606</v>
      </c>
      <c r="AK470" s="56"/>
      <c r="AL470" s="86">
        <f t="shared" si="161"/>
        <v>5.3063018552735333</v>
      </c>
      <c r="AM470" s="31">
        <f t="shared" si="162"/>
        <v>3305.3304421817124</v>
      </c>
      <c r="AN470" s="86">
        <f t="shared" si="163"/>
        <v>4.8738551715363911</v>
      </c>
      <c r="AO470" s="31">
        <f t="shared" si="164"/>
        <v>3035.9565491461412</v>
      </c>
      <c r="AP470" s="89">
        <f t="shared" si="165"/>
        <v>4.4766515138041472</v>
      </c>
      <c r="AQ470" s="20">
        <f t="shared" si="166"/>
        <v>2788.5357695793841</v>
      </c>
      <c r="AR470" s="86">
        <f t="shared" si="167"/>
        <v>4.1118186878186629</v>
      </c>
    </row>
    <row r="471" spans="1:44" x14ac:dyDescent="0.25">
      <c r="A471" s="3" t="s">
        <v>451</v>
      </c>
      <c r="B471" s="4">
        <v>39025</v>
      </c>
      <c r="C471" s="7">
        <v>4301333008</v>
      </c>
      <c r="D471" s="8">
        <v>366</v>
      </c>
      <c r="E471" s="8">
        <v>13894</v>
      </c>
      <c r="F471" s="8" t="s">
        <v>1695</v>
      </c>
      <c r="G471" s="8" t="s">
        <v>1696</v>
      </c>
      <c r="H471" s="8">
        <v>40.2315299999999</v>
      </c>
      <c r="I471" s="9">
        <v>-110.44198</v>
      </c>
      <c r="J471" s="7">
        <v>13894</v>
      </c>
      <c r="K471" s="8">
        <v>365</v>
      </c>
      <c r="L471" s="8">
        <v>730</v>
      </c>
      <c r="M471" s="8">
        <v>1095</v>
      </c>
      <c r="N471" s="8">
        <v>1460</v>
      </c>
      <c r="O471" s="8">
        <v>1825</v>
      </c>
      <c r="P471" s="8">
        <v>2190</v>
      </c>
      <c r="Q471" s="6">
        <v>2.3290384453705478E-4</v>
      </c>
      <c r="R471" s="33">
        <f t="shared" si="150"/>
        <v>12761.683296631052</v>
      </c>
      <c r="S471" s="31">
        <f t="shared" si="151"/>
        <v>11721.646794552469</v>
      </c>
      <c r="T471" s="31">
        <f t="shared" si="152"/>
        <v>10766.369951565362</v>
      </c>
      <c r="U471" s="31">
        <f t="shared" si="153"/>
        <v>9888.9451256831853</v>
      </c>
      <c r="V471" s="31">
        <f t="shared" si="154"/>
        <v>9083.0276257184505</v>
      </c>
      <c r="W471" s="20">
        <f t="shared" si="155"/>
        <v>8342.7898325874157</v>
      </c>
      <c r="Y471" s="153">
        <f t="shared" si="147"/>
        <v>20.487314336000001</v>
      </c>
      <c r="Z471" s="155">
        <f t="shared" si="156"/>
        <v>2566.2306459895522</v>
      </c>
      <c r="AA471" s="156">
        <f t="shared" si="157"/>
        <v>8200.1393055758108</v>
      </c>
      <c r="AD471" s="14" t="s">
        <v>451</v>
      </c>
      <c r="AE471" s="57">
        <v>39025</v>
      </c>
      <c r="AF471" s="33">
        <f t="shared" si="158"/>
        <v>12761.683296631052</v>
      </c>
      <c r="AG471" s="84">
        <f t="shared" si="148"/>
        <v>18.817663534947538</v>
      </c>
      <c r="AH471" s="31">
        <f t="shared" si="159"/>
        <v>11721.646794552469</v>
      </c>
      <c r="AI471" s="86">
        <f t="shared" si="149"/>
        <v>17.284083951026574</v>
      </c>
      <c r="AJ471" s="155">
        <f t="shared" si="160"/>
        <v>10766.369951565362</v>
      </c>
      <c r="AK471" s="56"/>
      <c r="AL471" s="86">
        <f t="shared" si="161"/>
        <v>15.875486213860995</v>
      </c>
      <c r="AM471" s="31">
        <f t="shared" si="162"/>
        <v>9888.9451256831853</v>
      </c>
      <c r="AN471" s="86">
        <f t="shared" si="163"/>
        <v>14.581684701405386</v>
      </c>
      <c r="AO471" s="31">
        <f t="shared" si="164"/>
        <v>9083.0276257184505</v>
      </c>
      <c r="AP471" s="89">
        <f t="shared" si="165"/>
        <v>13.393323887337386</v>
      </c>
      <c r="AQ471" s="20">
        <f t="shared" si="166"/>
        <v>8342.7898325874157</v>
      </c>
      <c r="AR471" s="86">
        <f t="shared" si="167"/>
        <v>12.301810690902778</v>
      </c>
    </row>
    <row r="472" spans="1:44" x14ac:dyDescent="0.25">
      <c r="A472" s="3" t="s">
        <v>429</v>
      </c>
      <c r="B472" s="4">
        <v>39028</v>
      </c>
      <c r="C472" s="7">
        <v>4301332946</v>
      </c>
      <c r="D472" s="8">
        <v>357</v>
      </c>
      <c r="E472" s="8">
        <v>948</v>
      </c>
      <c r="F472" s="8" t="s">
        <v>1695</v>
      </c>
      <c r="G472" s="8" t="s">
        <v>1696</v>
      </c>
      <c r="H472" s="8">
        <v>40.004939999999898</v>
      </c>
      <c r="I472" s="9">
        <v>-110.18258</v>
      </c>
      <c r="J472" s="7">
        <v>948</v>
      </c>
      <c r="K472" s="8">
        <v>365</v>
      </c>
      <c r="L472" s="8">
        <v>730</v>
      </c>
      <c r="M472" s="8">
        <v>1095</v>
      </c>
      <c r="N472" s="8">
        <v>1460</v>
      </c>
      <c r="O472" s="8">
        <v>1825</v>
      </c>
      <c r="P472" s="8">
        <v>2190</v>
      </c>
      <c r="Q472" s="6">
        <v>2.3290384453705478E-4</v>
      </c>
      <c r="R472" s="33">
        <f t="shared" si="150"/>
        <v>870.74102239860645</v>
      </c>
      <c r="S472" s="31">
        <f t="shared" si="151"/>
        <v>799.77840515587593</v>
      </c>
      <c r="T472" s="31">
        <f t="shared" si="152"/>
        <v>734.59901497653402</v>
      </c>
      <c r="U472" s="31">
        <f t="shared" si="153"/>
        <v>674.73153729290766</v>
      </c>
      <c r="V472" s="31">
        <f t="shared" si="154"/>
        <v>619.74306817195134</v>
      </c>
      <c r="W472" s="20">
        <f t="shared" si="155"/>
        <v>569.23598397098533</v>
      </c>
      <c r="Y472" s="153">
        <f t="shared" si="147"/>
        <v>1.397867712</v>
      </c>
      <c r="Z472" s="155">
        <f t="shared" si="156"/>
        <v>175.09620356974921</v>
      </c>
      <c r="AA472" s="156">
        <f t="shared" si="157"/>
        <v>559.50281140678476</v>
      </c>
      <c r="AD472" s="14" t="s">
        <v>429</v>
      </c>
      <c r="AE472" s="57">
        <v>39028</v>
      </c>
      <c r="AF472" s="33">
        <f t="shared" si="158"/>
        <v>870.74102239860645</v>
      </c>
      <c r="AG472" s="84">
        <f t="shared" si="148"/>
        <v>1.2839459501317307</v>
      </c>
      <c r="AH472" s="31">
        <f t="shared" si="159"/>
        <v>799.77840515587593</v>
      </c>
      <c r="AI472" s="86">
        <f t="shared" si="149"/>
        <v>1.1793084486521659</v>
      </c>
      <c r="AJ472" s="155">
        <f t="shared" si="160"/>
        <v>734.59901497653402</v>
      </c>
      <c r="AK472" s="56"/>
      <c r="AL472" s="86">
        <f t="shared" si="161"/>
        <v>1.0831985699395583</v>
      </c>
      <c r="AM472" s="31">
        <f t="shared" si="162"/>
        <v>674.73153729290766</v>
      </c>
      <c r="AN472" s="86">
        <f t="shared" si="163"/>
        <v>0.99492133992603315</v>
      </c>
      <c r="AO472" s="31">
        <f t="shared" si="164"/>
        <v>619.74306817195134</v>
      </c>
      <c r="AP472" s="89">
        <f t="shared" si="165"/>
        <v>0.91383842271454174</v>
      </c>
      <c r="AQ472" s="20">
        <f t="shared" si="166"/>
        <v>569.23598397098533</v>
      </c>
      <c r="AR472" s="86">
        <f t="shared" si="167"/>
        <v>0.83936350474851251</v>
      </c>
    </row>
    <row r="473" spans="1:44" x14ac:dyDescent="0.25">
      <c r="A473" s="3" t="s">
        <v>467</v>
      </c>
      <c r="B473" s="4">
        <v>39030</v>
      </c>
      <c r="C473" s="7">
        <v>4301333031</v>
      </c>
      <c r="D473" s="8">
        <v>346</v>
      </c>
      <c r="E473" s="8">
        <v>518</v>
      </c>
      <c r="F473" s="8" t="s">
        <v>1695</v>
      </c>
      <c r="G473" s="8" t="s">
        <v>1696</v>
      </c>
      <c r="H473" s="8">
        <v>40.032760000000003</v>
      </c>
      <c r="I473" s="9">
        <v>-110.13625</v>
      </c>
      <c r="J473" s="7">
        <v>518</v>
      </c>
      <c r="K473" s="8">
        <v>365</v>
      </c>
      <c r="L473" s="8">
        <v>730</v>
      </c>
      <c r="M473" s="8">
        <v>1095</v>
      </c>
      <c r="N473" s="8">
        <v>1460</v>
      </c>
      <c r="O473" s="8">
        <v>1825</v>
      </c>
      <c r="P473" s="8">
        <v>2190</v>
      </c>
      <c r="Q473" s="6">
        <v>2.3290384453705478E-4</v>
      </c>
      <c r="R473" s="33">
        <f t="shared" si="150"/>
        <v>475.78465147940727</v>
      </c>
      <c r="S473" s="31">
        <f t="shared" si="151"/>
        <v>437.00971927293642</v>
      </c>
      <c r="T473" s="31">
        <f t="shared" si="152"/>
        <v>401.39482041966733</v>
      </c>
      <c r="U473" s="31">
        <f t="shared" si="153"/>
        <v>368.68242227608249</v>
      </c>
      <c r="V473" s="31">
        <f t="shared" si="154"/>
        <v>338.63598028804932</v>
      </c>
      <c r="W473" s="20">
        <f t="shared" si="155"/>
        <v>311.0382275284498</v>
      </c>
      <c r="Y473" s="153">
        <f t="shared" si="147"/>
        <v>0.76381379199999999</v>
      </c>
      <c r="Z473" s="155">
        <f t="shared" si="156"/>
        <v>95.674929798660429</v>
      </c>
      <c r="AA473" s="156">
        <f t="shared" si="157"/>
        <v>305.71989062100687</v>
      </c>
      <c r="AD473" s="14" t="s">
        <v>467</v>
      </c>
      <c r="AE473" s="57">
        <v>39030</v>
      </c>
      <c r="AF473" s="33">
        <f t="shared" si="158"/>
        <v>475.78465147940727</v>
      </c>
      <c r="AG473" s="84">
        <f t="shared" si="148"/>
        <v>0.70156540313105109</v>
      </c>
      <c r="AH473" s="31">
        <f t="shared" si="159"/>
        <v>437.00971927293642</v>
      </c>
      <c r="AI473" s="86">
        <f t="shared" si="149"/>
        <v>0.64439005949559269</v>
      </c>
      <c r="AJ473" s="155">
        <f t="shared" si="160"/>
        <v>401.39482041966733</v>
      </c>
      <c r="AK473" s="56"/>
      <c r="AL473" s="86">
        <f t="shared" si="161"/>
        <v>0.59187432408089791</v>
      </c>
      <c r="AM473" s="31">
        <f t="shared" si="162"/>
        <v>368.68242227608249</v>
      </c>
      <c r="AN473" s="86">
        <f t="shared" si="163"/>
        <v>0.54363845367266372</v>
      </c>
      <c r="AO473" s="31">
        <f t="shared" si="164"/>
        <v>338.63598028804932</v>
      </c>
      <c r="AP473" s="89">
        <f t="shared" si="165"/>
        <v>0.49933365291786136</v>
      </c>
      <c r="AQ473" s="20">
        <f t="shared" si="166"/>
        <v>311.0382275284498</v>
      </c>
      <c r="AR473" s="86">
        <f t="shared" si="167"/>
        <v>0.45863955217271046</v>
      </c>
    </row>
    <row r="474" spans="1:44" x14ac:dyDescent="0.25">
      <c r="A474" s="3" t="s">
        <v>425</v>
      </c>
      <c r="B474" s="4">
        <v>39031</v>
      </c>
      <c r="C474" s="7">
        <v>4301332934</v>
      </c>
      <c r="D474" s="8">
        <v>365</v>
      </c>
      <c r="E474" s="8">
        <v>519</v>
      </c>
      <c r="F474" s="8" t="s">
        <v>1695</v>
      </c>
      <c r="G474" s="8" t="s">
        <v>1696</v>
      </c>
      <c r="H474" s="8">
        <v>40.027090000000001</v>
      </c>
      <c r="I474" s="9">
        <v>-110.48325</v>
      </c>
      <c r="J474" s="7">
        <v>519</v>
      </c>
      <c r="K474" s="8">
        <v>365</v>
      </c>
      <c r="L474" s="8">
        <v>730</v>
      </c>
      <c r="M474" s="8">
        <v>1095</v>
      </c>
      <c r="N474" s="8">
        <v>1460</v>
      </c>
      <c r="O474" s="8">
        <v>1825</v>
      </c>
      <c r="P474" s="8">
        <v>2190</v>
      </c>
      <c r="Q474" s="6">
        <v>2.3290384453705478E-4</v>
      </c>
      <c r="R474" s="33">
        <f t="shared" si="150"/>
        <v>476.70315466759149</v>
      </c>
      <c r="S474" s="31">
        <f t="shared" si="151"/>
        <v>437.85336737964093</v>
      </c>
      <c r="T474" s="31">
        <f t="shared" si="152"/>
        <v>402.16971389538099</v>
      </c>
      <c r="U474" s="31">
        <f t="shared" si="153"/>
        <v>369.39416440402857</v>
      </c>
      <c r="V474" s="31">
        <f t="shared" si="154"/>
        <v>339.2897177017328</v>
      </c>
      <c r="W474" s="20">
        <f t="shared" si="155"/>
        <v>311.6386874271534</v>
      </c>
      <c r="Y474" s="153">
        <f t="shared" si="147"/>
        <v>0.76528833600000001</v>
      </c>
      <c r="Z474" s="155">
        <f t="shared" si="156"/>
        <v>95.85963043533738</v>
      </c>
      <c r="AA474" s="156">
        <f t="shared" si="157"/>
        <v>306.31008346004359</v>
      </c>
      <c r="AD474" s="14" t="s">
        <v>425</v>
      </c>
      <c r="AE474" s="57">
        <v>39031</v>
      </c>
      <c r="AF474" s="33">
        <f t="shared" si="158"/>
        <v>476.70315466759149</v>
      </c>
      <c r="AG474" s="84">
        <f t="shared" si="148"/>
        <v>0.70291977649616899</v>
      </c>
      <c r="AH474" s="31">
        <f t="shared" si="159"/>
        <v>437.85336737964093</v>
      </c>
      <c r="AI474" s="86">
        <f t="shared" si="149"/>
        <v>0.64563405574944521</v>
      </c>
      <c r="AJ474" s="155">
        <f t="shared" si="160"/>
        <v>402.16971389538099</v>
      </c>
      <c r="AK474" s="56"/>
      <c r="AL474" s="86">
        <f t="shared" si="161"/>
        <v>0.59301693860615068</v>
      </c>
      <c r="AM474" s="31">
        <f t="shared" si="162"/>
        <v>369.39416440402857</v>
      </c>
      <c r="AN474" s="86">
        <f t="shared" si="163"/>
        <v>0.54468794875697391</v>
      </c>
      <c r="AO474" s="31">
        <f t="shared" si="164"/>
        <v>339.2897177017328</v>
      </c>
      <c r="AP474" s="89">
        <f t="shared" si="165"/>
        <v>0.50029761749878388</v>
      </c>
      <c r="AQ474" s="20">
        <f t="shared" si="166"/>
        <v>311.6386874271534</v>
      </c>
      <c r="AR474" s="86">
        <f t="shared" si="167"/>
        <v>0.45952495671358445</v>
      </c>
    </row>
    <row r="475" spans="1:44" x14ac:dyDescent="0.25">
      <c r="A475" s="3" t="s">
        <v>464</v>
      </c>
      <c r="B475" s="4">
        <v>39036</v>
      </c>
      <c r="C475" s="7">
        <v>4301333028</v>
      </c>
      <c r="D475" s="8">
        <v>256</v>
      </c>
      <c r="E475" s="8">
        <v>1189</v>
      </c>
      <c r="F475" s="8" t="s">
        <v>1695</v>
      </c>
      <c r="G475" s="8" t="s">
        <v>1696</v>
      </c>
      <c r="H475" s="8">
        <v>40.036290000000001</v>
      </c>
      <c r="I475" s="9">
        <v>-110.13621000000001</v>
      </c>
      <c r="J475" s="7">
        <v>1189</v>
      </c>
      <c r="K475" s="8">
        <v>365</v>
      </c>
      <c r="L475" s="8">
        <v>730</v>
      </c>
      <c r="M475" s="8">
        <v>1095</v>
      </c>
      <c r="N475" s="8">
        <v>1460</v>
      </c>
      <c r="O475" s="8">
        <v>1825</v>
      </c>
      <c r="P475" s="8">
        <v>2190</v>
      </c>
      <c r="Q475" s="6">
        <v>2.3290384453705478E-4</v>
      </c>
      <c r="R475" s="33">
        <f t="shared" si="150"/>
        <v>1092.1002907509946</v>
      </c>
      <c r="S475" s="31">
        <f t="shared" si="151"/>
        <v>1003.097598871663</v>
      </c>
      <c r="T475" s="31">
        <f t="shared" si="152"/>
        <v>921.34834262352217</v>
      </c>
      <c r="U475" s="31">
        <f t="shared" si="153"/>
        <v>846.26139012791896</v>
      </c>
      <c r="V475" s="31">
        <f t="shared" si="154"/>
        <v>777.29378486967312</v>
      </c>
      <c r="W475" s="20">
        <f t="shared" si="155"/>
        <v>713.94681955854605</v>
      </c>
      <c r="Y475" s="153">
        <f t="shared" si="147"/>
        <v>1.7532328159999999</v>
      </c>
      <c r="Z475" s="155">
        <f t="shared" si="156"/>
        <v>219.60905700889433</v>
      </c>
      <c r="AA475" s="156">
        <f t="shared" si="157"/>
        <v>701.73928561462787</v>
      </c>
      <c r="AD475" s="14" t="s">
        <v>464</v>
      </c>
      <c r="AE475" s="57">
        <v>39036</v>
      </c>
      <c r="AF475" s="33">
        <f t="shared" si="158"/>
        <v>1092.1002907509946</v>
      </c>
      <c r="AG475" s="84">
        <f t="shared" si="148"/>
        <v>1.6103499311251346</v>
      </c>
      <c r="AH475" s="31">
        <f t="shared" si="159"/>
        <v>1003.097598871663</v>
      </c>
      <c r="AI475" s="86">
        <f t="shared" si="149"/>
        <v>1.4791115458306174</v>
      </c>
      <c r="AJ475" s="155">
        <f t="shared" si="160"/>
        <v>921.34834262352217</v>
      </c>
      <c r="AK475" s="56"/>
      <c r="AL475" s="86">
        <f t="shared" si="161"/>
        <v>1.3585686705254589</v>
      </c>
      <c r="AM475" s="31">
        <f t="shared" si="162"/>
        <v>846.26139012791896</v>
      </c>
      <c r="AN475" s="86">
        <f t="shared" si="163"/>
        <v>1.247849655244782</v>
      </c>
      <c r="AO475" s="31">
        <f t="shared" si="164"/>
        <v>777.29378486967312</v>
      </c>
      <c r="AP475" s="89">
        <f t="shared" si="165"/>
        <v>1.1461538867168672</v>
      </c>
      <c r="AQ475" s="20">
        <f t="shared" si="166"/>
        <v>713.94681955854605</v>
      </c>
      <c r="AR475" s="86">
        <f t="shared" si="167"/>
        <v>1.0527459990991368</v>
      </c>
    </row>
    <row r="476" spans="1:44" x14ac:dyDescent="0.25">
      <c r="A476" s="3" t="s">
        <v>29</v>
      </c>
      <c r="B476" s="4">
        <v>39038</v>
      </c>
      <c r="C476" s="7">
        <v>4301332598</v>
      </c>
      <c r="D476" s="8">
        <v>98</v>
      </c>
      <c r="E476" s="8">
        <v>287</v>
      </c>
      <c r="F476" s="8" t="s">
        <v>1695</v>
      </c>
      <c r="G476" s="8" t="s">
        <v>1696</v>
      </c>
      <c r="H476" s="8">
        <v>40.015030000000003</v>
      </c>
      <c r="I476" s="9">
        <v>-110.14489</v>
      </c>
      <c r="J476" s="7">
        <v>287</v>
      </c>
      <c r="K476" s="8">
        <v>365</v>
      </c>
      <c r="L476" s="8">
        <v>730</v>
      </c>
      <c r="M476" s="8">
        <v>1095</v>
      </c>
      <c r="N476" s="8">
        <v>1460</v>
      </c>
      <c r="O476" s="8">
        <v>1825</v>
      </c>
      <c r="P476" s="8">
        <v>2190</v>
      </c>
      <c r="Q476" s="6">
        <v>2.3290384453705478E-4</v>
      </c>
      <c r="R476" s="33">
        <f t="shared" si="150"/>
        <v>263.6104150088608</v>
      </c>
      <c r="S476" s="31">
        <f t="shared" si="151"/>
        <v>242.12700662419451</v>
      </c>
      <c r="T476" s="31">
        <f t="shared" si="152"/>
        <v>222.39442752981569</v>
      </c>
      <c r="U476" s="31">
        <f t="shared" si="153"/>
        <v>204.26999072053218</v>
      </c>
      <c r="V476" s="31">
        <f t="shared" si="154"/>
        <v>187.62263772716247</v>
      </c>
      <c r="W476" s="20">
        <f t="shared" si="155"/>
        <v>172.33199092792489</v>
      </c>
      <c r="Y476" s="153">
        <f t="shared" si="147"/>
        <v>0.423194128</v>
      </c>
      <c r="Z476" s="155">
        <f t="shared" si="156"/>
        <v>53.009082726284831</v>
      </c>
      <c r="AA476" s="156">
        <f t="shared" si="157"/>
        <v>169.38534480353084</v>
      </c>
      <c r="AD476" s="14" t="s">
        <v>29</v>
      </c>
      <c r="AE476" s="57">
        <v>39038</v>
      </c>
      <c r="AF476" s="33">
        <f t="shared" si="158"/>
        <v>263.6104150088608</v>
      </c>
      <c r="AG476" s="84">
        <f t="shared" si="148"/>
        <v>0.38870515578882564</v>
      </c>
      <c r="AH476" s="31">
        <f t="shared" si="159"/>
        <v>242.12700662419451</v>
      </c>
      <c r="AI476" s="86">
        <f t="shared" si="149"/>
        <v>0.35702692485566623</v>
      </c>
      <c r="AJ476" s="155">
        <f t="shared" si="160"/>
        <v>222.39442752981569</v>
      </c>
      <c r="AK476" s="56"/>
      <c r="AL476" s="86">
        <f t="shared" si="161"/>
        <v>0.32793036874752451</v>
      </c>
      <c r="AM476" s="31">
        <f t="shared" si="162"/>
        <v>204.26999072053218</v>
      </c>
      <c r="AN476" s="86">
        <f t="shared" si="163"/>
        <v>0.30120508919701638</v>
      </c>
      <c r="AO476" s="31">
        <f t="shared" si="164"/>
        <v>187.62263772716247</v>
      </c>
      <c r="AP476" s="89">
        <f t="shared" si="165"/>
        <v>0.27665783472476102</v>
      </c>
      <c r="AQ476" s="20">
        <f t="shared" si="166"/>
        <v>172.33199092792489</v>
      </c>
      <c r="AR476" s="86">
        <f t="shared" si="167"/>
        <v>0.25411110323082609</v>
      </c>
    </row>
    <row r="477" spans="1:44" x14ac:dyDescent="0.25">
      <c r="A477" s="3" t="s">
        <v>551</v>
      </c>
      <c r="B477" s="4">
        <v>39042</v>
      </c>
      <c r="C477" s="7">
        <v>4301333221</v>
      </c>
      <c r="D477" s="8">
        <v>351</v>
      </c>
      <c r="E477" s="8">
        <v>6452</v>
      </c>
      <c r="F477" s="8" t="s">
        <v>1695</v>
      </c>
      <c r="G477" s="8" t="s">
        <v>1696</v>
      </c>
      <c r="H477" s="8">
        <v>40.054510000000001</v>
      </c>
      <c r="I477" s="9">
        <v>-110.08919</v>
      </c>
      <c r="J477" s="7">
        <v>6452</v>
      </c>
      <c r="K477" s="8">
        <v>365</v>
      </c>
      <c r="L477" s="8">
        <v>730</v>
      </c>
      <c r="M477" s="8">
        <v>1095</v>
      </c>
      <c r="N477" s="8">
        <v>1460</v>
      </c>
      <c r="O477" s="8">
        <v>1825</v>
      </c>
      <c r="P477" s="8">
        <v>2190</v>
      </c>
      <c r="Q477" s="6">
        <v>2.3290384453705478E-4</v>
      </c>
      <c r="R477" s="33">
        <f t="shared" si="150"/>
        <v>5926.1825701643547</v>
      </c>
      <c r="S477" s="31">
        <f t="shared" si="151"/>
        <v>5443.2175844575022</v>
      </c>
      <c r="T477" s="31">
        <f t="shared" si="152"/>
        <v>4999.6127053044283</v>
      </c>
      <c r="U477" s="31">
        <f t="shared" si="153"/>
        <v>4592.1602095082708</v>
      </c>
      <c r="V477" s="31">
        <f t="shared" si="154"/>
        <v>4217.913793085896</v>
      </c>
      <c r="W477" s="20">
        <f t="shared" si="155"/>
        <v>3874.1672664354405</v>
      </c>
      <c r="Y477" s="153">
        <f t="shared" si="147"/>
        <v>9.5137578879999989</v>
      </c>
      <c r="Z477" s="155">
        <f t="shared" si="156"/>
        <v>1191.6885078396856</v>
      </c>
      <c r="AA477" s="156">
        <f t="shared" si="157"/>
        <v>3807.9241974647425</v>
      </c>
      <c r="AD477" s="14" t="s">
        <v>551</v>
      </c>
      <c r="AE477" s="57">
        <v>39042</v>
      </c>
      <c r="AF477" s="33">
        <f t="shared" si="158"/>
        <v>5926.1825701643547</v>
      </c>
      <c r="AG477" s="84">
        <f t="shared" si="148"/>
        <v>8.7384169517404278</v>
      </c>
      <c r="AH477" s="31">
        <f t="shared" si="159"/>
        <v>5443.2175844575022</v>
      </c>
      <c r="AI477" s="86">
        <f t="shared" si="149"/>
        <v>8.0262638298563029</v>
      </c>
      <c r="AJ477" s="155">
        <f t="shared" si="160"/>
        <v>4999.6127053044283</v>
      </c>
      <c r="AK477" s="56"/>
      <c r="AL477" s="86">
        <f t="shared" si="161"/>
        <v>7.3721489169304126</v>
      </c>
      <c r="AM477" s="31">
        <f t="shared" si="162"/>
        <v>4592.1602095082708</v>
      </c>
      <c r="AN477" s="86">
        <f t="shared" si="163"/>
        <v>6.7713422839691635</v>
      </c>
      <c r="AO477" s="31">
        <f t="shared" si="164"/>
        <v>4217.913793085896</v>
      </c>
      <c r="AP477" s="89">
        <f t="shared" si="165"/>
        <v>6.2194994761120492</v>
      </c>
      <c r="AQ477" s="20">
        <f t="shared" si="166"/>
        <v>3874.1672664354405</v>
      </c>
      <c r="AR477" s="86">
        <f t="shared" si="167"/>
        <v>5.7126300977187796</v>
      </c>
    </row>
    <row r="478" spans="1:44" x14ac:dyDescent="0.25">
      <c r="A478" s="3" t="s">
        <v>550</v>
      </c>
      <c r="B478" s="4">
        <v>39050</v>
      </c>
      <c r="C478" s="7">
        <v>4301333220</v>
      </c>
      <c r="D478" s="8">
        <v>365</v>
      </c>
      <c r="E478" s="8">
        <v>3112</v>
      </c>
      <c r="F478" s="8" t="s">
        <v>1695</v>
      </c>
      <c r="G478" s="8" t="s">
        <v>1696</v>
      </c>
      <c r="H478" s="8">
        <v>40.058</v>
      </c>
      <c r="I478" s="9">
        <v>-110.084329999999</v>
      </c>
      <c r="J478" s="7">
        <v>3112</v>
      </c>
      <c r="K478" s="8">
        <v>365</v>
      </c>
      <c r="L478" s="8">
        <v>730</v>
      </c>
      <c r="M478" s="8">
        <v>1095</v>
      </c>
      <c r="N478" s="8">
        <v>1460</v>
      </c>
      <c r="O478" s="8">
        <v>1825</v>
      </c>
      <c r="P478" s="8">
        <v>2190</v>
      </c>
      <c r="Q478" s="6">
        <v>2.3290384453705478E-4</v>
      </c>
      <c r="R478" s="33">
        <f t="shared" si="150"/>
        <v>2858.3819216291804</v>
      </c>
      <c r="S478" s="31">
        <f t="shared" si="151"/>
        <v>2625.4329080644366</v>
      </c>
      <c r="T478" s="31">
        <f t="shared" si="152"/>
        <v>2411.4684964208586</v>
      </c>
      <c r="U478" s="31">
        <f t="shared" si="153"/>
        <v>2214.9415021682794</v>
      </c>
      <c r="V478" s="31">
        <f t="shared" si="154"/>
        <v>2034.43083138303</v>
      </c>
      <c r="W478" s="20">
        <f t="shared" si="155"/>
        <v>1868.6312047655133</v>
      </c>
      <c r="Y478" s="153">
        <f t="shared" si="147"/>
        <v>4.5887809280000003</v>
      </c>
      <c r="Z478" s="155">
        <f t="shared" si="156"/>
        <v>574.78838133867043</v>
      </c>
      <c r="AA478" s="156">
        <f t="shared" si="157"/>
        <v>1836.6801150821882</v>
      </c>
      <c r="AD478" s="14" t="s">
        <v>550</v>
      </c>
      <c r="AE478" s="57">
        <v>39050</v>
      </c>
      <c r="AF478" s="33">
        <f t="shared" si="158"/>
        <v>2858.3819216291804</v>
      </c>
      <c r="AG478" s="84">
        <f t="shared" si="148"/>
        <v>4.2148099122467784</v>
      </c>
      <c r="AH478" s="31">
        <f t="shared" si="159"/>
        <v>2625.4329080644366</v>
      </c>
      <c r="AI478" s="86">
        <f t="shared" si="149"/>
        <v>3.8713163419889662</v>
      </c>
      <c r="AJ478" s="155">
        <f t="shared" si="160"/>
        <v>2411.4684964208586</v>
      </c>
      <c r="AK478" s="56"/>
      <c r="AL478" s="86">
        <f t="shared" si="161"/>
        <v>3.5558164025863985</v>
      </c>
      <c r="AM478" s="31">
        <f t="shared" si="162"/>
        <v>2214.9415021682794</v>
      </c>
      <c r="AN478" s="86">
        <f t="shared" si="163"/>
        <v>3.2660287023732231</v>
      </c>
      <c r="AO478" s="31">
        <f t="shared" si="164"/>
        <v>2034.43083138303</v>
      </c>
      <c r="AP478" s="89">
        <f t="shared" si="165"/>
        <v>2.9998577758308582</v>
      </c>
      <c r="AQ478" s="20">
        <f t="shared" si="166"/>
        <v>1868.6312047655133</v>
      </c>
      <c r="AR478" s="86">
        <f t="shared" si="167"/>
        <v>2.755378931199759</v>
      </c>
    </row>
    <row r="479" spans="1:44" x14ac:dyDescent="0.25">
      <c r="A479" s="3" t="s">
        <v>406</v>
      </c>
      <c r="B479" s="4">
        <v>39052</v>
      </c>
      <c r="C479" s="7">
        <v>4301332883</v>
      </c>
      <c r="D479" s="8">
        <v>364</v>
      </c>
      <c r="E479" s="8">
        <v>3985</v>
      </c>
      <c r="F479" s="8" t="s">
        <v>1695</v>
      </c>
      <c r="G479" s="8" t="s">
        <v>1696</v>
      </c>
      <c r="H479" s="8">
        <v>40.006729999999898</v>
      </c>
      <c r="I479" s="9">
        <v>-110.17769</v>
      </c>
      <c r="J479" s="7">
        <v>3985</v>
      </c>
      <c r="K479" s="8">
        <v>365</v>
      </c>
      <c r="L479" s="8">
        <v>730</v>
      </c>
      <c r="M479" s="8">
        <v>1095</v>
      </c>
      <c r="N479" s="8">
        <v>1460</v>
      </c>
      <c r="O479" s="8">
        <v>1825</v>
      </c>
      <c r="P479" s="8">
        <v>2190</v>
      </c>
      <c r="Q479" s="6">
        <v>2.3290384453705478E-4</v>
      </c>
      <c r="R479" s="33">
        <f t="shared" si="150"/>
        <v>3660.2352049139731</v>
      </c>
      <c r="S479" s="31">
        <f t="shared" si="151"/>
        <v>3361.9377052174746</v>
      </c>
      <c r="T479" s="31">
        <f t="shared" si="152"/>
        <v>3087.9505007188695</v>
      </c>
      <c r="U479" s="31">
        <f t="shared" si="153"/>
        <v>2836.2923798652291</v>
      </c>
      <c r="V479" s="31">
        <f t="shared" si="154"/>
        <v>2605.1435935287191</v>
      </c>
      <c r="W479" s="20">
        <f t="shared" si="155"/>
        <v>2392.8326963337308</v>
      </c>
      <c r="Y479" s="153">
        <f t="shared" si="147"/>
        <v>5.8760578399999996</v>
      </c>
      <c r="Z479" s="155">
        <f t="shared" si="156"/>
        <v>736.03203715764835</v>
      </c>
      <c r="AA479" s="156">
        <f t="shared" si="157"/>
        <v>2351.918463561221</v>
      </c>
      <c r="AD479" s="14" t="s">
        <v>406</v>
      </c>
      <c r="AE479" s="57">
        <v>39052</v>
      </c>
      <c r="AF479" s="33">
        <f t="shared" si="158"/>
        <v>3660.2352049139731</v>
      </c>
      <c r="AG479" s="84">
        <f t="shared" si="148"/>
        <v>5.3971778599946694</v>
      </c>
      <c r="AH479" s="31">
        <f t="shared" si="159"/>
        <v>3361.9377052174746</v>
      </c>
      <c r="AI479" s="86">
        <f t="shared" si="149"/>
        <v>4.9573250716021953</v>
      </c>
      <c r="AJ479" s="155">
        <f t="shared" si="160"/>
        <v>3087.9505007188695</v>
      </c>
      <c r="AK479" s="56"/>
      <c r="AL479" s="86">
        <f t="shared" si="161"/>
        <v>4.5533188831320048</v>
      </c>
      <c r="AM479" s="31">
        <f t="shared" si="162"/>
        <v>2836.2923798652291</v>
      </c>
      <c r="AN479" s="86">
        <f t="shared" si="163"/>
        <v>4.182237910975994</v>
      </c>
      <c r="AO479" s="31">
        <f t="shared" si="164"/>
        <v>2605.1435935287191</v>
      </c>
      <c r="AP479" s="89">
        <f t="shared" si="165"/>
        <v>3.8413988549762115</v>
      </c>
      <c r="AQ479" s="20">
        <f t="shared" si="166"/>
        <v>2392.8326963337308</v>
      </c>
      <c r="AR479" s="86">
        <f t="shared" si="167"/>
        <v>3.5283370953827244</v>
      </c>
    </row>
    <row r="480" spans="1:44" x14ac:dyDescent="0.25">
      <c r="A480" s="3" t="s">
        <v>456</v>
      </c>
      <c r="B480" s="4">
        <v>39053</v>
      </c>
      <c r="C480" s="7">
        <v>4301333020</v>
      </c>
      <c r="D480" s="8">
        <v>344</v>
      </c>
      <c r="E480" s="8">
        <v>2442</v>
      </c>
      <c r="F480" s="8" t="s">
        <v>1695</v>
      </c>
      <c r="G480" s="8" t="s">
        <v>1696</v>
      </c>
      <c r="H480" s="8">
        <v>40.017940000000003</v>
      </c>
      <c r="I480" s="9">
        <v>-110.13182</v>
      </c>
      <c r="J480" s="7">
        <v>2442</v>
      </c>
      <c r="K480" s="8">
        <v>365</v>
      </c>
      <c r="L480" s="8">
        <v>730</v>
      </c>
      <c r="M480" s="8">
        <v>1095</v>
      </c>
      <c r="N480" s="8">
        <v>1460</v>
      </c>
      <c r="O480" s="8">
        <v>1825</v>
      </c>
      <c r="P480" s="8">
        <v>2190</v>
      </c>
      <c r="Q480" s="6">
        <v>2.3290384453705478E-4</v>
      </c>
      <c r="R480" s="33">
        <f t="shared" si="150"/>
        <v>2242.9847855457774</v>
      </c>
      <c r="S480" s="31">
        <f t="shared" si="151"/>
        <v>2060.1886765724148</v>
      </c>
      <c r="T480" s="31">
        <f t="shared" si="152"/>
        <v>1892.2898676927175</v>
      </c>
      <c r="U480" s="31">
        <f t="shared" si="153"/>
        <v>1738.0742764443887</v>
      </c>
      <c r="V480" s="31">
        <f t="shared" si="154"/>
        <v>1596.4267642150896</v>
      </c>
      <c r="W480" s="20">
        <f t="shared" si="155"/>
        <v>1466.3230726341205</v>
      </c>
      <c r="Y480" s="153">
        <f t="shared" si="147"/>
        <v>3.6008364479999999</v>
      </c>
      <c r="Z480" s="155">
        <f t="shared" si="156"/>
        <v>451.03895476511349</v>
      </c>
      <c r="AA480" s="156">
        <f t="shared" si="157"/>
        <v>1441.2509129276041</v>
      </c>
      <c r="AD480" s="14" t="s">
        <v>456</v>
      </c>
      <c r="AE480" s="57">
        <v>39053</v>
      </c>
      <c r="AF480" s="33">
        <f t="shared" si="158"/>
        <v>2242.9847855457774</v>
      </c>
      <c r="AG480" s="84">
        <f t="shared" si="148"/>
        <v>3.3073797576178126</v>
      </c>
      <c r="AH480" s="31">
        <f t="shared" si="159"/>
        <v>2060.1886765724148</v>
      </c>
      <c r="AI480" s="86">
        <f t="shared" si="149"/>
        <v>3.0378388519077948</v>
      </c>
      <c r="AJ480" s="155">
        <f t="shared" si="160"/>
        <v>1892.2898676927175</v>
      </c>
      <c r="AK480" s="56"/>
      <c r="AL480" s="86">
        <f t="shared" si="161"/>
        <v>2.7902646706670904</v>
      </c>
      <c r="AM480" s="31">
        <f t="shared" si="162"/>
        <v>1738.0742764443887</v>
      </c>
      <c r="AN480" s="86">
        <f t="shared" si="163"/>
        <v>2.5628669958854147</v>
      </c>
      <c r="AO480" s="31">
        <f t="shared" si="164"/>
        <v>1596.4267642150896</v>
      </c>
      <c r="AP480" s="89">
        <f t="shared" si="165"/>
        <v>2.3540015066127751</v>
      </c>
      <c r="AQ480" s="20">
        <f t="shared" si="166"/>
        <v>1466.3230726341205</v>
      </c>
      <c r="AR480" s="86">
        <f t="shared" si="167"/>
        <v>2.1621578888142063</v>
      </c>
    </row>
    <row r="481" spans="1:44" x14ac:dyDescent="0.25">
      <c r="A481" s="3" t="s">
        <v>549</v>
      </c>
      <c r="B481" s="4">
        <v>39054</v>
      </c>
      <c r="C481" s="7">
        <v>4301333219</v>
      </c>
      <c r="D481" s="8">
        <v>360</v>
      </c>
      <c r="E481" s="8">
        <v>9348</v>
      </c>
      <c r="F481" s="8" t="s">
        <v>1695</v>
      </c>
      <c r="G481" s="8" t="s">
        <v>1696</v>
      </c>
      <c r="H481" s="8">
        <v>40.054560000000002</v>
      </c>
      <c r="I481" s="9">
        <v>-110.07969</v>
      </c>
      <c r="J481" s="7">
        <v>9348</v>
      </c>
      <c r="K481" s="8">
        <v>365</v>
      </c>
      <c r="L481" s="8">
        <v>730</v>
      </c>
      <c r="M481" s="8">
        <v>1095</v>
      </c>
      <c r="N481" s="8">
        <v>1460</v>
      </c>
      <c r="O481" s="8">
        <v>1825</v>
      </c>
      <c r="P481" s="8">
        <v>2190</v>
      </c>
      <c r="Q481" s="6">
        <v>2.3290384453705478E-4</v>
      </c>
      <c r="R481" s="33">
        <f t="shared" si="150"/>
        <v>8586.1678031457523</v>
      </c>
      <c r="S481" s="31">
        <f t="shared" si="151"/>
        <v>7886.422501473764</v>
      </c>
      <c r="T481" s="31">
        <f t="shared" si="152"/>
        <v>7243.7042109711401</v>
      </c>
      <c r="U481" s="31">
        <f t="shared" si="153"/>
        <v>6653.3654120401907</v>
      </c>
      <c r="V481" s="31">
        <f t="shared" si="154"/>
        <v>6111.1373431132915</v>
      </c>
      <c r="W481" s="20">
        <f t="shared" si="155"/>
        <v>5613.099133080982</v>
      </c>
      <c r="Y481" s="153">
        <f t="shared" si="147"/>
        <v>13.784037311999999</v>
      </c>
      <c r="Z481" s="155">
        <f t="shared" si="156"/>
        <v>1726.5815516561347</v>
      </c>
      <c r="AA481" s="156">
        <f t="shared" si="157"/>
        <v>5517.122659315005</v>
      </c>
      <c r="AD481" s="14" t="s">
        <v>549</v>
      </c>
      <c r="AE481" s="57">
        <v>39054</v>
      </c>
      <c r="AF481" s="33">
        <f t="shared" si="158"/>
        <v>8586.1678031457523</v>
      </c>
      <c r="AG481" s="84">
        <f t="shared" si="148"/>
        <v>12.660682217121749</v>
      </c>
      <c r="AH481" s="31">
        <f t="shared" si="159"/>
        <v>7886.422501473764</v>
      </c>
      <c r="AI481" s="86">
        <f t="shared" si="149"/>
        <v>11.628876981013128</v>
      </c>
      <c r="AJ481" s="155">
        <f t="shared" si="160"/>
        <v>7243.7042109711401</v>
      </c>
      <c r="AK481" s="56"/>
      <c r="AL481" s="86">
        <f t="shared" si="161"/>
        <v>10.681160582062228</v>
      </c>
      <c r="AM481" s="31">
        <f t="shared" si="162"/>
        <v>6653.3654120401907</v>
      </c>
      <c r="AN481" s="86">
        <f t="shared" si="163"/>
        <v>9.8106800481313901</v>
      </c>
      <c r="AO481" s="31">
        <f t="shared" si="164"/>
        <v>6111.1373431132915</v>
      </c>
      <c r="AP481" s="89">
        <f t="shared" si="165"/>
        <v>9.0111409024636444</v>
      </c>
      <c r="AQ481" s="20">
        <f t="shared" si="166"/>
        <v>5613.099133080982</v>
      </c>
      <c r="AR481" s="86">
        <f t="shared" si="167"/>
        <v>8.2767616480897637</v>
      </c>
    </row>
    <row r="482" spans="1:44" x14ac:dyDescent="0.25">
      <c r="A482" s="3" t="s">
        <v>455</v>
      </c>
      <c r="B482" s="4">
        <v>39058</v>
      </c>
      <c r="C482" s="7">
        <v>4301333019</v>
      </c>
      <c r="D482" s="8">
        <v>363</v>
      </c>
      <c r="E482" s="8">
        <v>1232</v>
      </c>
      <c r="F482" s="8" t="s">
        <v>1695</v>
      </c>
      <c r="G482" s="8" t="s">
        <v>1696</v>
      </c>
      <c r="H482" s="8">
        <v>40.021410000000003</v>
      </c>
      <c r="I482" s="9">
        <v>-110.12698</v>
      </c>
      <c r="J482" s="7">
        <v>1232</v>
      </c>
      <c r="K482" s="8">
        <v>365</v>
      </c>
      <c r="L482" s="8">
        <v>730</v>
      </c>
      <c r="M482" s="8">
        <v>1095</v>
      </c>
      <c r="N482" s="8">
        <v>1460</v>
      </c>
      <c r="O482" s="8">
        <v>1825</v>
      </c>
      <c r="P482" s="8">
        <v>2190</v>
      </c>
      <c r="Q482" s="6">
        <v>2.3290384453705478E-4</v>
      </c>
      <c r="R482" s="33">
        <f t="shared" si="150"/>
        <v>1131.5959278429148</v>
      </c>
      <c r="S482" s="31">
        <f t="shared" si="151"/>
        <v>1039.374467459957</v>
      </c>
      <c r="T482" s="31">
        <f t="shared" si="152"/>
        <v>954.66876207920882</v>
      </c>
      <c r="U482" s="31">
        <f t="shared" si="153"/>
        <v>876.86630162960148</v>
      </c>
      <c r="V482" s="31">
        <f t="shared" si="154"/>
        <v>805.4044936580633</v>
      </c>
      <c r="W482" s="20">
        <f t="shared" si="155"/>
        <v>739.76659520279952</v>
      </c>
      <c r="Y482" s="153">
        <f t="shared" si="147"/>
        <v>1.8166382079999999</v>
      </c>
      <c r="Z482" s="155">
        <f t="shared" si="156"/>
        <v>227.5511843860032</v>
      </c>
      <c r="AA482" s="156">
        <f t="shared" si="157"/>
        <v>727.11757769320559</v>
      </c>
      <c r="AD482" s="14" t="s">
        <v>455</v>
      </c>
      <c r="AE482" s="57">
        <v>39058</v>
      </c>
      <c r="AF482" s="33">
        <f t="shared" si="158"/>
        <v>1131.5959278429148</v>
      </c>
      <c r="AG482" s="84">
        <f t="shared" si="148"/>
        <v>1.6685879858252028</v>
      </c>
      <c r="AH482" s="31">
        <f t="shared" si="159"/>
        <v>1039.374467459957</v>
      </c>
      <c r="AI482" s="86">
        <f t="shared" si="149"/>
        <v>1.5326033847462748</v>
      </c>
      <c r="AJ482" s="155">
        <f t="shared" si="160"/>
        <v>954.66876207920882</v>
      </c>
      <c r="AK482" s="56"/>
      <c r="AL482" s="86">
        <f t="shared" si="161"/>
        <v>1.4077010951113249</v>
      </c>
      <c r="AM482" s="31">
        <f t="shared" si="162"/>
        <v>876.86630162960148</v>
      </c>
      <c r="AN482" s="86">
        <f t="shared" si="163"/>
        <v>1.292977943870119</v>
      </c>
      <c r="AO482" s="31">
        <f t="shared" si="164"/>
        <v>805.4044936580633</v>
      </c>
      <c r="AP482" s="89">
        <f t="shared" si="165"/>
        <v>1.1876043636965352</v>
      </c>
      <c r="AQ482" s="20">
        <f t="shared" si="166"/>
        <v>739.76659520279952</v>
      </c>
      <c r="AR482" s="86">
        <f t="shared" si="167"/>
        <v>1.0908183943567167</v>
      </c>
    </row>
    <row r="483" spans="1:44" x14ac:dyDescent="0.25">
      <c r="A483" s="3" t="s">
        <v>457</v>
      </c>
      <c r="B483" s="4">
        <v>39058</v>
      </c>
      <c r="C483" s="7">
        <v>4301333021</v>
      </c>
      <c r="D483" s="8">
        <v>366</v>
      </c>
      <c r="E483" s="8">
        <v>2656</v>
      </c>
      <c r="F483" s="8" t="s">
        <v>1695</v>
      </c>
      <c r="G483" s="8" t="s">
        <v>1696</v>
      </c>
      <c r="H483" s="8">
        <v>40.017600000000002</v>
      </c>
      <c r="I483" s="9">
        <v>-110.127039999999</v>
      </c>
      <c r="J483" s="7">
        <v>2656</v>
      </c>
      <c r="K483" s="8">
        <v>365</v>
      </c>
      <c r="L483" s="8">
        <v>730</v>
      </c>
      <c r="M483" s="8">
        <v>1095</v>
      </c>
      <c r="N483" s="8">
        <v>1460</v>
      </c>
      <c r="O483" s="8">
        <v>1825</v>
      </c>
      <c r="P483" s="8">
        <v>2190</v>
      </c>
      <c r="Q483" s="6">
        <v>2.3290384453705478E-4</v>
      </c>
      <c r="R483" s="33">
        <f t="shared" si="150"/>
        <v>2439.5444678171925</v>
      </c>
      <c r="S483" s="31">
        <f t="shared" si="151"/>
        <v>2240.7293714071798</v>
      </c>
      <c r="T483" s="31">
        <f t="shared" si="152"/>
        <v>2058.1170714954374</v>
      </c>
      <c r="U483" s="31">
        <f t="shared" si="153"/>
        <v>1890.3870918248554</v>
      </c>
      <c r="V483" s="31">
        <f t="shared" si="154"/>
        <v>1736.3265707433573</v>
      </c>
      <c r="W483" s="20">
        <f t="shared" si="155"/>
        <v>1594.8214909566848</v>
      </c>
      <c r="Y483" s="153">
        <f t="shared" si="147"/>
        <v>3.916388864</v>
      </c>
      <c r="Z483" s="155">
        <f t="shared" si="156"/>
        <v>490.56489101398097</v>
      </c>
      <c r="AA483" s="156">
        <f t="shared" si="157"/>
        <v>1567.5521804814564</v>
      </c>
      <c r="AD483" s="14" t="s">
        <v>457</v>
      </c>
      <c r="AE483" s="57">
        <v>39058</v>
      </c>
      <c r="AF483" s="33">
        <f t="shared" si="158"/>
        <v>2439.5444678171925</v>
      </c>
      <c r="AG483" s="84">
        <f t="shared" si="148"/>
        <v>3.5972156577530341</v>
      </c>
      <c r="AH483" s="31">
        <f t="shared" si="159"/>
        <v>2240.7293714071798</v>
      </c>
      <c r="AI483" s="86">
        <f t="shared" si="149"/>
        <v>3.3040540502322284</v>
      </c>
      <c r="AJ483" s="155">
        <f t="shared" si="160"/>
        <v>2058.1170714954374</v>
      </c>
      <c r="AK483" s="56"/>
      <c r="AL483" s="86">
        <f t="shared" si="161"/>
        <v>3.0347841790711683</v>
      </c>
      <c r="AM483" s="31">
        <f t="shared" si="162"/>
        <v>1890.3870918248554</v>
      </c>
      <c r="AN483" s="86">
        <f t="shared" si="163"/>
        <v>2.7874589439277893</v>
      </c>
      <c r="AO483" s="31">
        <f t="shared" si="164"/>
        <v>1736.3265707433573</v>
      </c>
      <c r="AP483" s="89">
        <f t="shared" si="165"/>
        <v>2.5602899269301931</v>
      </c>
      <c r="AQ483" s="20">
        <f t="shared" si="166"/>
        <v>1594.8214909566848</v>
      </c>
      <c r="AR483" s="86">
        <f t="shared" si="167"/>
        <v>2.3516344605612338</v>
      </c>
    </row>
    <row r="484" spans="1:44" x14ac:dyDescent="0.25">
      <c r="A484" s="3" t="s">
        <v>491</v>
      </c>
      <c r="B484" s="4">
        <v>39063</v>
      </c>
      <c r="C484" s="7">
        <v>4301333069</v>
      </c>
      <c r="D484" s="8">
        <v>366</v>
      </c>
      <c r="E484" s="8">
        <v>2047</v>
      </c>
      <c r="F484" s="8" t="s">
        <v>1695</v>
      </c>
      <c r="G484" s="8" t="s">
        <v>1696</v>
      </c>
      <c r="H484" s="8">
        <v>40.021180000000001</v>
      </c>
      <c r="I484" s="9">
        <v>-110.131</v>
      </c>
      <c r="J484" s="7">
        <v>2047</v>
      </c>
      <c r="K484" s="8">
        <v>365</v>
      </c>
      <c r="L484" s="8">
        <v>730</v>
      </c>
      <c r="M484" s="8">
        <v>1095</v>
      </c>
      <c r="N484" s="8">
        <v>1460</v>
      </c>
      <c r="O484" s="8">
        <v>1825</v>
      </c>
      <c r="P484" s="8">
        <v>2190</v>
      </c>
      <c r="Q484" s="6">
        <v>2.3290384453705478E-4</v>
      </c>
      <c r="R484" s="33">
        <f t="shared" si="150"/>
        <v>1880.1760262130247</v>
      </c>
      <c r="S484" s="31">
        <f t="shared" si="151"/>
        <v>1726.9476744241331</v>
      </c>
      <c r="T484" s="31">
        <f t="shared" si="152"/>
        <v>1586.2069447858282</v>
      </c>
      <c r="U484" s="31">
        <f t="shared" si="153"/>
        <v>1456.9361359056772</v>
      </c>
      <c r="V484" s="31">
        <f t="shared" si="154"/>
        <v>1338.20048581011</v>
      </c>
      <c r="W484" s="20">
        <f t="shared" si="155"/>
        <v>1229.14141264621</v>
      </c>
      <c r="Y484" s="153">
        <f t="shared" si="147"/>
        <v>3.0183915679999997</v>
      </c>
      <c r="Z484" s="155">
        <f t="shared" si="156"/>
        <v>378.08220327771795</v>
      </c>
      <c r="AA484" s="156">
        <f t="shared" si="157"/>
        <v>1208.1247415081102</v>
      </c>
      <c r="AD484" s="14" t="s">
        <v>491</v>
      </c>
      <c r="AE484" s="57">
        <v>39063</v>
      </c>
      <c r="AF484" s="33">
        <f t="shared" si="158"/>
        <v>1880.1760262130247</v>
      </c>
      <c r="AG484" s="84">
        <f t="shared" si="148"/>
        <v>2.7724022783962581</v>
      </c>
      <c r="AH484" s="31">
        <f t="shared" si="159"/>
        <v>1726.9476744241331</v>
      </c>
      <c r="AI484" s="86">
        <f t="shared" si="149"/>
        <v>2.5464603316360588</v>
      </c>
      <c r="AJ484" s="155">
        <f t="shared" si="160"/>
        <v>1586.2069447858282</v>
      </c>
      <c r="AK484" s="56"/>
      <c r="AL484" s="86">
        <f t="shared" si="161"/>
        <v>2.3389319331922742</v>
      </c>
      <c r="AM484" s="31">
        <f t="shared" si="162"/>
        <v>1456.9361359056772</v>
      </c>
      <c r="AN484" s="86">
        <f t="shared" si="163"/>
        <v>2.1483164375829009</v>
      </c>
      <c r="AO484" s="31">
        <f t="shared" si="164"/>
        <v>1338.20048581011</v>
      </c>
      <c r="AP484" s="89">
        <f t="shared" si="165"/>
        <v>1.9732354971483828</v>
      </c>
      <c r="AQ484" s="20">
        <f t="shared" si="166"/>
        <v>1229.14141264621</v>
      </c>
      <c r="AR484" s="86">
        <f t="shared" si="167"/>
        <v>1.812423095168993</v>
      </c>
    </row>
    <row r="485" spans="1:44" x14ac:dyDescent="0.25">
      <c r="A485" s="3" t="s">
        <v>438</v>
      </c>
      <c r="B485" s="4">
        <v>39064</v>
      </c>
      <c r="C485" s="7">
        <v>4301332959</v>
      </c>
      <c r="D485" s="8">
        <v>356</v>
      </c>
      <c r="E485" s="8">
        <v>968</v>
      </c>
      <c r="F485" s="8" t="s">
        <v>1695</v>
      </c>
      <c r="G485" s="8" t="s">
        <v>1696</v>
      </c>
      <c r="H485" s="8">
        <v>40.017499999999899</v>
      </c>
      <c r="I485" s="9">
        <v>-110.09836</v>
      </c>
      <c r="J485" s="7">
        <v>968</v>
      </c>
      <c r="K485" s="8">
        <v>365</v>
      </c>
      <c r="L485" s="8">
        <v>730</v>
      </c>
      <c r="M485" s="8">
        <v>1095</v>
      </c>
      <c r="N485" s="8">
        <v>1460</v>
      </c>
      <c r="O485" s="8">
        <v>1825</v>
      </c>
      <c r="P485" s="8">
        <v>2190</v>
      </c>
      <c r="Q485" s="6">
        <v>2.3290384453705478E-4</v>
      </c>
      <c r="R485" s="33">
        <f t="shared" si="150"/>
        <v>889.11108616229012</v>
      </c>
      <c r="S485" s="31">
        <f t="shared" si="151"/>
        <v>816.65136728996617</v>
      </c>
      <c r="T485" s="31">
        <f t="shared" si="152"/>
        <v>750.09688449080693</v>
      </c>
      <c r="U485" s="31">
        <f t="shared" si="153"/>
        <v>688.96637985182974</v>
      </c>
      <c r="V485" s="31">
        <f t="shared" si="154"/>
        <v>632.81781644562113</v>
      </c>
      <c r="W485" s="20">
        <f t="shared" si="155"/>
        <v>581.24518194505686</v>
      </c>
      <c r="Y485" s="153">
        <f t="shared" si="147"/>
        <v>1.427358592</v>
      </c>
      <c r="Z485" s="155">
        <f t="shared" si="156"/>
        <v>178.79021630328822</v>
      </c>
      <c r="AA485" s="156">
        <f t="shared" si="157"/>
        <v>571.30666818751865</v>
      </c>
      <c r="AD485" s="14" t="s">
        <v>438</v>
      </c>
      <c r="AE485" s="57">
        <v>39064</v>
      </c>
      <c r="AF485" s="33">
        <f t="shared" si="158"/>
        <v>889.11108616229012</v>
      </c>
      <c r="AG485" s="84">
        <f t="shared" si="148"/>
        <v>1.3110334174340879</v>
      </c>
      <c r="AH485" s="31">
        <f t="shared" si="159"/>
        <v>816.65136728996617</v>
      </c>
      <c r="AI485" s="86">
        <f t="shared" si="149"/>
        <v>1.2041883737292158</v>
      </c>
      <c r="AJ485" s="155">
        <f t="shared" si="160"/>
        <v>750.09688449080693</v>
      </c>
      <c r="AK485" s="56"/>
      <c r="AL485" s="86">
        <f t="shared" si="161"/>
        <v>1.1060508604446124</v>
      </c>
      <c r="AM485" s="31">
        <f t="shared" si="162"/>
        <v>688.96637985182974</v>
      </c>
      <c r="AN485" s="86">
        <f t="shared" si="163"/>
        <v>1.0159112416122364</v>
      </c>
      <c r="AO485" s="31">
        <f t="shared" si="164"/>
        <v>632.81781644562113</v>
      </c>
      <c r="AP485" s="89">
        <f t="shared" si="165"/>
        <v>0.93311771433299195</v>
      </c>
      <c r="AQ485" s="20">
        <f t="shared" si="166"/>
        <v>581.24518194505686</v>
      </c>
      <c r="AR485" s="86">
        <f t="shared" si="167"/>
        <v>0.85707159556599188</v>
      </c>
    </row>
    <row r="486" spans="1:44" x14ac:dyDescent="0.25">
      <c r="A486" s="3" t="s">
        <v>430</v>
      </c>
      <c r="B486" s="4">
        <v>39071</v>
      </c>
      <c r="C486" s="7">
        <v>4301332948</v>
      </c>
      <c r="D486" s="8">
        <v>345</v>
      </c>
      <c r="E486" s="8">
        <v>933</v>
      </c>
      <c r="F486" s="8" t="s">
        <v>1695</v>
      </c>
      <c r="G486" s="8" t="s">
        <v>1696</v>
      </c>
      <c r="H486" s="8">
        <v>40.000540000000001</v>
      </c>
      <c r="I486" s="9">
        <v>-110.17339</v>
      </c>
      <c r="J486" s="7">
        <v>933</v>
      </c>
      <c r="K486" s="8">
        <v>365</v>
      </c>
      <c r="L486" s="8">
        <v>730</v>
      </c>
      <c r="M486" s="8">
        <v>1095</v>
      </c>
      <c r="N486" s="8">
        <v>1460</v>
      </c>
      <c r="O486" s="8">
        <v>1825</v>
      </c>
      <c r="P486" s="8">
        <v>2190</v>
      </c>
      <c r="Q486" s="6">
        <v>2.3290384453705478E-4</v>
      </c>
      <c r="R486" s="33">
        <f t="shared" si="150"/>
        <v>856.96347457584363</v>
      </c>
      <c r="S486" s="31">
        <f t="shared" si="151"/>
        <v>787.12368355530828</v>
      </c>
      <c r="T486" s="31">
        <f t="shared" si="152"/>
        <v>722.9756128408294</v>
      </c>
      <c r="U486" s="31">
        <f t="shared" si="153"/>
        <v>664.0554053737161</v>
      </c>
      <c r="V486" s="31">
        <f t="shared" si="154"/>
        <v>609.93700696669885</v>
      </c>
      <c r="W486" s="20">
        <f t="shared" si="155"/>
        <v>560.22908549043177</v>
      </c>
      <c r="Y486" s="153">
        <f t="shared" si="147"/>
        <v>1.375749552</v>
      </c>
      <c r="Z486" s="155">
        <f t="shared" si="156"/>
        <v>172.32569401959495</v>
      </c>
      <c r="AA486" s="156">
        <f t="shared" si="157"/>
        <v>550.64991882123445</v>
      </c>
      <c r="AD486" s="14" t="s">
        <v>430</v>
      </c>
      <c r="AE486" s="57">
        <v>39071</v>
      </c>
      <c r="AF486" s="33">
        <f t="shared" si="158"/>
        <v>856.96347457584363</v>
      </c>
      <c r="AG486" s="84">
        <f t="shared" si="148"/>
        <v>1.2636303496549628</v>
      </c>
      <c r="AH486" s="31">
        <f t="shared" si="159"/>
        <v>787.12368355530828</v>
      </c>
      <c r="AI486" s="86">
        <f t="shared" si="149"/>
        <v>1.1606485048443784</v>
      </c>
      <c r="AJ486" s="155">
        <f t="shared" si="160"/>
        <v>722.9756128408294</v>
      </c>
      <c r="AK486" s="56"/>
      <c r="AL486" s="86">
        <f t="shared" si="161"/>
        <v>1.066059352060768</v>
      </c>
      <c r="AM486" s="31">
        <f t="shared" si="162"/>
        <v>664.0554053737161</v>
      </c>
      <c r="AN486" s="86">
        <f t="shared" si="163"/>
        <v>0.97917891366138077</v>
      </c>
      <c r="AO486" s="31">
        <f t="shared" si="164"/>
        <v>609.93700696669885</v>
      </c>
      <c r="AP486" s="89">
        <f t="shared" si="165"/>
        <v>0.899378954000704</v>
      </c>
      <c r="AQ486" s="20">
        <f t="shared" si="166"/>
        <v>560.22908549043177</v>
      </c>
      <c r="AR486" s="86">
        <f t="shared" si="167"/>
        <v>0.82608243663540315</v>
      </c>
    </row>
    <row r="487" spans="1:44" x14ac:dyDescent="0.25">
      <c r="A487" s="3" t="s">
        <v>559</v>
      </c>
      <c r="B487" s="4">
        <v>39077</v>
      </c>
      <c r="C487" s="7">
        <v>4301333251</v>
      </c>
      <c r="D487" s="8">
        <v>316</v>
      </c>
      <c r="E487" s="8">
        <v>1205</v>
      </c>
      <c r="F487" s="8" t="s">
        <v>1695</v>
      </c>
      <c r="G487" s="8" t="s">
        <v>1696</v>
      </c>
      <c r="H487" s="8">
        <v>40.09028</v>
      </c>
      <c r="I487" s="9">
        <v>-110.06958</v>
      </c>
      <c r="J487" s="7">
        <v>1205</v>
      </c>
      <c r="K487" s="8">
        <v>365</v>
      </c>
      <c r="L487" s="8">
        <v>730</v>
      </c>
      <c r="M487" s="8">
        <v>1095</v>
      </c>
      <c r="N487" s="8">
        <v>1460</v>
      </c>
      <c r="O487" s="8">
        <v>1825</v>
      </c>
      <c r="P487" s="8">
        <v>2190</v>
      </c>
      <c r="Q487" s="6">
        <v>2.3290384453705478E-4</v>
      </c>
      <c r="R487" s="33">
        <f t="shared" si="150"/>
        <v>1106.7963417619417</v>
      </c>
      <c r="S487" s="31">
        <f t="shared" si="151"/>
        <v>1016.5959685789352</v>
      </c>
      <c r="T487" s="31">
        <f t="shared" si="152"/>
        <v>933.74663823494041</v>
      </c>
      <c r="U487" s="31">
        <f t="shared" si="153"/>
        <v>857.64926417505671</v>
      </c>
      <c r="V487" s="31">
        <f t="shared" si="154"/>
        <v>787.75358348860891</v>
      </c>
      <c r="W487" s="20">
        <f t="shared" si="155"/>
        <v>723.55417793780316</v>
      </c>
      <c r="Y487" s="153">
        <f t="shared" si="147"/>
        <v>1.7768255199999998</v>
      </c>
      <c r="Z487" s="155">
        <f t="shared" si="156"/>
        <v>222.56426719572551</v>
      </c>
      <c r="AA487" s="156">
        <f t="shared" si="157"/>
        <v>711.1823710392149</v>
      </c>
      <c r="AD487" s="14" t="s">
        <v>559</v>
      </c>
      <c r="AE487" s="57">
        <v>39077</v>
      </c>
      <c r="AF487" s="33">
        <f t="shared" si="158"/>
        <v>1106.7963417619417</v>
      </c>
      <c r="AG487" s="84">
        <f t="shared" si="148"/>
        <v>1.6320199049670205</v>
      </c>
      <c r="AH487" s="31">
        <f t="shared" si="159"/>
        <v>1016.5959685789352</v>
      </c>
      <c r="AI487" s="86">
        <f t="shared" si="149"/>
        <v>1.4990154858922573</v>
      </c>
      <c r="AJ487" s="155">
        <f t="shared" si="160"/>
        <v>933.74663823494041</v>
      </c>
      <c r="AK487" s="56"/>
      <c r="AL487" s="86">
        <f t="shared" si="161"/>
        <v>1.376850502929502</v>
      </c>
      <c r="AM487" s="31">
        <f t="shared" si="162"/>
        <v>857.64926417505671</v>
      </c>
      <c r="AN487" s="86">
        <f t="shared" si="163"/>
        <v>1.2646415765937449</v>
      </c>
      <c r="AO487" s="31">
        <f t="shared" si="164"/>
        <v>787.75358348860891</v>
      </c>
      <c r="AP487" s="89">
        <f t="shared" si="165"/>
        <v>1.1615773200116273</v>
      </c>
      <c r="AQ487" s="20">
        <f t="shared" si="166"/>
        <v>723.55417793780316</v>
      </c>
      <c r="AR487" s="86">
        <f t="shared" si="167"/>
        <v>1.06691247175312</v>
      </c>
    </row>
    <row r="488" spans="1:44" x14ac:dyDescent="0.25">
      <c r="A488" s="3" t="s">
        <v>408</v>
      </c>
      <c r="B488" s="4">
        <v>39085</v>
      </c>
      <c r="C488" s="7">
        <v>4301332886</v>
      </c>
      <c r="D488" s="8">
        <v>3</v>
      </c>
      <c r="E488" s="8">
        <v>75</v>
      </c>
      <c r="F488" s="8" t="s">
        <v>1695</v>
      </c>
      <c r="G488" s="8" t="s">
        <v>1696</v>
      </c>
      <c r="H488" s="8">
        <v>40.0001099999999</v>
      </c>
      <c r="I488" s="9">
        <v>-110.18755</v>
      </c>
      <c r="J488" s="7">
        <v>75</v>
      </c>
      <c r="K488" s="8">
        <v>365</v>
      </c>
      <c r="L488" s="8">
        <v>730</v>
      </c>
      <c r="M488" s="8">
        <v>1095</v>
      </c>
      <c r="N488" s="8">
        <v>1460</v>
      </c>
      <c r="O488" s="8">
        <v>1825</v>
      </c>
      <c r="P488" s="8">
        <v>2190</v>
      </c>
      <c r="Q488" s="6">
        <v>2.3290384453705478E-4</v>
      </c>
      <c r="R488" s="33">
        <f t="shared" si="150"/>
        <v>68.887739113813794</v>
      </c>
      <c r="S488" s="31">
        <f t="shared" si="151"/>
        <v>63.273608002838287</v>
      </c>
      <c r="T488" s="31">
        <f t="shared" si="152"/>
        <v>58.117010678523265</v>
      </c>
      <c r="U488" s="31">
        <f t="shared" si="153"/>
        <v>53.380659595957887</v>
      </c>
      <c r="V488" s="31">
        <f t="shared" si="154"/>
        <v>49.030306026261968</v>
      </c>
      <c r="W488" s="20">
        <f t="shared" si="155"/>
        <v>45.034492402767832</v>
      </c>
      <c r="Y488" s="153">
        <f t="shared" si="147"/>
        <v>0.11059079999999999</v>
      </c>
      <c r="Z488" s="155">
        <f t="shared" si="156"/>
        <v>13.852547750771299</v>
      </c>
      <c r="AA488" s="156">
        <f t="shared" si="157"/>
        <v>44.264462927751964</v>
      </c>
      <c r="AD488" s="14" t="s">
        <v>408</v>
      </c>
      <c r="AE488" s="57">
        <v>39085</v>
      </c>
      <c r="AF488" s="33">
        <f t="shared" si="158"/>
        <v>68.887739113813794</v>
      </c>
      <c r="AG488" s="84">
        <f t="shared" si="148"/>
        <v>0.10157800238383945</v>
      </c>
      <c r="AH488" s="31">
        <f t="shared" si="159"/>
        <v>63.273608002838287</v>
      </c>
      <c r="AI488" s="86">
        <f t="shared" si="149"/>
        <v>9.3299719038937176E-2</v>
      </c>
      <c r="AJ488" s="155">
        <f t="shared" si="160"/>
        <v>58.117010678523265</v>
      </c>
      <c r="AK488" s="56"/>
      <c r="AL488" s="86">
        <f t="shared" si="161"/>
        <v>8.5696089393952402E-2</v>
      </c>
      <c r="AM488" s="31">
        <f t="shared" si="162"/>
        <v>53.380659595957887</v>
      </c>
      <c r="AN488" s="86">
        <f t="shared" si="163"/>
        <v>7.871213132326213E-2</v>
      </c>
      <c r="AO488" s="31">
        <f t="shared" si="164"/>
        <v>49.030306026261968</v>
      </c>
      <c r="AP488" s="89">
        <f t="shared" si="165"/>
        <v>7.2297343569188419E-2</v>
      </c>
      <c r="AQ488" s="20">
        <f t="shared" si="166"/>
        <v>45.034492402767832</v>
      </c>
      <c r="AR488" s="86">
        <f t="shared" si="167"/>
        <v>6.640534056554688E-2</v>
      </c>
    </row>
    <row r="489" spans="1:44" x14ac:dyDescent="0.25">
      <c r="A489" s="3" t="s">
        <v>431</v>
      </c>
      <c r="B489" s="4">
        <v>39085</v>
      </c>
      <c r="C489" s="7">
        <v>4301332949</v>
      </c>
      <c r="D489" s="8">
        <v>357</v>
      </c>
      <c r="E489" s="8">
        <v>638</v>
      </c>
      <c r="F489" s="8" t="s">
        <v>1695</v>
      </c>
      <c r="G489" s="8" t="s">
        <v>1696</v>
      </c>
      <c r="H489" s="8">
        <v>40.000410000000002</v>
      </c>
      <c r="I489" s="9">
        <v>-110.17707</v>
      </c>
      <c r="J489" s="7">
        <v>638</v>
      </c>
      <c r="K489" s="8">
        <v>365</v>
      </c>
      <c r="L489" s="8">
        <v>730</v>
      </c>
      <c r="M489" s="8">
        <v>1095</v>
      </c>
      <c r="N489" s="8">
        <v>1460</v>
      </c>
      <c r="O489" s="8">
        <v>1825</v>
      </c>
      <c r="P489" s="8">
        <v>2190</v>
      </c>
      <c r="Q489" s="6">
        <v>2.3290384453705478E-4</v>
      </c>
      <c r="R489" s="33">
        <f t="shared" si="150"/>
        <v>586.00503406150938</v>
      </c>
      <c r="S489" s="31">
        <f t="shared" si="151"/>
        <v>538.24749207747766</v>
      </c>
      <c r="T489" s="31">
        <f t="shared" si="152"/>
        <v>494.3820375053046</v>
      </c>
      <c r="U489" s="31">
        <f t="shared" si="153"/>
        <v>454.0914776296151</v>
      </c>
      <c r="V489" s="31">
        <f t="shared" si="154"/>
        <v>417.08446993006851</v>
      </c>
      <c r="W489" s="20">
        <f t="shared" si="155"/>
        <v>383.09341537287833</v>
      </c>
      <c r="Y489" s="153">
        <f t="shared" si="147"/>
        <v>0.94075907199999997</v>
      </c>
      <c r="Z489" s="155">
        <f t="shared" si="156"/>
        <v>117.83900619989451</v>
      </c>
      <c r="AA489" s="156">
        <f t="shared" si="157"/>
        <v>376.54303130541007</v>
      </c>
      <c r="AD489" s="14" t="s">
        <v>431</v>
      </c>
      <c r="AE489" s="57">
        <v>39085</v>
      </c>
      <c r="AF489" s="33">
        <f t="shared" si="158"/>
        <v>586.00503406150938</v>
      </c>
      <c r="AG489" s="84">
        <f t="shared" si="148"/>
        <v>0.86409020694519423</v>
      </c>
      <c r="AH489" s="31">
        <f t="shared" si="159"/>
        <v>538.24749207747766</v>
      </c>
      <c r="AI489" s="86">
        <f t="shared" si="149"/>
        <v>0.79366960995789215</v>
      </c>
      <c r="AJ489" s="155">
        <f t="shared" si="160"/>
        <v>494.3820375053046</v>
      </c>
      <c r="AK489" s="56"/>
      <c r="AL489" s="86">
        <f t="shared" si="161"/>
        <v>0.72898806711122188</v>
      </c>
      <c r="AM489" s="31">
        <f t="shared" si="162"/>
        <v>454.0914776296151</v>
      </c>
      <c r="AN489" s="86">
        <f t="shared" si="163"/>
        <v>0.66957786378988315</v>
      </c>
      <c r="AO489" s="31">
        <f t="shared" si="164"/>
        <v>417.08446993006851</v>
      </c>
      <c r="AP489" s="89">
        <f t="shared" si="165"/>
        <v>0.61500940262856296</v>
      </c>
      <c r="AQ489" s="20">
        <f t="shared" si="166"/>
        <v>383.09341537287833</v>
      </c>
      <c r="AR489" s="86">
        <f t="shared" si="167"/>
        <v>0.56488809707758547</v>
      </c>
    </row>
    <row r="490" spans="1:44" x14ac:dyDescent="0.25">
      <c r="A490" s="3" t="s">
        <v>563</v>
      </c>
      <c r="B490" s="4">
        <v>39087</v>
      </c>
      <c r="C490" s="7">
        <v>4301333255</v>
      </c>
      <c r="D490" s="8">
        <v>366</v>
      </c>
      <c r="E490" s="8">
        <v>13263</v>
      </c>
      <c r="F490" s="8" t="s">
        <v>1695</v>
      </c>
      <c r="G490" s="8" t="s">
        <v>1696</v>
      </c>
      <c r="H490" s="8">
        <v>40.0765999999999</v>
      </c>
      <c r="I490" s="9">
        <v>-110.08902</v>
      </c>
      <c r="J490" s="7">
        <v>13263</v>
      </c>
      <c r="K490" s="8">
        <v>365</v>
      </c>
      <c r="L490" s="8">
        <v>730</v>
      </c>
      <c r="M490" s="8">
        <v>1095</v>
      </c>
      <c r="N490" s="8">
        <v>1460</v>
      </c>
      <c r="O490" s="8">
        <v>1825</v>
      </c>
      <c r="P490" s="8">
        <v>2190</v>
      </c>
      <c r="Q490" s="6">
        <v>2.3290384453705478E-4</v>
      </c>
      <c r="R490" s="33">
        <f t="shared" si="150"/>
        <v>12182.107784886832</v>
      </c>
      <c r="S490" s="31">
        <f t="shared" si="151"/>
        <v>11189.304839221923</v>
      </c>
      <c r="T490" s="31">
        <f t="shared" si="152"/>
        <v>10277.412168390054</v>
      </c>
      <c r="U490" s="31">
        <f t="shared" si="153"/>
        <v>9439.8358429491927</v>
      </c>
      <c r="V490" s="31">
        <f t="shared" si="154"/>
        <v>8670.5193176841658</v>
      </c>
      <c r="W490" s="20">
        <f t="shared" si="155"/>
        <v>7963.8996365054636</v>
      </c>
      <c r="Y490" s="153">
        <f t="shared" si="147"/>
        <v>19.556877071999999</v>
      </c>
      <c r="Z490" s="155">
        <f t="shared" si="156"/>
        <v>2449.6845442463964</v>
      </c>
      <c r="AA490" s="156">
        <f t="shared" si="157"/>
        <v>7827.7276241436575</v>
      </c>
      <c r="AD490" s="14" t="s">
        <v>563</v>
      </c>
      <c r="AE490" s="57">
        <v>39087</v>
      </c>
      <c r="AF490" s="33">
        <f t="shared" si="158"/>
        <v>12182.107784886832</v>
      </c>
      <c r="AG490" s="84">
        <f t="shared" si="148"/>
        <v>17.963053941558169</v>
      </c>
      <c r="AH490" s="31">
        <f t="shared" si="159"/>
        <v>11189.304839221923</v>
      </c>
      <c r="AI490" s="86">
        <f t="shared" si="149"/>
        <v>16.49912231484565</v>
      </c>
      <c r="AJ490" s="155">
        <f t="shared" si="160"/>
        <v>10277.412168390054</v>
      </c>
      <c r="AK490" s="56"/>
      <c r="AL490" s="86">
        <f t="shared" si="161"/>
        <v>15.154496448426544</v>
      </c>
      <c r="AM490" s="31">
        <f t="shared" si="162"/>
        <v>9439.8358429491927</v>
      </c>
      <c r="AN490" s="86">
        <f t="shared" si="163"/>
        <v>13.919453303205675</v>
      </c>
      <c r="AO490" s="31">
        <f t="shared" si="164"/>
        <v>8670.5193176841658</v>
      </c>
      <c r="AP490" s="89">
        <f t="shared" si="165"/>
        <v>12.78506223677528</v>
      </c>
      <c r="AQ490" s="20">
        <f t="shared" si="166"/>
        <v>7963.8996365054636</v>
      </c>
      <c r="AR490" s="86">
        <f t="shared" si="167"/>
        <v>11.743120425611313</v>
      </c>
    </row>
    <row r="491" spans="1:44" x14ac:dyDescent="0.25">
      <c r="A491" s="3" t="s">
        <v>562</v>
      </c>
      <c r="B491" s="4">
        <v>39093</v>
      </c>
      <c r="C491" s="7">
        <v>4301333254</v>
      </c>
      <c r="D491" s="8">
        <v>346</v>
      </c>
      <c r="E491" s="8">
        <v>4880</v>
      </c>
      <c r="F491" s="8" t="s">
        <v>1695</v>
      </c>
      <c r="G491" s="8" t="s">
        <v>1696</v>
      </c>
      <c r="H491" s="8">
        <v>40.072099999999899</v>
      </c>
      <c r="I491" s="9">
        <v>-110.08477000000001</v>
      </c>
      <c r="J491" s="7">
        <v>4880</v>
      </c>
      <c r="K491" s="8">
        <v>365</v>
      </c>
      <c r="L491" s="8">
        <v>730</v>
      </c>
      <c r="M491" s="8">
        <v>1095</v>
      </c>
      <c r="N491" s="8">
        <v>1460</v>
      </c>
      <c r="O491" s="8">
        <v>1825</v>
      </c>
      <c r="P491" s="8">
        <v>2190</v>
      </c>
      <c r="Q491" s="6">
        <v>2.3290384453705478E-4</v>
      </c>
      <c r="R491" s="33">
        <f t="shared" si="150"/>
        <v>4482.2955583388175</v>
      </c>
      <c r="S491" s="31">
        <f t="shared" si="151"/>
        <v>4117.0027607180109</v>
      </c>
      <c r="T491" s="31">
        <f t="shared" si="152"/>
        <v>3781.4801614825806</v>
      </c>
      <c r="U491" s="31">
        <f t="shared" si="153"/>
        <v>3473.3015843769931</v>
      </c>
      <c r="V491" s="31">
        <f t="shared" si="154"/>
        <v>3190.2385787754456</v>
      </c>
      <c r="W491" s="20">
        <f t="shared" si="155"/>
        <v>2930.2443056734269</v>
      </c>
      <c r="Y491" s="153">
        <f t="shared" si="147"/>
        <v>7.1957747199999993</v>
      </c>
      <c r="Z491" s="155">
        <f t="shared" si="156"/>
        <v>901.33910698351917</v>
      </c>
      <c r="AA491" s="156">
        <f t="shared" si="157"/>
        <v>2880.1410544990613</v>
      </c>
      <c r="AD491" s="14" t="s">
        <v>562</v>
      </c>
      <c r="AE491" s="57">
        <v>39093</v>
      </c>
      <c r="AF491" s="33">
        <f t="shared" si="158"/>
        <v>4482.2955583388175</v>
      </c>
      <c r="AG491" s="84">
        <f t="shared" si="148"/>
        <v>6.6093420217751531</v>
      </c>
      <c r="AH491" s="31">
        <f t="shared" si="159"/>
        <v>4117.0027607180109</v>
      </c>
      <c r="AI491" s="86">
        <f t="shared" si="149"/>
        <v>6.0707017188001782</v>
      </c>
      <c r="AJ491" s="155">
        <f t="shared" si="160"/>
        <v>3781.4801614825806</v>
      </c>
      <c r="AK491" s="56"/>
      <c r="AL491" s="86">
        <f t="shared" si="161"/>
        <v>5.5759588832331701</v>
      </c>
      <c r="AM491" s="31">
        <f t="shared" si="162"/>
        <v>3473.3015843769931</v>
      </c>
      <c r="AN491" s="86">
        <f t="shared" si="163"/>
        <v>5.1215360114335891</v>
      </c>
      <c r="AO491" s="31">
        <f t="shared" si="164"/>
        <v>3190.2385787754456</v>
      </c>
      <c r="AP491" s="89">
        <f t="shared" si="165"/>
        <v>4.7041471549018601</v>
      </c>
      <c r="AQ491" s="20">
        <f t="shared" si="166"/>
        <v>2930.2443056734269</v>
      </c>
      <c r="AR491" s="86">
        <f t="shared" si="167"/>
        <v>4.3207741594649178</v>
      </c>
    </row>
    <row r="492" spans="1:44" x14ac:dyDescent="0.25">
      <c r="A492" s="3" t="s">
        <v>561</v>
      </c>
      <c r="B492" s="4">
        <v>39104</v>
      </c>
      <c r="C492" s="7">
        <v>4301333253</v>
      </c>
      <c r="D492" s="8">
        <v>356</v>
      </c>
      <c r="E492" s="8">
        <v>2980</v>
      </c>
      <c r="F492" s="8" t="s">
        <v>1695</v>
      </c>
      <c r="G492" s="8" t="s">
        <v>1696</v>
      </c>
      <c r="H492" s="8">
        <v>40.0764</v>
      </c>
      <c r="I492" s="9">
        <v>-110.07957</v>
      </c>
      <c r="J492" s="7">
        <v>2980</v>
      </c>
      <c r="K492" s="8">
        <v>365</v>
      </c>
      <c r="L492" s="8">
        <v>730</v>
      </c>
      <c r="M492" s="8">
        <v>1095</v>
      </c>
      <c r="N492" s="8">
        <v>1460</v>
      </c>
      <c r="O492" s="8">
        <v>1825</v>
      </c>
      <c r="P492" s="8">
        <v>2190</v>
      </c>
      <c r="Q492" s="6">
        <v>2.3290384453705478E-4</v>
      </c>
      <c r="R492" s="33">
        <f t="shared" si="150"/>
        <v>2737.1395007888682</v>
      </c>
      <c r="S492" s="31">
        <f t="shared" si="151"/>
        <v>2514.0713579794415</v>
      </c>
      <c r="T492" s="31">
        <f t="shared" si="152"/>
        <v>2309.1825576266579</v>
      </c>
      <c r="U492" s="31">
        <f t="shared" si="153"/>
        <v>2120.9915412793935</v>
      </c>
      <c r="V492" s="31">
        <f t="shared" si="154"/>
        <v>1948.1374927768088</v>
      </c>
      <c r="W492" s="20">
        <f t="shared" si="155"/>
        <v>1789.3704981366418</v>
      </c>
      <c r="Y492" s="153">
        <f t="shared" si="147"/>
        <v>4.3941411199999996</v>
      </c>
      <c r="Z492" s="155">
        <f t="shared" si="156"/>
        <v>550.40789729731296</v>
      </c>
      <c r="AA492" s="156">
        <f t="shared" si="157"/>
        <v>1758.7746603293449</v>
      </c>
      <c r="AD492" s="14" t="s">
        <v>561</v>
      </c>
      <c r="AE492" s="57">
        <v>39104</v>
      </c>
      <c r="AF492" s="33">
        <f t="shared" si="158"/>
        <v>2737.1395007888682</v>
      </c>
      <c r="AG492" s="84">
        <f t="shared" si="148"/>
        <v>4.0360326280512204</v>
      </c>
      <c r="AH492" s="31">
        <f t="shared" si="159"/>
        <v>2514.0713579794415</v>
      </c>
      <c r="AI492" s="86">
        <f t="shared" si="149"/>
        <v>3.7071088364804372</v>
      </c>
      <c r="AJ492" s="155">
        <f t="shared" si="160"/>
        <v>2309.1825576266579</v>
      </c>
      <c r="AK492" s="56"/>
      <c r="AL492" s="86">
        <f t="shared" si="161"/>
        <v>3.4049912852530424</v>
      </c>
      <c r="AM492" s="31">
        <f t="shared" si="162"/>
        <v>2120.9915412793935</v>
      </c>
      <c r="AN492" s="86">
        <f t="shared" si="163"/>
        <v>3.1274953512442818</v>
      </c>
      <c r="AO492" s="31">
        <f t="shared" si="164"/>
        <v>1948.1374927768088</v>
      </c>
      <c r="AP492" s="89">
        <f t="shared" si="165"/>
        <v>2.8726144511490865</v>
      </c>
      <c r="AQ492" s="20">
        <f t="shared" si="166"/>
        <v>1789.3704981366418</v>
      </c>
      <c r="AR492" s="86">
        <f t="shared" si="167"/>
        <v>2.6385055318043964</v>
      </c>
    </row>
    <row r="493" spans="1:44" x14ac:dyDescent="0.25">
      <c r="A493" s="3" t="s">
        <v>560</v>
      </c>
      <c r="B493" s="4">
        <v>39105</v>
      </c>
      <c r="C493" s="7">
        <v>4301333252</v>
      </c>
      <c r="D493" s="8">
        <v>363</v>
      </c>
      <c r="E493" s="8">
        <v>13771</v>
      </c>
      <c r="F493" s="8" t="s">
        <v>1695</v>
      </c>
      <c r="G493" s="8" t="s">
        <v>1696</v>
      </c>
      <c r="H493" s="8">
        <v>40.086889999999897</v>
      </c>
      <c r="I493" s="9">
        <v>-110.06516000000001</v>
      </c>
      <c r="J493" s="7">
        <v>13771</v>
      </c>
      <c r="K493" s="8">
        <v>365</v>
      </c>
      <c r="L493" s="8">
        <v>730</v>
      </c>
      <c r="M493" s="8">
        <v>1095</v>
      </c>
      <c r="N493" s="8">
        <v>1460</v>
      </c>
      <c r="O493" s="8">
        <v>1825</v>
      </c>
      <c r="P493" s="8">
        <v>2190</v>
      </c>
      <c r="Q493" s="6">
        <v>2.3290384453705478E-4</v>
      </c>
      <c r="R493" s="33">
        <f t="shared" si="150"/>
        <v>12648.707404484398</v>
      </c>
      <c r="S493" s="31">
        <f t="shared" si="151"/>
        <v>11617.878077427815</v>
      </c>
      <c r="T493" s="31">
        <f t="shared" si="152"/>
        <v>10671.058054052584</v>
      </c>
      <c r="U493" s="31">
        <f t="shared" si="153"/>
        <v>9801.4008439458139</v>
      </c>
      <c r="V493" s="31">
        <f t="shared" si="154"/>
        <v>9002.6179238353816</v>
      </c>
      <c r="W493" s="20">
        <f t="shared" si="155"/>
        <v>8268.9332650468768</v>
      </c>
      <c r="Y493" s="153">
        <f t="shared" si="147"/>
        <v>20.305945424000001</v>
      </c>
      <c r="Z493" s="155">
        <f t="shared" si="156"/>
        <v>2543.5124676782871</v>
      </c>
      <c r="AA493" s="156">
        <f t="shared" si="157"/>
        <v>8127.5455863742973</v>
      </c>
      <c r="AD493" s="14" t="s">
        <v>560</v>
      </c>
      <c r="AE493" s="57">
        <v>39105</v>
      </c>
      <c r="AF493" s="33">
        <f t="shared" si="158"/>
        <v>12648.707404484398</v>
      </c>
      <c r="AG493" s="84">
        <f t="shared" si="148"/>
        <v>18.651075611038042</v>
      </c>
      <c r="AH493" s="31">
        <f t="shared" si="159"/>
        <v>11617.878077427815</v>
      </c>
      <c r="AI493" s="86">
        <f t="shared" si="149"/>
        <v>17.13107241180272</v>
      </c>
      <c r="AJ493" s="155">
        <f t="shared" si="160"/>
        <v>10671.058054052584</v>
      </c>
      <c r="AK493" s="56"/>
      <c r="AL493" s="86">
        <f t="shared" si="161"/>
        <v>15.734944627254913</v>
      </c>
      <c r="AM493" s="31">
        <f t="shared" si="162"/>
        <v>9801.4008439458139</v>
      </c>
      <c r="AN493" s="86">
        <f t="shared" si="163"/>
        <v>14.452596806035235</v>
      </c>
      <c r="AO493" s="31">
        <f t="shared" si="164"/>
        <v>9002.6179238353816</v>
      </c>
      <c r="AP493" s="89">
        <f t="shared" si="165"/>
        <v>13.274756243883918</v>
      </c>
      <c r="AQ493" s="20">
        <f t="shared" si="166"/>
        <v>8268.9332650468768</v>
      </c>
      <c r="AR493" s="86">
        <f t="shared" si="167"/>
        <v>12.192905932375281</v>
      </c>
    </row>
    <row r="494" spans="1:44" x14ac:dyDescent="0.25">
      <c r="A494" s="3" t="s">
        <v>552</v>
      </c>
      <c r="B494" s="4">
        <v>39118</v>
      </c>
      <c r="C494" s="7">
        <v>4301333222</v>
      </c>
      <c r="D494" s="8">
        <v>339</v>
      </c>
      <c r="E494" s="8">
        <v>1838</v>
      </c>
      <c r="F494" s="8" t="s">
        <v>1695</v>
      </c>
      <c r="G494" s="8" t="s">
        <v>1696</v>
      </c>
      <c r="H494" s="8">
        <v>40.07264</v>
      </c>
      <c r="I494" s="9">
        <v>-110.14104</v>
      </c>
      <c r="J494" s="7">
        <v>1838</v>
      </c>
      <c r="K494" s="8">
        <v>365</v>
      </c>
      <c r="L494" s="8">
        <v>730</v>
      </c>
      <c r="M494" s="8">
        <v>1095</v>
      </c>
      <c r="N494" s="8">
        <v>1460</v>
      </c>
      <c r="O494" s="8">
        <v>1825</v>
      </c>
      <c r="P494" s="8">
        <v>2190</v>
      </c>
      <c r="Q494" s="6">
        <v>2.3290384453705478E-4</v>
      </c>
      <c r="R494" s="33">
        <f t="shared" si="150"/>
        <v>1688.2088598825301</v>
      </c>
      <c r="S494" s="31">
        <f t="shared" si="151"/>
        <v>1550.6252201228904</v>
      </c>
      <c r="T494" s="31">
        <f t="shared" si="152"/>
        <v>1424.2542083616768</v>
      </c>
      <c r="U494" s="31">
        <f t="shared" si="153"/>
        <v>1308.1820311649412</v>
      </c>
      <c r="V494" s="31">
        <f t="shared" si="154"/>
        <v>1201.56936635026</v>
      </c>
      <c r="W494" s="20">
        <f t="shared" si="155"/>
        <v>1103.6452938171637</v>
      </c>
      <c r="Y494" s="153">
        <f t="shared" si="147"/>
        <v>2.7102118719999999</v>
      </c>
      <c r="Z494" s="155">
        <f t="shared" si="156"/>
        <v>339.47977021223528</v>
      </c>
      <c r="AA494" s="156">
        <f t="shared" si="157"/>
        <v>1084.7744381494415</v>
      </c>
      <c r="AD494" s="14" t="s">
        <v>552</v>
      </c>
      <c r="AE494" s="57">
        <v>39118</v>
      </c>
      <c r="AF494" s="33">
        <f t="shared" si="158"/>
        <v>1688.2088598825301</v>
      </c>
      <c r="AG494" s="84">
        <f t="shared" si="148"/>
        <v>2.4893382450866253</v>
      </c>
      <c r="AH494" s="31">
        <f t="shared" si="159"/>
        <v>1550.6252201228904</v>
      </c>
      <c r="AI494" s="86">
        <f t="shared" si="149"/>
        <v>2.2864651145808872</v>
      </c>
      <c r="AJ494" s="155">
        <f t="shared" si="160"/>
        <v>1424.2542083616768</v>
      </c>
      <c r="AK494" s="56"/>
      <c r="AL494" s="86">
        <f t="shared" si="161"/>
        <v>2.1001254974144601</v>
      </c>
      <c r="AM494" s="31">
        <f t="shared" si="162"/>
        <v>1308.1820311649412</v>
      </c>
      <c r="AN494" s="86">
        <f t="shared" si="163"/>
        <v>1.9289719649620771</v>
      </c>
      <c r="AO494" s="31">
        <f t="shared" si="164"/>
        <v>1201.56936635026</v>
      </c>
      <c r="AP494" s="89">
        <f t="shared" si="165"/>
        <v>1.7717668997355778</v>
      </c>
      <c r="AQ494" s="20">
        <f t="shared" si="166"/>
        <v>1103.6452938171637</v>
      </c>
      <c r="AR494" s="86">
        <f t="shared" si="167"/>
        <v>1.6273735461263359</v>
      </c>
    </row>
    <row r="495" spans="1:44" x14ac:dyDescent="0.25">
      <c r="A495" s="3" t="s">
        <v>413</v>
      </c>
      <c r="B495" s="4">
        <v>39127</v>
      </c>
      <c r="C495" s="7">
        <v>4301332912</v>
      </c>
      <c r="D495" s="8">
        <v>364</v>
      </c>
      <c r="E495" s="8">
        <v>860</v>
      </c>
      <c r="F495" s="8" t="s">
        <v>1695</v>
      </c>
      <c r="G495" s="8" t="s">
        <v>1696</v>
      </c>
      <c r="H495" s="8">
        <v>39.99559</v>
      </c>
      <c r="I495" s="9">
        <v>-110.1835</v>
      </c>
      <c r="J495" s="7">
        <v>860</v>
      </c>
      <c r="K495" s="8">
        <v>365</v>
      </c>
      <c r="L495" s="8">
        <v>730</v>
      </c>
      <c r="M495" s="8">
        <v>1095</v>
      </c>
      <c r="N495" s="8">
        <v>1460</v>
      </c>
      <c r="O495" s="8">
        <v>1825</v>
      </c>
      <c r="P495" s="8">
        <v>2190</v>
      </c>
      <c r="Q495" s="6">
        <v>2.3290384453705478E-4</v>
      </c>
      <c r="R495" s="33">
        <f t="shared" si="150"/>
        <v>789.91274183839823</v>
      </c>
      <c r="S495" s="31">
        <f t="shared" si="151"/>
        <v>725.53737176587902</v>
      </c>
      <c r="T495" s="31">
        <f t="shared" si="152"/>
        <v>666.40838911373339</v>
      </c>
      <c r="U495" s="31">
        <f t="shared" si="153"/>
        <v>612.09823003365045</v>
      </c>
      <c r="V495" s="31">
        <f t="shared" si="154"/>
        <v>562.21417576780391</v>
      </c>
      <c r="W495" s="20">
        <f t="shared" si="155"/>
        <v>516.39551288507118</v>
      </c>
      <c r="Y495" s="153">
        <f t="shared" si="147"/>
        <v>1.2681078399999999</v>
      </c>
      <c r="Z495" s="155">
        <f t="shared" si="156"/>
        <v>158.84254754217756</v>
      </c>
      <c r="AA495" s="156">
        <f t="shared" si="157"/>
        <v>507.56584157155584</v>
      </c>
      <c r="AD495" s="14" t="s">
        <v>413</v>
      </c>
      <c r="AE495" s="57">
        <v>39127</v>
      </c>
      <c r="AF495" s="33">
        <f t="shared" si="158"/>
        <v>789.91274183839823</v>
      </c>
      <c r="AG495" s="84">
        <f t="shared" si="148"/>
        <v>1.1647610940013591</v>
      </c>
      <c r="AH495" s="31">
        <f t="shared" si="159"/>
        <v>725.53737176587902</v>
      </c>
      <c r="AI495" s="86">
        <f t="shared" si="149"/>
        <v>1.0698367783131462</v>
      </c>
      <c r="AJ495" s="155">
        <f t="shared" si="160"/>
        <v>666.40838911373339</v>
      </c>
      <c r="AK495" s="56"/>
      <c r="AL495" s="86">
        <f t="shared" si="161"/>
        <v>0.98264849171732083</v>
      </c>
      <c r="AM495" s="31">
        <f t="shared" si="162"/>
        <v>612.09823003365045</v>
      </c>
      <c r="AN495" s="86">
        <f t="shared" si="163"/>
        <v>0.90256577250673908</v>
      </c>
      <c r="AO495" s="31">
        <f t="shared" si="164"/>
        <v>562.21417576780391</v>
      </c>
      <c r="AP495" s="89">
        <f t="shared" si="165"/>
        <v>0.82900953959336066</v>
      </c>
      <c r="AQ495" s="20">
        <f t="shared" si="166"/>
        <v>516.39551288507118</v>
      </c>
      <c r="AR495" s="86">
        <f t="shared" si="167"/>
        <v>0.76144790515160432</v>
      </c>
    </row>
    <row r="496" spans="1:44" x14ac:dyDescent="0.25">
      <c r="A496" s="3" t="s">
        <v>65</v>
      </c>
      <c r="B496" s="4">
        <v>39137</v>
      </c>
      <c r="C496" s="7">
        <v>4301332790</v>
      </c>
      <c r="D496" s="8">
        <v>366</v>
      </c>
      <c r="E496" s="8">
        <v>3534</v>
      </c>
      <c r="F496" s="8" t="s">
        <v>1695</v>
      </c>
      <c r="G496" s="8" t="s">
        <v>1696</v>
      </c>
      <c r="H496" s="8">
        <v>40.171720000000001</v>
      </c>
      <c r="I496" s="9">
        <v>-110.53449000000001</v>
      </c>
      <c r="J496" s="7">
        <v>3534</v>
      </c>
      <c r="K496" s="8">
        <v>365</v>
      </c>
      <c r="L496" s="8">
        <v>730</v>
      </c>
      <c r="M496" s="8">
        <v>1095</v>
      </c>
      <c r="N496" s="8">
        <v>1460</v>
      </c>
      <c r="O496" s="8">
        <v>1825</v>
      </c>
      <c r="P496" s="8">
        <v>2190</v>
      </c>
      <c r="Q496" s="6">
        <v>2.3290384453705478E-4</v>
      </c>
      <c r="R496" s="33">
        <f t="shared" si="150"/>
        <v>3245.990267042906</v>
      </c>
      <c r="S496" s="31">
        <f t="shared" si="151"/>
        <v>2981.4524090937402</v>
      </c>
      <c r="T496" s="31">
        <f t="shared" si="152"/>
        <v>2738.4735431720164</v>
      </c>
      <c r="U496" s="31">
        <f t="shared" si="153"/>
        <v>2515.2966801615357</v>
      </c>
      <c r="V496" s="31">
        <f t="shared" si="154"/>
        <v>2310.3080199574638</v>
      </c>
      <c r="W496" s="20">
        <f t="shared" si="155"/>
        <v>2122.0252820184201</v>
      </c>
      <c r="Y496" s="153">
        <f t="shared" si="147"/>
        <v>5.2110384959999996</v>
      </c>
      <c r="Z496" s="155">
        <f t="shared" si="156"/>
        <v>652.73205001634358</v>
      </c>
      <c r="AA496" s="156">
        <f t="shared" si="157"/>
        <v>2085.7414931556727</v>
      </c>
      <c r="AD496" s="14" t="s">
        <v>65</v>
      </c>
      <c r="AE496" s="57">
        <v>39137</v>
      </c>
      <c r="AF496" s="33">
        <f t="shared" si="158"/>
        <v>3245.990267042906</v>
      </c>
      <c r="AG496" s="84">
        <f t="shared" si="148"/>
        <v>4.7863554723265143</v>
      </c>
      <c r="AH496" s="31">
        <f t="shared" si="159"/>
        <v>2981.4524090937402</v>
      </c>
      <c r="AI496" s="86">
        <f t="shared" si="149"/>
        <v>4.3962827611147199</v>
      </c>
      <c r="AJ496" s="155">
        <f t="shared" si="160"/>
        <v>2738.4735431720164</v>
      </c>
      <c r="AK496" s="56"/>
      <c r="AL496" s="86">
        <f t="shared" si="161"/>
        <v>4.0379997322430379</v>
      </c>
      <c r="AM496" s="31">
        <f t="shared" si="162"/>
        <v>2515.2966801615357</v>
      </c>
      <c r="AN496" s="86">
        <f t="shared" si="163"/>
        <v>3.7089156279521114</v>
      </c>
      <c r="AO496" s="31">
        <f t="shared" si="164"/>
        <v>2310.3080199574638</v>
      </c>
      <c r="AP496" s="89">
        <f t="shared" si="165"/>
        <v>3.4066508289801583</v>
      </c>
      <c r="AQ496" s="20">
        <f t="shared" si="166"/>
        <v>2122.0252820184201</v>
      </c>
      <c r="AR496" s="86">
        <f t="shared" si="167"/>
        <v>3.129019647448569</v>
      </c>
    </row>
    <row r="497" spans="1:44" x14ac:dyDescent="0.25">
      <c r="A497" s="3" t="s">
        <v>441</v>
      </c>
      <c r="B497" s="4">
        <v>39139</v>
      </c>
      <c r="C497" s="7">
        <v>4301332963</v>
      </c>
      <c r="D497" s="8">
        <v>2</v>
      </c>
      <c r="E497" s="8">
        <v>216</v>
      </c>
      <c r="F497" s="8" t="s">
        <v>1695</v>
      </c>
      <c r="G497" s="8" t="s">
        <v>1696</v>
      </c>
      <c r="H497" s="8">
        <v>40.065660000000001</v>
      </c>
      <c r="I497" s="9">
        <v>-110.10317000000001</v>
      </c>
      <c r="J497" s="7">
        <v>216</v>
      </c>
      <c r="K497" s="8">
        <v>365</v>
      </c>
      <c r="L497" s="8">
        <v>730</v>
      </c>
      <c r="M497" s="8">
        <v>1095</v>
      </c>
      <c r="N497" s="8">
        <v>1460</v>
      </c>
      <c r="O497" s="8">
        <v>1825</v>
      </c>
      <c r="P497" s="8">
        <v>2190</v>
      </c>
      <c r="Q497" s="6">
        <v>2.3290384453705478E-4</v>
      </c>
      <c r="R497" s="33">
        <f t="shared" si="150"/>
        <v>198.39668864778375</v>
      </c>
      <c r="S497" s="31">
        <f t="shared" si="151"/>
        <v>182.22799104817426</v>
      </c>
      <c r="T497" s="31">
        <f t="shared" si="152"/>
        <v>167.37699075414702</v>
      </c>
      <c r="U497" s="31">
        <f t="shared" si="153"/>
        <v>153.73629963635872</v>
      </c>
      <c r="V497" s="31">
        <f t="shared" si="154"/>
        <v>141.20728135563448</v>
      </c>
      <c r="W497" s="20">
        <f t="shared" si="155"/>
        <v>129.69933811997134</v>
      </c>
      <c r="Y497" s="153">
        <f t="shared" si="147"/>
        <v>0.31850150399999999</v>
      </c>
      <c r="Z497" s="155">
        <f t="shared" si="156"/>
        <v>39.89533752222134</v>
      </c>
      <c r="AA497" s="156">
        <f t="shared" si="157"/>
        <v>127.48165323192566</v>
      </c>
      <c r="AD497" s="14" t="s">
        <v>441</v>
      </c>
      <c r="AE497" s="57">
        <v>39139</v>
      </c>
      <c r="AF497" s="33">
        <f t="shared" si="158"/>
        <v>198.39668864778375</v>
      </c>
      <c r="AG497" s="84">
        <f t="shared" si="148"/>
        <v>0.29254464686545761</v>
      </c>
      <c r="AH497" s="31">
        <f t="shared" si="159"/>
        <v>182.22799104817426</v>
      </c>
      <c r="AI497" s="86">
        <f t="shared" si="149"/>
        <v>0.26870319083213906</v>
      </c>
      <c r="AJ497" s="155">
        <f t="shared" si="160"/>
        <v>167.37699075414702</v>
      </c>
      <c r="AK497" s="56"/>
      <c r="AL497" s="86">
        <f t="shared" si="161"/>
        <v>0.24680473745458295</v>
      </c>
      <c r="AM497" s="31">
        <f t="shared" si="162"/>
        <v>153.73629963635872</v>
      </c>
      <c r="AN497" s="86">
        <f t="shared" si="163"/>
        <v>0.22669093821099492</v>
      </c>
      <c r="AO497" s="31">
        <f t="shared" si="164"/>
        <v>141.20728135563448</v>
      </c>
      <c r="AP497" s="89">
        <f t="shared" si="165"/>
        <v>0.20821634947926268</v>
      </c>
      <c r="AQ497" s="20">
        <f t="shared" si="166"/>
        <v>129.69933811997134</v>
      </c>
      <c r="AR497" s="86">
        <f t="shared" si="167"/>
        <v>0.19124738082877502</v>
      </c>
    </row>
    <row r="498" spans="1:44" x14ac:dyDescent="0.25">
      <c r="A498" s="3" t="s">
        <v>528</v>
      </c>
      <c r="B498" s="4">
        <v>39140</v>
      </c>
      <c r="C498" s="7">
        <v>4301333161</v>
      </c>
      <c r="D498" s="8">
        <v>363</v>
      </c>
      <c r="E498" s="8">
        <v>2379</v>
      </c>
      <c r="F498" s="8" t="s">
        <v>1695</v>
      </c>
      <c r="G498" s="8" t="s">
        <v>1696</v>
      </c>
      <c r="H498" s="8">
        <v>40.010449999999899</v>
      </c>
      <c r="I498" s="9">
        <v>-110.16307</v>
      </c>
      <c r="J498" s="7">
        <v>2379</v>
      </c>
      <c r="K498" s="8">
        <v>365</v>
      </c>
      <c r="L498" s="8">
        <v>730</v>
      </c>
      <c r="M498" s="8">
        <v>1095</v>
      </c>
      <c r="N498" s="8">
        <v>1460</v>
      </c>
      <c r="O498" s="8">
        <v>1825</v>
      </c>
      <c r="P498" s="8">
        <v>2190</v>
      </c>
      <c r="Q498" s="6">
        <v>2.3290384453705478E-4</v>
      </c>
      <c r="R498" s="33">
        <f t="shared" si="150"/>
        <v>2185.1190846901736</v>
      </c>
      <c r="S498" s="31">
        <f t="shared" si="151"/>
        <v>2007.0388458500306</v>
      </c>
      <c r="T498" s="31">
        <f t="shared" si="152"/>
        <v>1843.4715787227581</v>
      </c>
      <c r="U498" s="31">
        <f t="shared" si="153"/>
        <v>1693.2345223837842</v>
      </c>
      <c r="V498" s="31">
        <f t="shared" si="154"/>
        <v>1555.2413071530298</v>
      </c>
      <c r="W498" s="20">
        <f t="shared" si="155"/>
        <v>1428.4940990157957</v>
      </c>
      <c r="Y498" s="153">
        <f t="shared" si="147"/>
        <v>3.507940176</v>
      </c>
      <c r="Z498" s="155">
        <f t="shared" si="156"/>
        <v>439.4028146544656</v>
      </c>
      <c r="AA498" s="156">
        <f t="shared" si="157"/>
        <v>1404.0687640682925</v>
      </c>
      <c r="AD498" s="14" t="s">
        <v>528</v>
      </c>
      <c r="AE498" s="57">
        <v>39140</v>
      </c>
      <c r="AF498" s="33">
        <f t="shared" si="158"/>
        <v>2185.1190846901736</v>
      </c>
      <c r="AG498" s="84">
        <f t="shared" si="148"/>
        <v>3.2220542356153872</v>
      </c>
      <c r="AH498" s="31">
        <f t="shared" si="159"/>
        <v>2007.0388458500306</v>
      </c>
      <c r="AI498" s="86">
        <f t="shared" si="149"/>
        <v>2.9594670879150873</v>
      </c>
      <c r="AJ498" s="155">
        <f t="shared" si="160"/>
        <v>1843.4715787227581</v>
      </c>
      <c r="AK498" s="56"/>
      <c r="AL498" s="86">
        <f t="shared" si="161"/>
        <v>2.7182799555761705</v>
      </c>
      <c r="AM498" s="31">
        <f t="shared" si="162"/>
        <v>1693.2345223837842</v>
      </c>
      <c r="AN498" s="86">
        <f t="shared" si="163"/>
        <v>2.4967488055738745</v>
      </c>
      <c r="AO498" s="31">
        <f t="shared" si="164"/>
        <v>1555.2413071530298</v>
      </c>
      <c r="AP498" s="89">
        <f t="shared" si="165"/>
        <v>2.2932717380146572</v>
      </c>
      <c r="AQ498" s="20">
        <f t="shared" si="166"/>
        <v>1428.4940990157957</v>
      </c>
      <c r="AR498" s="86">
        <f t="shared" si="167"/>
        <v>2.1063774027391471</v>
      </c>
    </row>
    <row r="499" spans="1:44" x14ac:dyDescent="0.25">
      <c r="A499" s="3" t="s">
        <v>482</v>
      </c>
      <c r="B499" s="4">
        <v>39150</v>
      </c>
      <c r="C499" s="7">
        <v>4301333060</v>
      </c>
      <c r="D499" s="8">
        <v>292</v>
      </c>
      <c r="E499" s="8">
        <v>3454</v>
      </c>
      <c r="F499" s="8" t="s">
        <v>1695</v>
      </c>
      <c r="G499" s="8" t="s">
        <v>1696</v>
      </c>
      <c r="H499" s="8">
        <v>40.040050000000001</v>
      </c>
      <c r="I499" s="9">
        <v>-110.140829999999</v>
      </c>
      <c r="J499" s="7">
        <v>3454</v>
      </c>
      <c r="K499" s="8">
        <v>365</v>
      </c>
      <c r="L499" s="8">
        <v>730</v>
      </c>
      <c r="M499" s="8">
        <v>1095</v>
      </c>
      <c r="N499" s="8">
        <v>1460</v>
      </c>
      <c r="O499" s="8">
        <v>1825</v>
      </c>
      <c r="P499" s="8">
        <v>2190</v>
      </c>
      <c r="Q499" s="6">
        <v>2.3290384453705478E-4</v>
      </c>
      <c r="R499" s="33">
        <f t="shared" si="150"/>
        <v>3172.5100119881713</v>
      </c>
      <c r="S499" s="31">
        <f t="shared" si="151"/>
        <v>2913.9605605573793</v>
      </c>
      <c r="T499" s="31">
        <f t="shared" si="152"/>
        <v>2676.4820651149248</v>
      </c>
      <c r="U499" s="31">
        <f t="shared" si="153"/>
        <v>2458.3573099258469</v>
      </c>
      <c r="V499" s="31">
        <f t="shared" si="154"/>
        <v>2258.0090268627846</v>
      </c>
      <c r="W499" s="20">
        <f t="shared" si="155"/>
        <v>2073.9884901221344</v>
      </c>
      <c r="Y499" s="153">
        <f t="shared" si="147"/>
        <v>5.0930749759999996</v>
      </c>
      <c r="Z499" s="155">
        <f t="shared" si="156"/>
        <v>637.95599908218753</v>
      </c>
      <c r="AA499" s="156">
        <f t="shared" si="157"/>
        <v>2038.5260660327372</v>
      </c>
      <c r="AD499" s="14" t="s">
        <v>482</v>
      </c>
      <c r="AE499" s="57">
        <v>39150</v>
      </c>
      <c r="AF499" s="33">
        <f t="shared" si="158"/>
        <v>3172.5100119881713</v>
      </c>
      <c r="AG499" s="84">
        <f t="shared" si="148"/>
        <v>4.6780056031170858</v>
      </c>
      <c r="AH499" s="31">
        <f t="shared" si="159"/>
        <v>2913.9605605573793</v>
      </c>
      <c r="AI499" s="86">
        <f t="shared" si="149"/>
        <v>4.2967630608065202</v>
      </c>
      <c r="AJ499" s="155">
        <f t="shared" si="160"/>
        <v>2676.4820651149248</v>
      </c>
      <c r="AK499" s="56"/>
      <c r="AL499" s="86">
        <f t="shared" si="161"/>
        <v>3.9465905702228214</v>
      </c>
      <c r="AM499" s="31">
        <f t="shared" si="162"/>
        <v>2458.3573099258469</v>
      </c>
      <c r="AN499" s="86">
        <f t="shared" si="163"/>
        <v>3.6249560212072978</v>
      </c>
      <c r="AO499" s="31">
        <f t="shared" si="164"/>
        <v>2258.0090268627846</v>
      </c>
      <c r="AP499" s="89">
        <f t="shared" si="165"/>
        <v>3.3295336625063578</v>
      </c>
      <c r="AQ499" s="20">
        <f t="shared" si="166"/>
        <v>2073.9884901221344</v>
      </c>
      <c r="AR499" s="86">
        <f t="shared" si="167"/>
        <v>3.0581872841786524</v>
      </c>
    </row>
    <row r="500" spans="1:44" x14ac:dyDescent="0.25">
      <c r="A500" s="3" t="s">
        <v>545</v>
      </c>
      <c r="B500" s="4">
        <v>39154</v>
      </c>
      <c r="C500" s="7">
        <v>4301333211</v>
      </c>
      <c r="D500" s="8">
        <v>366</v>
      </c>
      <c r="E500" s="8">
        <v>15958</v>
      </c>
      <c r="F500" s="8" t="s">
        <v>1695</v>
      </c>
      <c r="G500" s="8" t="s">
        <v>1696</v>
      </c>
      <c r="H500" s="8">
        <v>40.346910000000001</v>
      </c>
      <c r="I500" s="9">
        <v>-110.14045</v>
      </c>
      <c r="J500" s="7">
        <v>15958</v>
      </c>
      <c r="K500" s="8">
        <v>365</v>
      </c>
      <c r="L500" s="8">
        <v>730</v>
      </c>
      <c r="M500" s="8">
        <v>1095</v>
      </c>
      <c r="N500" s="8">
        <v>1460</v>
      </c>
      <c r="O500" s="8">
        <v>1825</v>
      </c>
      <c r="P500" s="8">
        <v>2190</v>
      </c>
      <c r="Q500" s="6">
        <v>2.3290384453705478E-4</v>
      </c>
      <c r="R500" s="33">
        <f t="shared" si="150"/>
        <v>14657.473877043209</v>
      </c>
      <c r="S500" s="31">
        <f t="shared" si="151"/>
        <v>13462.936486790579</v>
      </c>
      <c r="T500" s="31">
        <f t="shared" si="152"/>
        <v>12365.750085438323</v>
      </c>
      <c r="U500" s="31">
        <f t="shared" si="153"/>
        <v>11357.980877763946</v>
      </c>
      <c r="V500" s="31">
        <f t="shared" si="154"/>
        <v>10432.341647561179</v>
      </c>
      <c r="W500" s="20">
        <f t="shared" si="155"/>
        <v>9582.1390635115877</v>
      </c>
      <c r="Y500" s="153">
        <f t="shared" si="147"/>
        <v>23.530773151999998</v>
      </c>
      <c r="Z500" s="155">
        <f t="shared" si="156"/>
        <v>2947.4527600907782</v>
      </c>
      <c r="AA500" s="156">
        <f t="shared" si="157"/>
        <v>9418.2973253475448</v>
      </c>
      <c r="AD500" s="14" t="s">
        <v>545</v>
      </c>
      <c r="AE500" s="57">
        <v>39154</v>
      </c>
      <c r="AF500" s="33">
        <f t="shared" si="158"/>
        <v>14657.473877043209</v>
      </c>
      <c r="AG500" s="84">
        <f t="shared" si="148"/>
        <v>21.613090160550801</v>
      </c>
      <c r="AH500" s="31">
        <f t="shared" si="159"/>
        <v>13462.936486790579</v>
      </c>
      <c r="AI500" s="86">
        <f t="shared" si="149"/>
        <v>19.851692218978126</v>
      </c>
      <c r="AJ500" s="155">
        <f t="shared" si="160"/>
        <v>12365.750085438323</v>
      </c>
      <c r="AK500" s="56"/>
      <c r="AL500" s="86">
        <f t="shared" si="161"/>
        <v>18.233842593982565</v>
      </c>
      <c r="AM500" s="31">
        <f t="shared" si="162"/>
        <v>11357.980877763946</v>
      </c>
      <c r="AN500" s="86">
        <f t="shared" si="163"/>
        <v>16.74784255542156</v>
      </c>
      <c r="AO500" s="31">
        <f t="shared" si="164"/>
        <v>10432.341647561179</v>
      </c>
      <c r="AP500" s="89">
        <f t="shared" si="165"/>
        <v>15.382946782361451</v>
      </c>
      <c r="AQ500" s="20">
        <f t="shared" si="166"/>
        <v>9582.1390635115877</v>
      </c>
      <c r="AR500" s="86">
        <f t="shared" si="167"/>
        <v>14.12928566326663</v>
      </c>
    </row>
    <row r="501" spans="1:44" x14ac:dyDescent="0.25">
      <c r="A501" s="3" t="s">
        <v>481</v>
      </c>
      <c r="B501" s="4">
        <v>39161</v>
      </c>
      <c r="C501" s="7">
        <v>4301333059</v>
      </c>
      <c r="D501" s="8">
        <v>361</v>
      </c>
      <c r="E501" s="8">
        <v>2058</v>
      </c>
      <c r="F501" s="8" t="s">
        <v>1695</v>
      </c>
      <c r="G501" s="8" t="s">
        <v>1696</v>
      </c>
      <c r="H501" s="8">
        <v>40.04316</v>
      </c>
      <c r="I501" s="9">
        <v>-110.14098</v>
      </c>
      <c r="J501" s="7">
        <v>2058</v>
      </c>
      <c r="K501" s="8">
        <v>365</v>
      </c>
      <c r="L501" s="8">
        <v>730</v>
      </c>
      <c r="M501" s="8">
        <v>1095</v>
      </c>
      <c r="N501" s="8">
        <v>1460</v>
      </c>
      <c r="O501" s="8">
        <v>1825</v>
      </c>
      <c r="P501" s="8">
        <v>2190</v>
      </c>
      <c r="Q501" s="6">
        <v>2.3290384453705478E-4</v>
      </c>
      <c r="R501" s="33">
        <f t="shared" si="150"/>
        <v>1890.2795612830507</v>
      </c>
      <c r="S501" s="31">
        <f t="shared" si="151"/>
        <v>1736.2278035978827</v>
      </c>
      <c r="T501" s="31">
        <f t="shared" si="152"/>
        <v>1594.7307730186783</v>
      </c>
      <c r="U501" s="31">
        <f t="shared" si="153"/>
        <v>1464.7652993130844</v>
      </c>
      <c r="V501" s="31">
        <f t="shared" si="154"/>
        <v>1345.3915973606283</v>
      </c>
      <c r="W501" s="20">
        <f t="shared" si="155"/>
        <v>1235.7464715319493</v>
      </c>
      <c r="Y501" s="153">
        <f t="shared" si="147"/>
        <v>3.0346115519999999</v>
      </c>
      <c r="Z501" s="155">
        <f t="shared" si="156"/>
        <v>380.11391028116441</v>
      </c>
      <c r="AA501" s="156">
        <f t="shared" si="157"/>
        <v>1214.6168627375139</v>
      </c>
      <c r="AD501" s="14" t="s">
        <v>481</v>
      </c>
      <c r="AE501" s="57">
        <v>39161</v>
      </c>
      <c r="AF501" s="33">
        <f t="shared" si="158"/>
        <v>1890.2795612830507</v>
      </c>
      <c r="AG501" s="84">
        <f t="shared" si="148"/>
        <v>2.7873003854125544</v>
      </c>
      <c r="AH501" s="31">
        <f t="shared" si="159"/>
        <v>1736.2278035978827</v>
      </c>
      <c r="AI501" s="86">
        <f t="shared" si="149"/>
        <v>2.5601442904284362</v>
      </c>
      <c r="AJ501" s="155">
        <f t="shared" si="160"/>
        <v>1594.7307730186783</v>
      </c>
      <c r="AK501" s="56"/>
      <c r="AL501" s="86">
        <f t="shared" si="161"/>
        <v>2.3515006929700539</v>
      </c>
      <c r="AM501" s="31">
        <f t="shared" si="162"/>
        <v>1464.7652993130844</v>
      </c>
      <c r="AN501" s="86">
        <f t="shared" si="163"/>
        <v>2.1598608835103126</v>
      </c>
      <c r="AO501" s="31">
        <f t="shared" si="164"/>
        <v>1345.3915973606283</v>
      </c>
      <c r="AP501" s="89">
        <f t="shared" si="165"/>
        <v>1.9838391075385302</v>
      </c>
      <c r="AQ501" s="20">
        <f t="shared" si="166"/>
        <v>1235.7464715319493</v>
      </c>
      <c r="AR501" s="86">
        <f t="shared" si="167"/>
        <v>1.8221625451186065</v>
      </c>
    </row>
    <row r="502" spans="1:44" x14ac:dyDescent="0.25">
      <c r="A502" s="3" t="s">
        <v>483</v>
      </c>
      <c r="B502" s="4">
        <v>39162</v>
      </c>
      <c r="C502" s="7">
        <v>4301333061</v>
      </c>
      <c r="D502" s="8">
        <v>364</v>
      </c>
      <c r="E502" s="8">
        <v>2441</v>
      </c>
      <c r="F502" s="8" t="s">
        <v>1695</v>
      </c>
      <c r="G502" s="8" t="s">
        <v>1696</v>
      </c>
      <c r="H502" s="8">
        <v>40.039250000000003</v>
      </c>
      <c r="I502" s="9">
        <v>-110.13609</v>
      </c>
      <c r="J502" s="7">
        <v>2441</v>
      </c>
      <c r="K502" s="8">
        <v>365</v>
      </c>
      <c r="L502" s="8">
        <v>730</v>
      </c>
      <c r="M502" s="8">
        <v>1095</v>
      </c>
      <c r="N502" s="8">
        <v>1460</v>
      </c>
      <c r="O502" s="8">
        <v>1825</v>
      </c>
      <c r="P502" s="8">
        <v>2190</v>
      </c>
      <c r="Q502" s="6">
        <v>2.3290384453705478E-4</v>
      </c>
      <c r="R502" s="33">
        <f t="shared" si="150"/>
        <v>2242.0662823575931</v>
      </c>
      <c r="S502" s="31">
        <f t="shared" si="151"/>
        <v>2059.3450284657101</v>
      </c>
      <c r="T502" s="31">
        <f t="shared" si="152"/>
        <v>1891.5149742170038</v>
      </c>
      <c r="U502" s="31">
        <f t="shared" si="153"/>
        <v>1737.3625343164426</v>
      </c>
      <c r="V502" s="31">
        <f t="shared" si="154"/>
        <v>1595.7730268014061</v>
      </c>
      <c r="W502" s="20">
        <f t="shared" si="155"/>
        <v>1465.722612735417</v>
      </c>
      <c r="Y502" s="153">
        <f t="shared" si="147"/>
        <v>3.5993619039999998</v>
      </c>
      <c r="Z502" s="155">
        <f t="shared" si="156"/>
        <v>450.85425412843648</v>
      </c>
      <c r="AA502" s="156">
        <f t="shared" si="157"/>
        <v>1440.6607200885671</v>
      </c>
      <c r="AD502" s="14" t="s">
        <v>483</v>
      </c>
      <c r="AE502" s="57">
        <v>39162</v>
      </c>
      <c r="AF502" s="33">
        <f t="shared" si="158"/>
        <v>2242.0662823575931</v>
      </c>
      <c r="AG502" s="84">
        <f t="shared" si="148"/>
        <v>3.3060253842526945</v>
      </c>
      <c r="AH502" s="31">
        <f t="shared" si="159"/>
        <v>2059.3450284657101</v>
      </c>
      <c r="AI502" s="86">
        <f t="shared" si="149"/>
        <v>3.0365948556539419</v>
      </c>
      <c r="AJ502" s="155">
        <f t="shared" si="160"/>
        <v>1891.5149742170038</v>
      </c>
      <c r="AK502" s="56"/>
      <c r="AL502" s="86">
        <f t="shared" si="161"/>
        <v>2.7891220561418377</v>
      </c>
      <c r="AM502" s="31">
        <f t="shared" si="162"/>
        <v>1737.3625343164426</v>
      </c>
      <c r="AN502" s="86">
        <f t="shared" si="163"/>
        <v>2.5618175008011046</v>
      </c>
      <c r="AO502" s="31">
        <f t="shared" si="164"/>
        <v>1595.7730268014061</v>
      </c>
      <c r="AP502" s="89">
        <f t="shared" si="165"/>
        <v>2.3530375420318523</v>
      </c>
      <c r="AQ502" s="20">
        <f t="shared" si="166"/>
        <v>1465.722612735417</v>
      </c>
      <c r="AR502" s="86">
        <f t="shared" si="167"/>
        <v>2.1612724842733324</v>
      </c>
    </row>
    <row r="503" spans="1:44" x14ac:dyDescent="0.25">
      <c r="A503" s="3" t="s">
        <v>556</v>
      </c>
      <c r="B503" s="4">
        <v>39163</v>
      </c>
      <c r="C503" s="7">
        <v>4301333244</v>
      </c>
      <c r="D503" s="8">
        <v>346</v>
      </c>
      <c r="E503" s="8">
        <v>4806</v>
      </c>
      <c r="F503" s="8" t="s">
        <v>1695</v>
      </c>
      <c r="G503" s="8" t="s">
        <v>1696</v>
      </c>
      <c r="H503" s="8">
        <v>40.113779999999899</v>
      </c>
      <c r="I503" s="9">
        <v>-110.00833</v>
      </c>
      <c r="J503" s="7">
        <v>4806</v>
      </c>
      <c r="K503" s="8">
        <v>365</v>
      </c>
      <c r="L503" s="8">
        <v>730</v>
      </c>
      <c r="M503" s="8">
        <v>1095</v>
      </c>
      <c r="N503" s="8">
        <v>1460</v>
      </c>
      <c r="O503" s="8">
        <v>1825</v>
      </c>
      <c r="P503" s="8">
        <v>2190</v>
      </c>
      <c r="Q503" s="6">
        <v>2.3290384453705478E-4</v>
      </c>
      <c r="R503" s="33">
        <f t="shared" si="150"/>
        <v>4414.3263224131879</v>
      </c>
      <c r="S503" s="31">
        <f t="shared" si="151"/>
        <v>4054.5728008218775</v>
      </c>
      <c r="T503" s="31">
        <f t="shared" si="152"/>
        <v>3724.1380442797708</v>
      </c>
      <c r="U503" s="31">
        <f t="shared" si="153"/>
        <v>3420.6326669089813</v>
      </c>
      <c r="V503" s="31">
        <f t="shared" si="154"/>
        <v>3141.8620101628671</v>
      </c>
      <c r="W503" s="20">
        <f t="shared" si="155"/>
        <v>2885.8102731693625</v>
      </c>
      <c r="Y503" s="153">
        <f t="shared" si="147"/>
        <v>7.0866584640000001</v>
      </c>
      <c r="Z503" s="155">
        <f t="shared" si="156"/>
        <v>887.67125986942483</v>
      </c>
      <c r="AA503" s="156">
        <f t="shared" si="157"/>
        <v>2836.466784410346</v>
      </c>
      <c r="AD503" s="14" t="s">
        <v>556</v>
      </c>
      <c r="AE503" s="57">
        <v>39163</v>
      </c>
      <c r="AF503" s="33">
        <f t="shared" si="158"/>
        <v>4414.3263224131879</v>
      </c>
      <c r="AG503" s="84">
        <f t="shared" si="148"/>
        <v>6.5091183927564318</v>
      </c>
      <c r="AH503" s="31">
        <f t="shared" si="159"/>
        <v>4054.5728008218775</v>
      </c>
      <c r="AI503" s="86">
        <f t="shared" si="149"/>
        <v>5.9786459960150946</v>
      </c>
      <c r="AJ503" s="155">
        <f t="shared" si="160"/>
        <v>3724.1380442797708</v>
      </c>
      <c r="AK503" s="56"/>
      <c r="AL503" s="86">
        <f t="shared" si="161"/>
        <v>5.4914054083644706</v>
      </c>
      <c r="AM503" s="31">
        <f t="shared" si="162"/>
        <v>3420.6326669089813</v>
      </c>
      <c r="AN503" s="86">
        <f t="shared" si="163"/>
        <v>5.0438733751946367</v>
      </c>
      <c r="AO503" s="31">
        <f t="shared" si="164"/>
        <v>3141.8620101628671</v>
      </c>
      <c r="AP503" s="89">
        <f t="shared" si="165"/>
        <v>4.6328137759135943</v>
      </c>
      <c r="AQ503" s="20">
        <f t="shared" si="166"/>
        <v>2885.8102731693625</v>
      </c>
      <c r="AR503" s="86">
        <f t="shared" si="167"/>
        <v>4.255254223440244</v>
      </c>
    </row>
    <row r="504" spans="1:44" x14ac:dyDescent="0.25">
      <c r="A504" s="3" t="s">
        <v>553</v>
      </c>
      <c r="B504" s="4">
        <v>39167</v>
      </c>
      <c r="C504" s="7">
        <v>4301333223</v>
      </c>
      <c r="D504" s="8">
        <v>345</v>
      </c>
      <c r="E504" s="8">
        <v>14083</v>
      </c>
      <c r="F504" s="8" t="s">
        <v>1695</v>
      </c>
      <c r="G504" s="8" t="s">
        <v>1696</v>
      </c>
      <c r="H504" s="8">
        <v>40.0727499999999</v>
      </c>
      <c r="I504" s="9">
        <v>-110.0749</v>
      </c>
      <c r="J504" s="7">
        <v>14083</v>
      </c>
      <c r="K504" s="8">
        <v>365</v>
      </c>
      <c r="L504" s="8">
        <v>730</v>
      </c>
      <c r="M504" s="8">
        <v>1095</v>
      </c>
      <c r="N504" s="8">
        <v>1460</v>
      </c>
      <c r="O504" s="8">
        <v>1825</v>
      </c>
      <c r="P504" s="8">
        <v>2190</v>
      </c>
      <c r="Q504" s="6">
        <v>2.3290384453705478E-4</v>
      </c>
      <c r="R504" s="33">
        <f t="shared" si="150"/>
        <v>12935.280399197864</v>
      </c>
      <c r="S504" s="31">
        <f t="shared" si="151"/>
        <v>11881.096286719621</v>
      </c>
      <c r="T504" s="31">
        <f t="shared" si="152"/>
        <v>10912.824818475241</v>
      </c>
      <c r="U504" s="31">
        <f t="shared" si="153"/>
        <v>10023.464387864999</v>
      </c>
      <c r="V504" s="31">
        <f t="shared" si="154"/>
        <v>9206.5839969046301</v>
      </c>
      <c r="W504" s="20">
        <f t="shared" si="155"/>
        <v>8456.2767534423911</v>
      </c>
      <c r="Y504" s="153">
        <f t="shared" si="147"/>
        <v>20.766003152</v>
      </c>
      <c r="Z504" s="155">
        <f t="shared" si="156"/>
        <v>2601.1390663214956</v>
      </c>
      <c r="AA504" s="156">
        <f t="shared" si="157"/>
        <v>8311.6857521537459</v>
      </c>
      <c r="AD504" s="14" t="s">
        <v>553</v>
      </c>
      <c r="AE504" s="57">
        <v>39167</v>
      </c>
      <c r="AF504" s="33">
        <f t="shared" si="158"/>
        <v>12935.280399197864</v>
      </c>
      <c r="AG504" s="84">
        <f t="shared" si="148"/>
        <v>19.073640100954815</v>
      </c>
      <c r="AH504" s="31">
        <f t="shared" si="159"/>
        <v>11881.096286719621</v>
      </c>
      <c r="AI504" s="86">
        <f t="shared" si="149"/>
        <v>17.519199243004696</v>
      </c>
      <c r="AJ504" s="155">
        <f t="shared" si="160"/>
        <v>10912.824818475241</v>
      </c>
      <c r="AK504" s="56"/>
      <c r="AL504" s="86">
        <f t="shared" si="161"/>
        <v>16.091440359133756</v>
      </c>
      <c r="AM504" s="31">
        <f t="shared" si="162"/>
        <v>10023.464387864999</v>
      </c>
      <c r="AN504" s="86">
        <f t="shared" si="163"/>
        <v>14.780039272340005</v>
      </c>
      <c r="AO504" s="31">
        <f t="shared" si="164"/>
        <v>9206.5839969046301</v>
      </c>
      <c r="AP504" s="89">
        <f t="shared" si="165"/>
        <v>13.575513193131741</v>
      </c>
      <c r="AQ504" s="20">
        <f t="shared" si="166"/>
        <v>8456.2767534423911</v>
      </c>
      <c r="AR504" s="86">
        <f t="shared" si="167"/>
        <v>12.469152149127957</v>
      </c>
    </row>
    <row r="505" spans="1:44" x14ac:dyDescent="0.25">
      <c r="A505" s="3" t="s">
        <v>1447</v>
      </c>
      <c r="B505" s="4">
        <v>39168</v>
      </c>
      <c r="C505" s="7">
        <v>4304738365</v>
      </c>
      <c r="D505" s="8">
        <v>355</v>
      </c>
      <c r="E505" s="8">
        <v>1748</v>
      </c>
      <c r="F505" s="8" t="s">
        <v>1695</v>
      </c>
      <c r="G505" s="8" t="s">
        <v>1697</v>
      </c>
      <c r="H505" s="8">
        <v>40.111040000000003</v>
      </c>
      <c r="I505" s="9">
        <v>-109.97591</v>
      </c>
      <c r="J505" s="7">
        <v>1748</v>
      </c>
      <c r="K505" s="8">
        <v>365</v>
      </c>
      <c r="L505" s="8">
        <v>730</v>
      </c>
      <c r="M505" s="8">
        <v>1095</v>
      </c>
      <c r="N505" s="8">
        <v>1460</v>
      </c>
      <c r="O505" s="8">
        <v>1825</v>
      </c>
      <c r="P505" s="8">
        <v>2190</v>
      </c>
      <c r="Q505" s="6">
        <v>2.3290384453705478E-4</v>
      </c>
      <c r="R505" s="33">
        <f t="shared" si="150"/>
        <v>1605.5435729459537</v>
      </c>
      <c r="S505" s="31">
        <f t="shared" si="151"/>
        <v>1474.6968905194844</v>
      </c>
      <c r="T505" s="31">
        <f t="shared" si="152"/>
        <v>1354.5137955474488</v>
      </c>
      <c r="U505" s="31">
        <f t="shared" si="153"/>
        <v>1244.1252396497919</v>
      </c>
      <c r="V505" s="31">
        <f t="shared" si="154"/>
        <v>1142.7329991187455</v>
      </c>
      <c r="W505" s="20">
        <f t="shared" si="155"/>
        <v>1049.6039029338422</v>
      </c>
      <c r="Y505" s="153">
        <f t="shared" si="147"/>
        <v>2.5775029119999999</v>
      </c>
      <c r="Z505" s="155">
        <f t="shared" si="156"/>
        <v>322.85671291130973</v>
      </c>
      <c r="AA505" s="156">
        <f t="shared" si="157"/>
        <v>1031.657082636139</v>
      </c>
      <c r="AD505" s="14" t="s">
        <v>1447</v>
      </c>
      <c r="AE505" s="57">
        <v>39168</v>
      </c>
      <c r="AF505" s="33">
        <f t="shared" si="158"/>
        <v>1605.5435729459537</v>
      </c>
      <c r="AG505" s="84">
        <f t="shared" si="148"/>
        <v>2.367444642226018</v>
      </c>
      <c r="AH505" s="31">
        <f t="shared" si="159"/>
        <v>1474.6968905194844</v>
      </c>
      <c r="AI505" s="86">
        <f t="shared" si="149"/>
        <v>2.1745054517341624</v>
      </c>
      <c r="AJ505" s="155">
        <f t="shared" si="160"/>
        <v>1354.5137955474488</v>
      </c>
      <c r="AK505" s="56"/>
      <c r="AL505" s="86">
        <f t="shared" si="161"/>
        <v>1.9972901901417173</v>
      </c>
      <c r="AM505" s="31">
        <f t="shared" si="162"/>
        <v>1244.1252396497919</v>
      </c>
      <c r="AN505" s="86">
        <f t="shared" si="163"/>
        <v>1.8345174073741626</v>
      </c>
      <c r="AO505" s="31">
        <f t="shared" si="164"/>
        <v>1142.7329991187455</v>
      </c>
      <c r="AP505" s="89">
        <f t="shared" si="165"/>
        <v>1.6850100874525513</v>
      </c>
      <c r="AQ505" s="20">
        <f t="shared" si="166"/>
        <v>1049.6039029338422</v>
      </c>
      <c r="AR505" s="86">
        <f t="shared" si="167"/>
        <v>1.5476871374476793</v>
      </c>
    </row>
    <row r="506" spans="1:44" x14ac:dyDescent="0.25">
      <c r="A506" s="3" t="s">
        <v>436</v>
      </c>
      <c r="B506" s="4">
        <v>39169</v>
      </c>
      <c r="C506" s="7">
        <v>4301332957</v>
      </c>
      <c r="D506" s="8">
        <v>365</v>
      </c>
      <c r="E506" s="8">
        <v>5491</v>
      </c>
      <c r="F506" s="8" t="s">
        <v>1695</v>
      </c>
      <c r="G506" s="8" t="s">
        <v>1696</v>
      </c>
      <c r="H506" s="8">
        <v>40.047150000000002</v>
      </c>
      <c r="I506" s="9">
        <v>-110.1268</v>
      </c>
      <c r="J506" s="7">
        <v>5491</v>
      </c>
      <c r="K506" s="8">
        <v>365</v>
      </c>
      <c r="L506" s="8">
        <v>730</v>
      </c>
      <c r="M506" s="8">
        <v>1095</v>
      </c>
      <c r="N506" s="8">
        <v>1460</v>
      </c>
      <c r="O506" s="8">
        <v>1825</v>
      </c>
      <c r="P506" s="8">
        <v>2190</v>
      </c>
      <c r="Q506" s="6">
        <v>2.3290384453705478E-4</v>
      </c>
      <c r="R506" s="33">
        <f t="shared" si="150"/>
        <v>5043.501006319354</v>
      </c>
      <c r="S506" s="31">
        <f t="shared" si="151"/>
        <v>4632.4717539144676</v>
      </c>
      <c r="T506" s="31">
        <f t="shared" si="152"/>
        <v>4254.9400751436169</v>
      </c>
      <c r="U506" s="31">
        <f t="shared" si="153"/>
        <v>3908.1760245520632</v>
      </c>
      <c r="V506" s="31">
        <f t="shared" si="154"/>
        <v>3589.6721385360597</v>
      </c>
      <c r="W506" s="20">
        <f t="shared" si="155"/>
        <v>3297.125303781309</v>
      </c>
      <c r="Y506" s="153">
        <f t="shared" si="147"/>
        <v>8.0967211040000002</v>
      </c>
      <c r="Z506" s="155">
        <f t="shared" si="156"/>
        <v>1014.191195993136</v>
      </c>
      <c r="AA506" s="156">
        <f t="shared" si="157"/>
        <v>3240.7488791504807</v>
      </c>
      <c r="AD506" s="14" t="s">
        <v>436</v>
      </c>
      <c r="AE506" s="57">
        <v>39169</v>
      </c>
      <c r="AF506" s="33">
        <f t="shared" si="158"/>
        <v>5043.501006319354</v>
      </c>
      <c r="AG506" s="84">
        <f t="shared" si="148"/>
        <v>7.4368641478621651</v>
      </c>
      <c r="AH506" s="31">
        <f t="shared" si="159"/>
        <v>4632.4717539144676</v>
      </c>
      <c r="AI506" s="86">
        <f t="shared" si="149"/>
        <v>6.8307834299040548</v>
      </c>
      <c r="AJ506" s="155">
        <f t="shared" si="160"/>
        <v>4254.9400751436169</v>
      </c>
      <c r="AK506" s="56"/>
      <c r="AL506" s="86">
        <f t="shared" si="161"/>
        <v>6.2740963581625691</v>
      </c>
      <c r="AM506" s="31">
        <f t="shared" si="162"/>
        <v>3908.1760245520632</v>
      </c>
      <c r="AN506" s="86">
        <f t="shared" si="163"/>
        <v>5.7627775079470975</v>
      </c>
      <c r="AO506" s="31">
        <f t="shared" si="164"/>
        <v>3589.6721385360597</v>
      </c>
      <c r="AP506" s="89">
        <f t="shared" si="165"/>
        <v>5.293129513845515</v>
      </c>
      <c r="AQ506" s="20">
        <f t="shared" si="166"/>
        <v>3297.125303781309</v>
      </c>
      <c r="AR506" s="86">
        <f t="shared" si="167"/>
        <v>4.8617563339389065</v>
      </c>
    </row>
    <row r="507" spans="1:44" x14ac:dyDescent="0.25">
      <c r="A507" s="3" t="s">
        <v>478</v>
      </c>
      <c r="B507" s="4">
        <v>39169</v>
      </c>
      <c r="C507" s="7">
        <v>4301333056</v>
      </c>
      <c r="D507" s="8">
        <v>265</v>
      </c>
      <c r="E507" s="8">
        <v>3059</v>
      </c>
      <c r="F507" s="8" t="s">
        <v>1695</v>
      </c>
      <c r="G507" s="8" t="s">
        <v>1696</v>
      </c>
      <c r="H507" s="8">
        <v>40.0471</v>
      </c>
      <c r="I507" s="9">
        <v>-110.14165</v>
      </c>
      <c r="J507" s="7">
        <v>3059</v>
      </c>
      <c r="K507" s="8">
        <v>365</v>
      </c>
      <c r="L507" s="8">
        <v>730</v>
      </c>
      <c r="M507" s="8">
        <v>1095</v>
      </c>
      <c r="N507" s="8">
        <v>1460</v>
      </c>
      <c r="O507" s="8">
        <v>1825</v>
      </c>
      <c r="P507" s="8">
        <v>2190</v>
      </c>
      <c r="Q507" s="6">
        <v>2.3290384453705478E-4</v>
      </c>
      <c r="R507" s="33">
        <f t="shared" si="150"/>
        <v>2809.7012526554186</v>
      </c>
      <c r="S507" s="31">
        <f t="shared" si="151"/>
        <v>2580.7195584090978</v>
      </c>
      <c r="T507" s="31">
        <f t="shared" si="152"/>
        <v>2370.3991422080358</v>
      </c>
      <c r="U507" s="31">
        <f t="shared" si="153"/>
        <v>2177.2191693871355</v>
      </c>
      <c r="V507" s="31">
        <f t="shared" si="154"/>
        <v>1999.7827484578049</v>
      </c>
      <c r="W507" s="20">
        <f t="shared" si="155"/>
        <v>1836.8068301342239</v>
      </c>
      <c r="Y507" s="153">
        <f t="shared" si="147"/>
        <v>4.5106300959999999</v>
      </c>
      <c r="Z507" s="155">
        <f t="shared" si="156"/>
        <v>564.99924759479211</v>
      </c>
      <c r="AA507" s="156">
        <f t="shared" si="157"/>
        <v>1805.3998946132435</v>
      </c>
      <c r="AD507" s="14" t="s">
        <v>478</v>
      </c>
      <c r="AE507" s="57">
        <v>39169</v>
      </c>
      <c r="AF507" s="33">
        <f t="shared" si="158"/>
        <v>2809.7012526554186</v>
      </c>
      <c r="AG507" s="84">
        <f t="shared" si="148"/>
        <v>4.1430281238955313</v>
      </c>
      <c r="AH507" s="31">
        <f t="shared" si="159"/>
        <v>2580.7195584090978</v>
      </c>
      <c r="AI507" s="86">
        <f t="shared" si="149"/>
        <v>3.8053845405347846</v>
      </c>
      <c r="AJ507" s="155">
        <f t="shared" si="160"/>
        <v>2370.3991422080358</v>
      </c>
      <c r="AK507" s="56"/>
      <c r="AL507" s="86">
        <f t="shared" si="161"/>
        <v>3.4952578327480057</v>
      </c>
      <c r="AM507" s="31">
        <f t="shared" si="162"/>
        <v>2177.2191693871355</v>
      </c>
      <c r="AN507" s="86">
        <f t="shared" si="163"/>
        <v>3.210405462904784</v>
      </c>
      <c r="AO507" s="31">
        <f t="shared" si="164"/>
        <v>1999.7827484578049</v>
      </c>
      <c r="AP507" s="89">
        <f t="shared" si="165"/>
        <v>2.9487676530419655</v>
      </c>
      <c r="AQ507" s="20">
        <f t="shared" si="166"/>
        <v>1836.8068301342239</v>
      </c>
      <c r="AR507" s="86">
        <f t="shared" si="167"/>
        <v>2.7084524905334391</v>
      </c>
    </row>
    <row r="508" spans="1:44" x14ac:dyDescent="0.25">
      <c r="A508" s="3" t="s">
        <v>1452</v>
      </c>
      <c r="B508" s="4">
        <v>39174</v>
      </c>
      <c r="C508" s="7">
        <v>4304738601</v>
      </c>
      <c r="D508" s="8">
        <v>354</v>
      </c>
      <c r="E508" s="8">
        <v>1463</v>
      </c>
      <c r="F508" s="8" t="s">
        <v>1695</v>
      </c>
      <c r="G508" s="8" t="s">
        <v>1697</v>
      </c>
      <c r="H508" s="8">
        <v>40.113950000000003</v>
      </c>
      <c r="I508" s="9">
        <v>-109.96952</v>
      </c>
      <c r="J508" s="7">
        <v>1463</v>
      </c>
      <c r="K508" s="8">
        <v>365</v>
      </c>
      <c r="L508" s="8">
        <v>730</v>
      </c>
      <c r="M508" s="8">
        <v>1095</v>
      </c>
      <c r="N508" s="8">
        <v>1460</v>
      </c>
      <c r="O508" s="8">
        <v>1825</v>
      </c>
      <c r="P508" s="8">
        <v>2190</v>
      </c>
      <c r="Q508" s="6">
        <v>2.3290384453705478E-4</v>
      </c>
      <c r="R508" s="33">
        <f t="shared" si="150"/>
        <v>1343.7701643134612</v>
      </c>
      <c r="S508" s="31">
        <f t="shared" si="151"/>
        <v>1234.2571801086988</v>
      </c>
      <c r="T508" s="31">
        <f t="shared" si="152"/>
        <v>1133.6691549690604</v>
      </c>
      <c r="U508" s="31">
        <f t="shared" si="153"/>
        <v>1041.2787331851519</v>
      </c>
      <c r="V508" s="31">
        <f t="shared" si="154"/>
        <v>956.41783621895013</v>
      </c>
      <c r="W508" s="20">
        <f t="shared" si="155"/>
        <v>878.47283180332454</v>
      </c>
      <c r="Y508" s="153">
        <f t="shared" si="147"/>
        <v>2.1572578719999997</v>
      </c>
      <c r="Z508" s="155">
        <f t="shared" si="156"/>
        <v>270.21703145837876</v>
      </c>
      <c r="AA508" s="156">
        <f t="shared" si="157"/>
        <v>863.45212351068164</v>
      </c>
      <c r="AD508" s="14" t="s">
        <v>1452</v>
      </c>
      <c r="AE508" s="57">
        <v>39174</v>
      </c>
      <c r="AF508" s="33">
        <f t="shared" si="158"/>
        <v>1343.7701643134612</v>
      </c>
      <c r="AG508" s="84">
        <f t="shared" si="148"/>
        <v>1.9814482331674284</v>
      </c>
      <c r="AH508" s="31">
        <f t="shared" si="159"/>
        <v>1234.2571801086988</v>
      </c>
      <c r="AI508" s="86">
        <f t="shared" si="149"/>
        <v>1.8199665193862011</v>
      </c>
      <c r="AJ508" s="155">
        <f t="shared" si="160"/>
        <v>1133.6691549690604</v>
      </c>
      <c r="AK508" s="56"/>
      <c r="AL508" s="86">
        <f t="shared" si="161"/>
        <v>1.6716450504446982</v>
      </c>
      <c r="AM508" s="31">
        <f t="shared" si="162"/>
        <v>1041.2787331851519</v>
      </c>
      <c r="AN508" s="86">
        <f t="shared" si="163"/>
        <v>1.5354113083457666</v>
      </c>
      <c r="AO508" s="31">
        <f t="shared" si="164"/>
        <v>956.41783621895013</v>
      </c>
      <c r="AP508" s="89">
        <f t="shared" si="165"/>
        <v>1.4102801818896356</v>
      </c>
      <c r="AQ508" s="20">
        <f t="shared" si="166"/>
        <v>878.47283180332454</v>
      </c>
      <c r="AR508" s="86">
        <f t="shared" si="167"/>
        <v>1.2953468432986013</v>
      </c>
    </row>
    <row r="509" spans="1:44" x14ac:dyDescent="0.25">
      <c r="A509" s="3" t="s">
        <v>435</v>
      </c>
      <c r="B509" s="4">
        <v>39177</v>
      </c>
      <c r="C509" s="7">
        <v>4301332956</v>
      </c>
      <c r="D509" s="8">
        <v>366</v>
      </c>
      <c r="E509" s="8">
        <v>3226</v>
      </c>
      <c r="F509" s="8" t="s">
        <v>1695</v>
      </c>
      <c r="G509" s="8" t="s">
        <v>1696</v>
      </c>
      <c r="H509" s="8">
        <v>40.049860000000002</v>
      </c>
      <c r="I509" s="9">
        <v>-110.12194</v>
      </c>
      <c r="J509" s="7">
        <v>3226</v>
      </c>
      <c r="K509" s="8">
        <v>365</v>
      </c>
      <c r="L509" s="8">
        <v>730</v>
      </c>
      <c r="M509" s="8">
        <v>1095</v>
      </c>
      <c r="N509" s="8">
        <v>1460</v>
      </c>
      <c r="O509" s="8">
        <v>1825</v>
      </c>
      <c r="P509" s="8">
        <v>2190</v>
      </c>
      <c r="Q509" s="6">
        <v>2.3290384453705478E-4</v>
      </c>
      <c r="R509" s="33">
        <f t="shared" si="150"/>
        <v>2963.0912850821774</v>
      </c>
      <c r="S509" s="31">
        <f t="shared" si="151"/>
        <v>2721.6087922287511</v>
      </c>
      <c r="T509" s="31">
        <f t="shared" si="152"/>
        <v>2499.8063526522142</v>
      </c>
      <c r="U509" s="31">
        <f t="shared" si="153"/>
        <v>2296.0801047541354</v>
      </c>
      <c r="V509" s="31">
        <f t="shared" si="154"/>
        <v>2108.956896542948</v>
      </c>
      <c r="W509" s="20">
        <f t="shared" si="155"/>
        <v>1937.0836332177203</v>
      </c>
      <c r="Y509" s="153">
        <f t="shared" si="147"/>
        <v>4.7568789439999994</v>
      </c>
      <c r="Z509" s="155">
        <f t="shared" si="156"/>
        <v>595.8442539198428</v>
      </c>
      <c r="AA509" s="156">
        <f t="shared" si="157"/>
        <v>1903.9620987323713</v>
      </c>
      <c r="AD509" s="14" t="s">
        <v>435</v>
      </c>
      <c r="AE509" s="57">
        <v>39177</v>
      </c>
      <c r="AF509" s="33">
        <f t="shared" si="158"/>
        <v>2963.0912850821774</v>
      </c>
      <c r="AG509" s="84">
        <f t="shared" si="148"/>
        <v>4.3692084758702139</v>
      </c>
      <c r="AH509" s="31">
        <f t="shared" si="159"/>
        <v>2721.6087922287511</v>
      </c>
      <c r="AI509" s="86">
        <f t="shared" si="149"/>
        <v>4.0131319149281515</v>
      </c>
      <c r="AJ509" s="155">
        <f t="shared" si="160"/>
        <v>2499.8063526522142</v>
      </c>
      <c r="AK509" s="56"/>
      <c r="AL509" s="86">
        <f t="shared" si="161"/>
        <v>3.6860744584652063</v>
      </c>
      <c r="AM509" s="31">
        <f t="shared" si="162"/>
        <v>2296.0801047541354</v>
      </c>
      <c r="AN509" s="86">
        <f t="shared" si="163"/>
        <v>3.3856711419845817</v>
      </c>
      <c r="AO509" s="31">
        <f t="shared" si="164"/>
        <v>2108.956896542948</v>
      </c>
      <c r="AP509" s="89">
        <f t="shared" si="165"/>
        <v>3.1097497380560246</v>
      </c>
      <c r="AQ509" s="20">
        <f t="shared" si="166"/>
        <v>1937.0836332177203</v>
      </c>
      <c r="AR509" s="86">
        <f t="shared" si="167"/>
        <v>2.8563150488593898</v>
      </c>
    </row>
    <row r="510" spans="1:44" x14ac:dyDescent="0.25">
      <c r="A510" s="3" t="s">
        <v>548</v>
      </c>
      <c r="B510" s="4">
        <v>39181</v>
      </c>
      <c r="C510" s="7">
        <v>4301333218</v>
      </c>
      <c r="D510" s="8">
        <v>361</v>
      </c>
      <c r="E510" s="8">
        <v>2076</v>
      </c>
      <c r="F510" s="8" t="s">
        <v>1695</v>
      </c>
      <c r="G510" s="8" t="s">
        <v>1696</v>
      </c>
      <c r="H510" s="8">
        <v>40.062040000000003</v>
      </c>
      <c r="I510" s="9">
        <v>-110.08909</v>
      </c>
      <c r="J510" s="7">
        <v>2076</v>
      </c>
      <c r="K510" s="8">
        <v>365</v>
      </c>
      <c r="L510" s="8">
        <v>730</v>
      </c>
      <c r="M510" s="8">
        <v>1095</v>
      </c>
      <c r="N510" s="8">
        <v>1460</v>
      </c>
      <c r="O510" s="8">
        <v>1825</v>
      </c>
      <c r="P510" s="8">
        <v>2190</v>
      </c>
      <c r="Q510" s="6">
        <v>2.3290384453705478E-4</v>
      </c>
      <c r="R510" s="33">
        <f t="shared" si="150"/>
        <v>1906.812618670366</v>
      </c>
      <c r="S510" s="31">
        <f t="shared" si="151"/>
        <v>1751.4134695185637</v>
      </c>
      <c r="T510" s="31">
        <f t="shared" si="152"/>
        <v>1608.678855581524</v>
      </c>
      <c r="U510" s="31">
        <f t="shared" si="153"/>
        <v>1477.5766576161143</v>
      </c>
      <c r="V510" s="31">
        <f t="shared" si="154"/>
        <v>1357.1588708069312</v>
      </c>
      <c r="W510" s="20">
        <f t="shared" si="155"/>
        <v>1246.5547497086136</v>
      </c>
      <c r="Y510" s="153">
        <f t="shared" si="147"/>
        <v>3.0611533440000001</v>
      </c>
      <c r="Z510" s="155">
        <f t="shared" si="156"/>
        <v>383.43852174134952</v>
      </c>
      <c r="AA510" s="156">
        <f t="shared" si="157"/>
        <v>1225.2403338401743</v>
      </c>
      <c r="AD510" s="14" t="s">
        <v>548</v>
      </c>
      <c r="AE510" s="57">
        <v>39181</v>
      </c>
      <c r="AF510" s="33">
        <f t="shared" si="158"/>
        <v>1906.812618670366</v>
      </c>
      <c r="AG510" s="84">
        <f t="shared" si="148"/>
        <v>2.811679105984676</v>
      </c>
      <c r="AH510" s="31">
        <f t="shared" si="159"/>
        <v>1751.4134695185637</v>
      </c>
      <c r="AI510" s="86">
        <f t="shared" si="149"/>
        <v>2.5825362229977809</v>
      </c>
      <c r="AJ510" s="155">
        <f t="shared" si="160"/>
        <v>1608.678855581524</v>
      </c>
      <c r="AK510" s="56"/>
      <c r="AL510" s="86">
        <f t="shared" si="161"/>
        <v>2.3720677544246027</v>
      </c>
      <c r="AM510" s="31">
        <f t="shared" si="162"/>
        <v>1477.5766576161143</v>
      </c>
      <c r="AN510" s="86">
        <f t="shared" si="163"/>
        <v>2.1787517950278956</v>
      </c>
      <c r="AO510" s="31">
        <f t="shared" si="164"/>
        <v>1357.1588708069312</v>
      </c>
      <c r="AP510" s="89">
        <f t="shared" si="165"/>
        <v>2.0011904699951355</v>
      </c>
      <c r="AQ510" s="20">
        <f t="shared" si="166"/>
        <v>1246.5547497086136</v>
      </c>
      <c r="AR510" s="86">
        <f t="shared" si="167"/>
        <v>1.8380998268543378</v>
      </c>
    </row>
    <row r="511" spans="1:44" x14ac:dyDescent="0.25">
      <c r="A511" s="3" t="s">
        <v>1453</v>
      </c>
      <c r="B511" s="4">
        <v>39182</v>
      </c>
      <c r="C511" s="7">
        <v>4304738613</v>
      </c>
      <c r="D511" s="8">
        <v>359</v>
      </c>
      <c r="E511" s="8">
        <v>2640</v>
      </c>
      <c r="F511" s="8" t="s">
        <v>1695</v>
      </c>
      <c r="G511" s="8" t="s">
        <v>1697</v>
      </c>
      <c r="H511" s="8">
        <v>40.111719999999899</v>
      </c>
      <c r="I511" s="9">
        <v>-109.96567</v>
      </c>
      <c r="J511" s="7">
        <v>2640</v>
      </c>
      <c r="K511" s="8">
        <v>365</v>
      </c>
      <c r="L511" s="8">
        <v>730</v>
      </c>
      <c r="M511" s="8">
        <v>1095</v>
      </c>
      <c r="N511" s="8">
        <v>1460</v>
      </c>
      <c r="O511" s="8">
        <v>1825</v>
      </c>
      <c r="P511" s="8">
        <v>2190</v>
      </c>
      <c r="Q511" s="6">
        <v>2.3290384453705478E-4</v>
      </c>
      <c r="R511" s="33">
        <f t="shared" si="150"/>
        <v>2424.8484168062455</v>
      </c>
      <c r="S511" s="31">
        <f t="shared" si="151"/>
        <v>2227.2310016999077</v>
      </c>
      <c r="T511" s="31">
        <f t="shared" si="152"/>
        <v>2045.7187758840189</v>
      </c>
      <c r="U511" s="31">
        <f t="shared" si="153"/>
        <v>1878.9992177777176</v>
      </c>
      <c r="V511" s="31">
        <f t="shared" si="154"/>
        <v>1725.8667721244212</v>
      </c>
      <c r="W511" s="20">
        <f t="shared" si="155"/>
        <v>1585.2141325774276</v>
      </c>
      <c r="Y511" s="153">
        <f t="shared" si="147"/>
        <v>3.8927961600000001</v>
      </c>
      <c r="Z511" s="155">
        <f t="shared" si="156"/>
        <v>487.6096808271497</v>
      </c>
      <c r="AA511" s="156">
        <f t="shared" si="157"/>
        <v>1558.1090950568691</v>
      </c>
      <c r="AD511" s="14" t="s">
        <v>1453</v>
      </c>
      <c r="AE511" s="57">
        <v>39182</v>
      </c>
      <c r="AF511" s="33">
        <f t="shared" si="158"/>
        <v>2424.8484168062455</v>
      </c>
      <c r="AG511" s="84">
        <f t="shared" si="148"/>
        <v>3.5755456839111481</v>
      </c>
      <c r="AH511" s="31">
        <f t="shared" si="159"/>
        <v>2227.2310016999077</v>
      </c>
      <c r="AI511" s="86">
        <f t="shared" si="149"/>
        <v>3.2841501101705886</v>
      </c>
      <c r="AJ511" s="155">
        <f t="shared" si="160"/>
        <v>2045.7187758840189</v>
      </c>
      <c r="AK511" s="56"/>
      <c r="AL511" s="86">
        <f t="shared" si="161"/>
        <v>3.0165023466671248</v>
      </c>
      <c r="AM511" s="31">
        <f t="shared" si="162"/>
        <v>1878.9992177777176</v>
      </c>
      <c r="AN511" s="86">
        <f t="shared" si="163"/>
        <v>2.7706670225788268</v>
      </c>
      <c r="AO511" s="31">
        <f t="shared" si="164"/>
        <v>1725.8667721244212</v>
      </c>
      <c r="AP511" s="89">
        <f t="shared" si="165"/>
        <v>2.5448664936354324</v>
      </c>
      <c r="AQ511" s="20">
        <f t="shared" si="166"/>
        <v>1585.2141325774276</v>
      </c>
      <c r="AR511" s="86">
        <f t="shared" si="167"/>
        <v>2.3374679879072504</v>
      </c>
    </row>
    <row r="512" spans="1:44" x14ac:dyDescent="0.25">
      <c r="A512" s="3" t="s">
        <v>480</v>
      </c>
      <c r="B512" s="4">
        <v>39195</v>
      </c>
      <c r="C512" s="7">
        <v>4301333058</v>
      </c>
      <c r="D512" s="8">
        <v>202</v>
      </c>
      <c r="E512" s="8">
        <v>1805</v>
      </c>
      <c r="F512" s="8" t="s">
        <v>1695</v>
      </c>
      <c r="G512" s="8" t="s">
        <v>1696</v>
      </c>
      <c r="H512" s="8">
        <v>40.043959999999899</v>
      </c>
      <c r="I512" s="9">
        <v>-110.13723</v>
      </c>
      <c r="J512" s="7">
        <v>1805</v>
      </c>
      <c r="K512" s="8">
        <v>365</v>
      </c>
      <c r="L512" s="8">
        <v>730</v>
      </c>
      <c r="M512" s="8">
        <v>1095</v>
      </c>
      <c r="N512" s="8">
        <v>1460</v>
      </c>
      <c r="O512" s="8">
        <v>1825</v>
      </c>
      <c r="P512" s="8">
        <v>2190</v>
      </c>
      <c r="Q512" s="6">
        <v>2.3290384453705478E-4</v>
      </c>
      <c r="R512" s="33">
        <f t="shared" si="150"/>
        <v>1657.8982546724521</v>
      </c>
      <c r="S512" s="31">
        <f t="shared" si="151"/>
        <v>1522.7848326016415</v>
      </c>
      <c r="T512" s="31">
        <f t="shared" si="152"/>
        <v>1398.6827236631266</v>
      </c>
      <c r="U512" s="31">
        <f t="shared" si="153"/>
        <v>1284.6945409427199</v>
      </c>
      <c r="V512" s="31">
        <f t="shared" si="154"/>
        <v>1179.9960316987047</v>
      </c>
      <c r="W512" s="20">
        <f t="shared" si="155"/>
        <v>1083.8301171599458</v>
      </c>
      <c r="Y512" s="153">
        <f t="shared" si="147"/>
        <v>2.66155192</v>
      </c>
      <c r="Z512" s="155">
        <f t="shared" si="156"/>
        <v>333.38464920189591</v>
      </c>
      <c r="AA512" s="156">
        <f t="shared" si="157"/>
        <v>1065.2980744612307</v>
      </c>
      <c r="AD512" s="14" t="s">
        <v>480</v>
      </c>
      <c r="AE512" s="57">
        <v>39195</v>
      </c>
      <c r="AF512" s="33">
        <f t="shared" si="158"/>
        <v>1657.8982546724521</v>
      </c>
      <c r="AG512" s="84">
        <f t="shared" si="148"/>
        <v>2.4446439240377362</v>
      </c>
      <c r="AH512" s="31">
        <f t="shared" si="159"/>
        <v>1522.7848326016415</v>
      </c>
      <c r="AI512" s="86">
        <f t="shared" si="149"/>
        <v>2.2454132382037546</v>
      </c>
      <c r="AJ512" s="155">
        <f t="shared" si="160"/>
        <v>1398.6827236631266</v>
      </c>
      <c r="AK512" s="56"/>
      <c r="AL512" s="86">
        <f t="shared" si="161"/>
        <v>2.0624192180811214</v>
      </c>
      <c r="AM512" s="31">
        <f t="shared" si="162"/>
        <v>1284.6945409427199</v>
      </c>
      <c r="AN512" s="86">
        <f t="shared" si="163"/>
        <v>1.8943386271798419</v>
      </c>
      <c r="AO512" s="31">
        <f t="shared" si="164"/>
        <v>1179.9960316987047</v>
      </c>
      <c r="AP512" s="89">
        <f t="shared" si="165"/>
        <v>1.7399560685651347</v>
      </c>
      <c r="AQ512" s="20">
        <f t="shared" si="166"/>
        <v>1083.8301171599458</v>
      </c>
      <c r="AR512" s="86">
        <f t="shared" si="167"/>
        <v>1.5981551962774949</v>
      </c>
    </row>
    <row r="513" spans="1:44" x14ac:dyDescent="0.25">
      <c r="A513" s="3" t="s">
        <v>565</v>
      </c>
      <c r="B513" s="4">
        <v>39195</v>
      </c>
      <c r="C513" s="7">
        <v>4301333261</v>
      </c>
      <c r="D513" s="8">
        <v>243</v>
      </c>
      <c r="E513" s="8">
        <v>1254</v>
      </c>
      <c r="F513" s="8" t="s">
        <v>1695</v>
      </c>
      <c r="G513" s="8" t="s">
        <v>1696</v>
      </c>
      <c r="H513" s="8">
        <v>40.10125</v>
      </c>
      <c r="I513" s="9">
        <v>-110.08368</v>
      </c>
      <c r="J513" s="7">
        <v>1254</v>
      </c>
      <c r="K513" s="8">
        <v>365</v>
      </c>
      <c r="L513" s="8">
        <v>730</v>
      </c>
      <c r="M513" s="8">
        <v>1095</v>
      </c>
      <c r="N513" s="8">
        <v>1460</v>
      </c>
      <c r="O513" s="8">
        <v>1825</v>
      </c>
      <c r="P513" s="8">
        <v>2190</v>
      </c>
      <c r="Q513" s="6">
        <v>2.3290384453705478E-4</v>
      </c>
      <c r="R513" s="33">
        <f t="shared" si="150"/>
        <v>1151.8029979829666</v>
      </c>
      <c r="S513" s="31">
        <f t="shared" si="151"/>
        <v>1057.9347258074563</v>
      </c>
      <c r="T513" s="31">
        <f t="shared" si="152"/>
        <v>971.71641854490895</v>
      </c>
      <c r="U513" s="31">
        <f t="shared" si="153"/>
        <v>892.52462844441584</v>
      </c>
      <c r="V513" s="31">
        <f t="shared" si="154"/>
        <v>819.78671675910016</v>
      </c>
      <c r="W513" s="20">
        <f t="shared" si="155"/>
        <v>752.97671297427814</v>
      </c>
      <c r="Y513" s="153">
        <f t="shared" si="147"/>
        <v>1.8490781759999999</v>
      </c>
      <c r="Z513" s="155">
        <f t="shared" si="156"/>
        <v>231.61459839289608</v>
      </c>
      <c r="AA513" s="156">
        <f t="shared" si="157"/>
        <v>740.10182015201281</v>
      </c>
      <c r="AD513" s="14" t="s">
        <v>565</v>
      </c>
      <c r="AE513" s="57">
        <v>39195</v>
      </c>
      <c r="AF513" s="33">
        <f t="shared" si="158"/>
        <v>1151.8029979829666</v>
      </c>
      <c r="AG513" s="84">
        <f t="shared" si="148"/>
        <v>1.6983841998577955</v>
      </c>
      <c r="AH513" s="31">
        <f t="shared" si="159"/>
        <v>1057.9347258074563</v>
      </c>
      <c r="AI513" s="86">
        <f t="shared" si="149"/>
        <v>1.5599713023310298</v>
      </c>
      <c r="AJ513" s="155">
        <f t="shared" si="160"/>
        <v>971.71641854490895</v>
      </c>
      <c r="AK513" s="56"/>
      <c r="AL513" s="86">
        <f t="shared" si="161"/>
        <v>1.4328386146668841</v>
      </c>
      <c r="AM513" s="31">
        <f t="shared" si="162"/>
        <v>892.52462844441584</v>
      </c>
      <c r="AN513" s="86">
        <f t="shared" si="163"/>
        <v>1.3160668357249428</v>
      </c>
      <c r="AO513" s="31">
        <f t="shared" si="164"/>
        <v>819.78671675910016</v>
      </c>
      <c r="AP513" s="89">
        <f t="shared" si="165"/>
        <v>1.2088115844768306</v>
      </c>
      <c r="AQ513" s="20">
        <f t="shared" si="166"/>
        <v>752.97671297427814</v>
      </c>
      <c r="AR513" s="86">
        <f t="shared" si="167"/>
        <v>1.1102972942559439</v>
      </c>
    </row>
    <row r="514" spans="1:44" x14ac:dyDescent="0.25">
      <c r="A514" s="3" t="s">
        <v>479</v>
      </c>
      <c r="B514" s="4">
        <v>39203</v>
      </c>
      <c r="C514" s="7">
        <v>4301333057</v>
      </c>
      <c r="D514" s="8">
        <v>366</v>
      </c>
      <c r="E514" s="8">
        <v>6245</v>
      </c>
      <c r="F514" s="8" t="s">
        <v>1695</v>
      </c>
      <c r="G514" s="8" t="s">
        <v>1696</v>
      </c>
      <c r="H514" s="8">
        <v>40.046810000000001</v>
      </c>
      <c r="I514" s="9">
        <v>-110.13578</v>
      </c>
      <c r="J514" s="7">
        <v>6245</v>
      </c>
      <c r="K514" s="8">
        <v>365</v>
      </c>
      <c r="L514" s="8">
        <v>730</v>
      </c>
      <c r="M514" s="8">
        <v>1095</v>
      </c>
      <c r="N514" s="8">
        <v>1460</v>
      </c>
      <c r="O514" s="8">
        <v>1825</v>
      </c>
      <c r="P514" s="8">
        <v>2190</v>
      </c>
      <c r="Q514" s="6">
        <v>2.3290384453705478E-4</v>
      </c>
      <c r="R514" s="33">
        <f t="shared" si="150"/>
        <v>5736.052410210229</v>
      </c>
      <c r="S514" s="31">
        <f t="shared" si="151"/>
        <v>5268.5824263696686</v>
      </c>
      <c r="T514" s="31">
        <f t="shared" si="152"/>
        <v>4839.2097558317037</v>
      </c>
      <c r="U514" s="31">
        <f t="shared" si="153"/>
        <v>4444.8295890234267</v>
      </c>
      <c r="V514" s="31">
        <f t="shared" si="154"/>
        <v>4082.5901484534133</v>
      </c>
      <c r="W514" s="20">
        <f t="shared" si="155"/>
        <v>3749.8720674038013</v>
      </c>
      <c r="Y514" s="153">
        <f t="shared" si="147"/>
        <v>9.2085272800000002</v>
      </c>
      <c r="Z514" s="155">
        <f t="shared" si="156"/>
        <v>1153.4554760475567</v>
      </c>
      <c r="AA514" s="156">
        <f t="shared" si="157"/>
        <v>3685.754279784147</v>
      </c>
      <c r="AD514" s="14" t="s">
        <v>479</v>
      </c>
      <c r="AE514" s="57">
        <v>39203</v>
      </c>
      <c r="AF514" s="33">
        <f t="shared" si="158"/>
        <v>5736.052410210229</v>
      </c>
      <c r="AG514" s="84">
        <f t="shared" si="148"/>
        <v>8.458061665161031</v>
      </c>
      <c r="AH514" s="31">
        <f t="shared" si="159"/>
        <v>5268.5824263696686</v>
      </c>
      <c r="AI514" s="86">
        <f t="shared" si="149"/>
        <v>7.7687566053088366</v>
      </c>
      <c r="AJ514" s="155">
        <f t="shared" si="160"/>
        <v>4839.2097558317037</v>
      </c>
      <c r="AK514" s="56"/>
      <c r="AL514" s="86">
        <f t="shared" si="161"/>
        <v>7.1356277102031029</v>
      </c>
      <c r="AM514" s="31">
        <f t="shared" si="162"/>
        <v>4444.8295890234267</v>
      </c>
      <c r="AN514" s="86">
        <f t="shared" si="163"/>
        <v>6.5540968015169598</v>
      </c>
      <c r="AO514" s="31">
        <f t="shared" si="164"/>
        <v>4082.5901484534133</v>
      </c>
      <c r="AP514" s="89">
        <f t="shared" si="165"/>
        <v>6.0199588078610899</v>
      </c>
      <c r="AQ514" s="20">
        <f t="shared" si="166"/>
        <v>3749.8720674038013</v>
      </c>
      <c r="AR514" s="86">
        <f t="shared" si="167"/>
        <v>5.5293513577578706</v>
      </c>
    </row>
    <row r="515" spans="1:44" x14ac:dyDescent="0.25">
      <c r="A515" s="3" t="s">
        <v>416</v>
      </c>
      <c r="B515" s="4">
        <v>39205</v>
      </c>
      <c r="C515" s="7">
        <v>4301332916</v>
      </c>
      <c r="D515" s="8">
        <v>295</v>
      </c>
      <c r="E515" s="8">
        <v>3531</v>
      </c>
      <c r="F515" s="8" t="s">
        <v>1695</v>
      </c>
      <c r="G515" s="8" t="s">
        <v>1696</v>
      </c>
      <c r="H515" s="8">
        <v>40.046819999999897</v>
      </c>
      <c r="I515" s="9">
        <v>-110.13111000000001</v>
      </c>
      <c r="J515" s="7">
        <v>3531</v>
      </c>
      <c r="K515" s="8">
        <v>365</v>
      </c>
      <c r="L515" s="8">
        <v>730</v>
      </c>
      <c r="M515" s="8">
        <v>1095</v>
      </c>
      <c r="N515" s="8">
        <v>1460</v>
      </c>
      <c r="O515" s="8">
        <v>1825</v>
      </c>
      <c r="P515" s="8">
        <v>2190</v>
      </c>
      <c r="Q515" s="6">
        <v>2.3290384453705478E-4</v>
      </c>
      <c r="R515" s="33">
        <f t="shared" si="150"/>
        <v>3243.2347574783535</v>
      </c>
      <c r="S515" s="31">
        <f t="shared" si="151"/>
        <v>2978.9214647736267</v>
      </c>
      <c r="T515" s="31">
        <f t="shared" si="152"/>
        <v>2736.1488627448753</v>
      </c>
      <c r="U515" s="31">
        <f t="shared" si="153"/>
        <v>2513.1614537776973</v>
      </c>
      <c r="V515" s="31">
        <f t="shared" si="154"/>
        <v>2308.3468077164134</v>
      </c>
      <c r="W515" s="20">
        <f t="shared" si="155"/>
        <v>2120.2239023223096</v>
      </c>
      <c r="Y515" s="153">
        <f t="shared" si="147"/>
        <v>5.2066148639999996</v>
      </c>
      <c r="Z515" s="155">
        <f t="shared" si="156"/>
        <v>652.17794810631267</v>
      </c>
      <c r="AA515" s="156">
        <f t="shared" si="157"/>
        <v>2083.9709146385626</v>
      </c>
      <c r="AD515" s="14" t="s">
        <v>416</v>
      </c>
      <c r="AE515" s="57">
        <v>39205</v>
      </c>
      <c r="AF515" s="33">
        <f t="shared" si="158"/>
        <v>3243.2347574783535</v>
      </c>
      <c r="AG515" s="84">
        <f t="shared" si="148"/>
        <v>4.7822923522311607</v>
      </c>
      <c r="AH515" s="31">
        <f t="shared" si="159"/>
        <v>2978.9214647736267</v>
      </c>
      <c r="AI515" s="86">
        <f t="shared" si="149"/>
        <v>4.3925507723531627</v>
      </c>
      <c r="AJ515" s="155">
        <f t="shared" si="160"/>
        <v>2736.1488627448753</v>
      </c>
      <c r="AK515" s="56"/>
      <c r="AL515" s="86">
        <f t="shared" si="161"/>
        <v>4.034571888667279</v>
      </c>
      <c r="AM515" s="31">
        <f t="shared" si="162"/>
        <v>2513.1614537776973</v>
      </c>
      <c r="AN515" s="86">
        <f t="shared" si="163"/>
        <v>3.7057671426991807</v>
      </c>
      <c r="AO515" s="31">
        <f t="shared" si="164"/>
        <v>2308.3468077164134</v>
      </c>
      <c r="AP515" s="89">
        <f t="shared" si="165"/>
        <v>3.4037589352373909</v>
      </c>
      <c r="AQ515" s="20">
        <f t="shared" si="166"/>
        <v>2120.2239023223096</v>
      </c>
      <c r="AR515" s="86">
        <f t="shared" si="167"/>
        <v>3.1263634338259476</v>
      </c>
    </row>
    <row r="516" spans="1:44" x14ac:dyDescent="0.25">
      <c r="A516" s="3" t="s">
        <v>442</v>
      </c>
      <c r="B516" s="4">
        <v>39206</v>
      </c>
      <c r="C516" s="7">
        <v>4301332967</v>
      </c>
      <c r="D516" s="8">
        <v>303</v>
      </c>
      <c r="E516" s="8">
        <v>1974</v>
      </c>
      <c r="F516" s="8" t="s">
        <v>1695</v>
      </c>
      <c r="G516" s="8" t="s">
        <v>1696</v>
      </c>
      <c r="H516" s="8">
        <v>40.057670000000002</v>
      </c>
      <c r="I516" s="9">
        <v>-110.10294</v>
      </c>
      <c r="J516" s="7">
        <v>1974</v>
      </c>
      <c r="K516" s="8">
        <v>365</v>
      </c>
      <c r="L516" s="8">
        <v>730</v>
      </c>
      <c r="M516" s="8">
        <v>1095</v>
      </c>
      <c r="N516" s="8">
        <v>1460</v>
      </c>
      <c r="O516" s="8">
        <v>1825</v>
      </c>
      <c r="P516" s="8">
        <v>2190</v>
      </c>
      <c r="Q516" s="6">
        <v>2.3290384453705478E-4</v>
      </c>
      <c r="R516" s="33">
        <f t="shared" si="150"/>
        <v>1813.1252934755792</v>
      </c>
      <c r="S516" s="31">
        <f t="shared" si="151"/>
        <v>1665.3613626347037</v>
      </c>
      <c r="T516" s="31">
        <f t="shared" si="152"/>
        <v>1529.6397210587322</v>
      </c>
      <c r="U516" s="31">
        <f t="shared" si="153"/>
        <v>1404.9789605656115</v>
      </c>
      <c r="V516" s="31">
        <f t="shared" si="154"/>
        <v>1290.477654611215</v>
      </c>
      <c r="W516" s="20">
        <f t="shared" si="155"/>
        <v>1185.3078400408492</v>
      </c>
      <c r="Y516" s="153">
        <f t="shared" ref="Y516:Y579" si="168">J516*$X$11</f>
        <v>2.9107498559999998</v>
      </c>
      <c r="Z516" s="155">
        <f t="shared" si="156"/>
        <v>364.59905680030056</v>
      </c>
      <c r="AA516" s="156">
        <f t="shared" si="157"/>
        <v>1165.0406642584317</v>
      </c>
      <c r="AD516" s="14" t="s">
        <v>442</v>
      </c>
      <c r="AE516" s="57">
        <v>39206</v>
      </c>
      <c r="AF516" s="33">
        <f t="shared" si="158"/>
        <v>1813.1252934755792</v>
      </c>
      <c r="AG516" s="84">
        <f t="shared" ref="AG516:AG579" si="169">AF516*$X$11</f>
        <v>2.6735330227426544</v>
      </c>
      <c r="AH516" s="31">
        <f t="shared" si="159"/>
        <v>1665.3613626347037</v>
      </c>
      <c r="AI516" s="86">
        <f t="shared" ref="AI516:AI579" si="170">AH516*$X$11</f>
        <v>2.4556486051048263</v>
      </c>
      <c r="AJ516" s="155">
        <f t="shared" si="160"/>
        <v>1529.6397210587322</v>
      </c>
      <c r="AK516" s="56"/>
      <c r="AL516" s="86">
        <f t="shared" si="161"/>
        <v>2.2555210728488273</v>
      </c>
      <c r="AM516" s="31">
        <f t="shared" si="162"/>
        <v>1404.9789605656115</v>
      </c>
      <c r="AN516" s="86">
        <f t="shared" si="163"/>
        <v>2.0717032964282591</v>
      </c>
      <c r="AO516" s="31">
        <f t="shared" si="164"/>
        <v>1290.477654611215</v>
      </c>
      <c r="AP516" s="89">
        <f t="shared" si="165"/>
        <v>1.9028660827410393</v>
      </c>
      <c r="AQ516" s="20">
        <f t="shared" si="166"/>
        <v>1185.3078400408492</v>
      </c>
      <c r="AR516" s="86">
        <f t="shared" si="167"/>
        <v>1.747788563685194</v>
      </c>
    </row>
    <row r="517" spans="1:44" x14ac:dyDescent="0.25">
      <c r="A517" s="3" t="s">
        <v>564</v>
      </c>
      <c r="B517" s="4">
        <v>39206</v>
      </c>
      <c r="C517" s="7">
        <v>4301333260</v>
      </c>
      <c r="D517" s="8">
        <v>354</v>
      </c>
      <c r="E517" s="8">
        <v>1186</v>
      </c>
      <c r="F517" s="8" t="s">
        <v>1695</v>
      </c>
      <c r="G517" s="8" t="s">
        <v>1696</v>
      </c>
      <c r="H517" s="8">
        <v>40.09787</v>
      </c>
      <c r="I517" s="9">
        <v>-110.07953000000001</v>
      </c>
      <c r="J517" s="7">
        <v>1186</v>
      </c>
      <c r="K517" s="8">
        <v>365</v>
      </c>
      <c r="L517" s="8">
        <v>730</v>
      </c>
      <c r="M517" s="8">
        <v>1095</v>
      </c>
      <c r="N517" s="8">
        <v>1460</v>
      </c>
      <c r="O517" s="8">
        <v>1825</v>
      </c>
      <c r="P517" s="8">
        <v>2190</v>
      </c>
      <c r="Q517" s="6">
        <v>2.3290384453705478E-4</v>
      </c>
      <c r="R517" s="33">
        <f t="shared" ref="R517:R580" si="171">(J517*(EXP(-Q517*K517)))</f>
        <v>1089.3447811864421</v>
      </c>
      <c r="S517" s="31">
        <f t="shared" ref="S517:S580" si="172">(J517*(EXP(-Q517*L517)))</f>
        <v>1000.5666545515495</v>
      </c>
      <c r="T517" s="31">
        <f t="shared" ref="T517:T580" si="173">(J517*(EXP(-Q517*M517)))</f>
        <v>919.02366219638122</v>
      </c>
      <c r="U517" s="31">
        <f t="shared" ref="U517:U580" si="174">(J517*(EXP(-Q517*N517)))</f>
        <v>844.12616374408071</v>
      </c>
      <c r="V517" s="31">
        <f t="shared" ref="V517:V580" si="175">(J517*(EXP(-Q517*O517)))</f>
        <v>775.33257262862264</v>
      </c>
      <c r="W517" s="20">
        <f t="shared" ref="W517:W580" si="176">(J517*(EXP(-Q517*P517)))</f>
        <v>712.1454398624353</v>
      </c>
      <c r="Y517" s="153">
        <f t="shared" si="168"/>
        <v>1.748809184</v>
      </c>
      <c r="Z517" s="155">
        <f t="shared" ref="Z517:Z580" si="177">(87/365)*T517</f>
        <v>219.05495509886347</v>
      </c>
      <c r="AA517" s="156">
        <f t="shared" ref="AA517:AA580" si="178">(278/365)*T517</f>
        <v>699.96870709751772</v>
      </c>
      <c r="AD517" s="14" t="s">
        <v>564</v>
      </c>
      <c r="AE517" s="57">
        <v>39206</v>
      </c>
      <c r="AF517" s="33">
        <f t="shared" ref="AF517:AF580" si="179">R517</f>
        <v>1089.3447811864421</v>
      </c>
      <c r="AG517" s="84">
        <f t="shared" si="169"/>
        <v>1.606286811029781</v>
      </c>
      <c r="AH517" s="31">
        <f t="shared" ref="AH517:AH580" si="180">S517</f>
        <v>1000.5666545515495</v>
      </c>
      <c r="AI517" s="86">
        <f t="shared" si="170"/>
        <v>1.47537955706906</v>
      </c>
      <c r="AJ517" s="155">
        <f t="shared" ref="AJ517:AJ580" si="181">T517</f>
        <v>919.02366219638122</v>
      </c>
      <c r="AK517" s="56"/>
      <c r="AL517" s="86">
        <f t="shared" ref="AL517:AL580" si="182">AJ517*$X$11</f>
        <v>1.3551408269497007</v>
      </c>
      <c r="AM517" s="31">
        <f t="shared" ref="AM517:AM580" si="183">U517</f>
        <v>844.12616374408071</v>
      </c>
      <c r="AN517" s="86">
        <f t="shared" ref="AN517:AN580" si="184">AM517*$X$11</f>
        <v>1.2447011699918518</v>
      </c>
      <c r="AO517" s="31">
        <f t="shared" ref="AO517:AO580" si="185">V517</f>
        <v>775.33257262862264</v>
      </c>
      <c r="AP517" s="89">
        <f t="shared" ref="AP517:AP580" si="186">AO517*$X$11</f>
        <v>1.1432619929740997</v>
      </c>
      <c r="AQ517" s="20">
        <f t="shared" ref="AQ517:AQ580" si="187">W517</f>
        <v>712.1454398624353</v>
      </c>
      <c r="AR517" s="86">
        <f t="shared" ref="AR517:AR580" si="188">AQ517*$X$11</f>
        <v>1.0500897854765148</v>
      </c>
    </row>
    <row r="518" spans="1:44" x14ac:dyDescent="0.25">
      <c r="A518" s="3" t="s">
        <v>573</v>
      </c>
      <c r="B518" s="4">
        <v>39212</v>
      </c>
      <c r="C518" s="7">
        <v>4301333275</v>
      </c>
      <c r="D518" s="8">
        <v>353</v>
      </c>
      <c r="E518" s="8">
        <v>1306</v>
      </c>
      <c r="F518" s="8" t="s">
        <v>1695</v>
      </c>
      <c r="G518" s="8" t="s">
        <v>1696</v>
      </c>
      <c r="H518" s="8">
        <v>40.094389999999898</v>
      </c>
      <c r="I518" s="9">
        <v>-110.084239999999</v>
      </c>
      <c r="J518" s="7">
        <v>1306</v>
      </c>
      <c r="K518" s="8">
        <v>365</v>
      </c>
      <c r="L518" s="8">
        <v>730</v>
      </c>
      <c r="M518" s="8">
        <v>1095</v>
      </c>
      <c r="N518" s="8">
        <v>1460</v>
      </c>
      <c r="O518" s="8">
        <v>1825</v>
      </c>
      <c r="P518" s="8">
        <v>2190</v>
      </c>
      <c r="Q518" s="6">
        <v>2.3290384453705478E-4</v>
      </c>
      <c r="R518" s="33">
        <f t="shared" si="171"/>
        <v>1199.5651637685444</v>
      </c>
      <c r="S518" s="31">
        <f t="shared" si="172"/>
        <v>1101.8044273560906</v>
      </c>
      <c r="T518" s="31">
        <f t="shared" si="173"/>
        <v>1012.0108792820184</v>
      </c>
      <c r="U518" s="31">
        <f t="shared" si="174"/>
        <v>929.53521909761332</v>
      </c>
      <c r="V518" s="31">
        <f t="shared" si="175"/>
        <v>853.78106227064177</v>
      </c>
      <c r="W518" s="20">
        <f t="shared" si="176"/>
        <v>784.20062770686388</v>
      </c>
      <c r="Y518" s="153">
        <f t="shared" si="168"/>
        <v>1.9257544639999999</v>
      </c>
      <c r="Z518" s="155">
        <f t="shared" si="177"/>
        <v>241.21903150009754</v>
      </c>
      <c r="AA518" s="156">
        <f t="shared" si="178"/>
        <v>770.79184778192086</v>
      </c>
      <c r="AD518" s="14" t="s">
        <v>573</v>
      </c>
      <c r="AE518" s="57">
        <v>39212</v>
      </c>
      <c r="AF518" s="33">
        <f t="shared" si="179"/>
        <v>1199.5651637685444</v>
      </c>
      <c r="AG518" s="84">
        <f t="shared" si="169"/>
        <v>1.7688116148439244</v>
      </c>
      <c r="AH518" s="31">
        <f t="shared" si="180"/>
        <v>1101.8044273560906</v>
      </c>
      <c r="AI518" s="86">
        <f t="shared" si="170"/>
        <v>1.6246591075313592</v>
      </c>
      <c r="AJ518" s="155">
        <f t="shared" si="181"/>
        <v>1012.0108792820184</v>
      </c>
      <c r="AK518" s="56"/>
      <c r="AL518" s="86">
        <f t="shared" si="182"/>
        <v>1.4922545699800245</v>
      </c>
      <c r="AM518" s="31">
        <f t="shared" si="183"/>
        <v>929.53521909761332</v>
      </c>
      <c r="AN518" s="86">
        <f t="shared" si="184"/>
        <v>1.3706405801090711</v>
      </c>
      <c r="AO518" s="31">
        <f t="shared" si="185"/>
        <v>853.78106227064177</v>
      </c>
      <c r="AP518" s="89">
        <f t="shared" si="186"/>
        <v>1.2589377426848012</v>
      </c>
      <c r="AQ518" s="20">
        <f t="shared" si="187"/>
        <v>784.20062770686388</v>
      </c>
      <c r="AR518" s="86">
        <f t="shared" si="188"/>
        <v>1.1563383303813899</v>
      </c>
    </row>
    <row r="519" spans="1:44" x14ac:dyDescent="0.25">
      <c r="A519" s="3" t="s">
        <v>417</v>
      </c>
      <c r="B519" s="4">
        <v>39213</v>
      </c>
      <c r="C519" s="7">
        <v>4301332918</v>
      </c>
      <c r="D519" s="8">
        <v>139</v>
      </c>
      <c r="E519" s="8">
        <v>3286</v>
      </c>
      <c r="F519" s="8" t="s">
        <v>1695</v>
      </c>
      <c r="G519" s="8" t="s">
        <v>1696</v>
      </c>
      <c r="H519" s="8">
        <v>40.047669999999897</v>
      </c>
      <c r="I519" s="9">
        <v>-110.1173</v>
      </c>
      <c r="J519" s="7">
        <v>3286</v>
      </c>
      <c r="K519" s="8">
        <v>365</v>
      </c>
      <c r="L519" s="8">
        <v>730</v>
      </c>
      <c r="M519" s="8">
        <v>1095</v>
      </c>
      <c r="N519" s="8">
        <v>1460</v>
      </c>
      <c r="O519" s="8">
        <v>1825</v>
      </c>
      <c r="P519" s="8">
        <v>2190</v>
      </c>
      <c r="Q519" s="6">
        <v>2.3290384453705478E-4</v>
      </c>
      <c r="R519" s="33">
        <f t="shared" si="171"/>
        <v>3018.2014763732286</v>
      </c>
      <c r="S519" s="31">
        <f t="shared" si="172"/>
        <v>2772.2276786310217</v>
      </c>
      <c r="T519" s="31">
        <f t="shared" si="173"/>
        <v>2546.2999611950327</v>
      </c>
      <c r="U519" s="31">
        <f t="shared" si="174"/>
        <v>2338.7846324309016</v>
      </c>
      <c r="V519" s="31">
        <f t="shared" si="175"/>
        <v>2148.1811413639575</v>
      </c>
      <c r="W519" s="20">
        <f t="shared" si="176"/>
        <v>1973.1112271399345</v>
      </c>
      <c r="Y519" s="153">
        <f t="shared" si="168"/>
        <v>4.8453515839999994</v>
      </c>
      <c r="Z519" s="155">
        <f t="shared" si="177"/>
        <v>606.92629212045983</v>
      </c>
      <c r="AA519" s="156">
        <f t="shared" si="178"/>
        <v>1939.3736690745727</v>
      </c>
      <c r="AD519" s="14" t="s">
        <v>417</v>
      </c>
      <c r="AE519" s="57">
        <v>39213</v>
      </c>
      <c r="AF519" s="33">
        <f t="shared" si="179"/>
        <v>3018.2014763732286</v>
      </c>
      <c r="AG519" s="84">
        <f t="shared" si="169"/>
        <v>4.4504708777772857</v>
      </c>
      <c r="AH519" s="31">
        <f t="shared" si="180"/>
        <v>2772.2276786310217</v>
      </c>
      <c r="AI519" s="86">
        <f t="shared" si="170"/>
        <v>4.0877716901593013</v>
      </c>
      <c r="AJ519" s="155">
        <f t="shared" si="181"/>
        <v>2546.2999611950327</v>
      </c>
      <c r="AK519" s="56"/>
      <c r="AL519" s="86">
        <f t="shared" si="182"/>
        <v>3.7546313299803682</v>
      </c>
      <c r="AM519" s="31">
        <f t="shared" si="183"/>
        <v>2338.7846324309016</v>
      </c>
      <c r="AN519" s="86">
        <f t="shared" si="184"/>
        <v>3.4486408470431913</v>
      </c>
      <c r="AO519" s="31">
        <f t="shared" si="185"/>
        <v>2148.1811413639575</v>
      </c>
      <c r="AP519" s="89">
        <f t="shared" si="186"/>
        <v>3.1675876129113751</v>
      </c>
      <c r="AQ519" s="20">
        <f t="shared" si="187"/>
        <v>1973.1112271399345</v>
      </c>
      <c r="AR519" s="86">
        <f t="shared" si="188"/>
        <v>2.9094393213118273</v>
      </c>
    </row>
    <row r="520" spans="1:44" x14ac:dyDescent="0.25">
      <c r="A520" s="3" t="s">
        <v>1451</v>
      </c>
      <c r="B520" s="4">
        <v>39214</v>
      </c>
      <c r="C520" s="7">
        <v>4304738501</v>
      </c>
      <c r="D520" s="8">
        <v>362</v>
      </c>
      <c r="E520" s="8">
        <v>2199</v>
      </c>
      <c r="F520" s="8" t="s">
        <v>1695</v>
      </c>
      <c r="G520" s="8" t="s">
        <v>1697</v>
      </c>
      <c r="H520" s="8">
        <v>40.187669999999898</v>
      </c>
      <c r="I520" s="9">
        <v>-109.81374</v>
      </c>
      <c r="J520" s="7">
        <v>2199</v>
      </c>
      <c r="K520" s="8">
        <v>365</v>
      </c>
      <c r="L520" s="8">
        <v>730</v>
      </c>
      <c r="M520" s="8">
        <v>1095</v>
      </c>
      <c r="N520" s="8">
        <v>1460</v>
      </c>
      <c r="O520" s="8">
        <v>1825</v>
      </c>
      <c r="P520" s="8">
        <v>2190</v>
      </c>
      <c r="Q520" s="6">
        <v>2.3290384453705478E-4</v>
      </c>
      <c r="R520" s="33">
        <f t="shared" si="171"/>
        <v>2019.7885108170206</v>
      </c>
      <c r="S520" s="31">
        <f t="shared" si="172"/>
        <v>1855.1821866432185</v>
      </c>
      <c r="T520" s="31">
        <f t="shared" si="173"/>
        <v>1703.9907530943021</v>
      </c>
      <c r="U520" s="31">
        <f t="shared" si="174"/>
        <v>1565.1209393534853</v>
      </c>
      <c r="V520" s="31">
        <f t="shared" si="175"/>
        <v>1437.568572690001</v>
      </c>
      <c r="W520" s="20">
        <f t="shared" si="176"/>
        <v>1320.4113172491527</v>
      </c>
      <c r="Y520" s="153">
        <f t="shared" si="168"/>
        <v>3.242522256</v>
      </c>
      <c r="Z520" s="155">
        <f t="shared" si="177"/>
        <v>406.1567000526145</v>
      </c>
      <c r="AA520" s="156">
        <f t="shared" si="178"/>
        <v>1297.8340530416876</v>
      </c>
      <c r="AD520" s="14" t="s">
        <v>1451</v>
      </c>
      <c r="AE520" s="57">
        <v>39214</v>
      </c>
      <c r="AF520" s="33">
        <f t="shared" si="179"/>
        <v>2019.7885108170206</v>
      </c>
      <c r="AG520" s="84">
        <f t="shared" si="169"/>
        <v>2.9782670298941727</v>
      </c>
      <c r="AH520" s="31">
        <f t="shared" si="180"/>
        <v>1855.1821866432185</v>
      </c>
      <c r="AI520" s="86">
        <f t="shared" si="170"/>
        <v>2.7355477622216378</v>
      </c>
      <c r="AJ520" s="155">
        <f t="shared" si="181"/>
        <v>1703.9907530943021</v>
      </c>
      <c r="AK520" s="56"/>
      <c r="AL520" s="86">
        <f t="shared" si="182"/>
        <v>2.5126093410306845</v>
      </c>
      <c r="AM520" s="31">
        <f t="shared" si="183"/>
        <v>1565.1209393534853</v>
      </c>
      <c r="AN520" s="86">
        <f t="shared" si="184"/>
        <v>2.3078396903980454</v>
      </c>
      <c r="AO520" s="31">
        <f t="shared" si="185"/>
        <v>1437.568572690001</v>
      </c>
      <c r="AP520" s="89">
        <f t="shared" si="186"/>
        <v>2.1197581134486048</v>
      </c>
      <c r="AQ520" s="20">
        <f t="shared" si="187"/>
        <v>1320.4113172491527</v>
      </c>
      <c r="AR520" s="86">
        <f t="shared" si="188"/>
        <v>1.9470045853818345</v>
      </c>
    </row>
    <row r="521" spans="1:44" x14ac:dyDescent="0.25">
      <c r="A521" s="3" t="s">
        <v>476</v>
      </c>
      <c r="B521" s="4">
        <v>39217</v>
      </c>
      <c r="C521" s="7">
        <v>4301333053</v>
      </c>
      <c r="D521" s="8">
        <v>327</v>
      </c>
      <c r="E521" s="8">
        <v>1999</v>
      </c>
      <c r="F521" s="8" t="s">
        <v>1695</v>
      </c>
      <c r="G521" s="8" t="s">
        <v>1696</v>
      </c>
      <c r="H521" s="8">
        <v>40.040039999999898</v>
      </c>
      <c r="I521" s="9">
        <v>-110.12679</v>
      </c>
      <c r="J521" s="7">
        <v>1999</v>
      </c>
      <c r="K521" s="8">
        <v>365</v>
      </c>
      <c r="L521" s="8">
        <v>730</v>
      </c>
      <c r="M521" s="8">
        <v>1095</v>
      </c>
      <c r="N521" s="8">
        <v>1460</v>
      </c>
      <c r="O521" s="8">
        <v>1825</v>
      </c>
      <c r="P521" s="8">
        <v>2190</v>
      </c>
      <c r="Q521" s="6">
        <v>2.3290384453705478E-4</v>
      </c>
      <c r="R521" s="33">
        <f t="shared" si="171"/>
        <v>1836.0878731801838</v>
      </c>
      <c r="S521" s="31">
        <f t="shared" si="172"/>
        <v>1686.4525653023165</v>
      </c>
      <c r="T521" s="31">
        <f t="shared" si="173"/>
        <v>1549.0120579515735</v>
      </c>
      <c r="U521" s="31">
        <f t="shared" si="174"/>
        <v>1422.7725137642642</v>
      </c>
      <c r="V521" s="31">
        <f t="shared" si="175"/>
        <v>1306.8210899533024</v>
      </c>
      <c r="W521" s="20">
        <f t="shared" si="176"/>
        <v>1200.3193375084386</v>
      </c>
      <c r="Y521" s="153">
        <f t="shared" si="168"/>
        <v>2.947613456</v>
      </c>
      <c r="Z521" s="155">
        <f t="shared" si="177"/>
        <v>369.21657271722438</v>
      </c>
      <c r="AA521" s="156">
        <f t="shared" si="178"/>
        <v>1179.7954852343491</v>
      </c>
      <c r="AD521" s="14" t="s">
        <v>476</v>
      </c>
      <c r="AE521" s="57">
        <v>39217</v>
      </c>
      <c r="AF521" s="33">
        <f t="shared" si="179"/>
        <v>1836.0878731801838</v>
      </c>
      <c r="AG521" s="84">
        <f t="shared" si="169"/>
        <v>2.7073923568706006</v>
      </c>
      <c r="AH521" s="31">
        <f t="shared" si="180"/>
        <v>1686.4525653023165</v>
      </c>
      <c r="AI521" s="86">
        <f t="shared" si="170"/>
        <v>2.4867485114511387</v>
      </c>
      <c r="AJ521" s="155">
        <f t="shared" si="181"/>
        <v>1549.0120579515735</v>
      </c>
      <c r="AK521" s="56"/>
      <c r="AL521" s="86">
        <f t="shared" si="182"/>
        <v>2.2840864359801452</v>
      </c>
      <c r="AM521" s="31">
        <f t="shared" si="183"/>
        <v>1422.7725137642642</v>
      </c>
      <c r="AN521" s="86">
        <f t="shared" si="184"/>
        <v>2.0979406735360131</v>
      </c>
      <c r="AO521" s="31">
        <f t="shared" si="185"/>
        <v>1306.8210899533024</v>
      </c>
      <c r="AP521" s="89">
        <f t="shared" si="186"/>
        <v>1.9269651972641022</v>
      </c>
      <c r="AQ521" s="20">
        <f t="shared" si="187"/>
        <v>1200.3193375084386</v>
      </c>
      <c r="AR521" s="86">
        <f t="shared" si="188"/>
        <v>1.769923677207043</v>
      </c>
    </row>
    <row r="522" spans="1:44" x14ac:dyDescent="0.25">
      <c r="A522" s="3" t="s">
        <v>566</v>
      </c>
      <c r="B522" s="4">
        <v>39217</v>
      </c>
      <c r="C522" s="7">
        <v>4301333262</v>
      </c>
      <c r="D522" s="8">
        <v>356</v>
      </c>
      <c r="E522" s="8">
        <v>1921</v>
      </c>
      <c r="F522" s="8" t="s">
        <v>1695</v>
      </c>
      <c r="G522" s="8" t="s">
        <v>1696</v>
      </c>
      <c r="H522" s="8">
        <v>40.094299999999897</v>
      </c>
      <c r="I522" s="9">
        <v>-110.0748</v>
      </c>
      <c r="J522" s="7">
        <v>1921</v>
      </c>
      <c r="K522" s="8">
        <v>365</v>
      </c>
      <c r="L522" s="8">
        <v>730</v>
      </c>
      <c r="M522" s="8">
        <v>1095</v>
      </c>
      <c r="N522" s="8">
        <v>1460</v>
      </c>
      <c r="O522" s="8">
        <v>1825</v>
      </c>
      <c r="P522" s="8">
        <v>2190</v>
      </c>
      <c r="Q522" s="6">
        <v>2.3290384453705478E-4</v>
      </c>
      <c r="R522" s="33">
        <f t="shared" si="171"/>
        <v>1764.4446245018173</v>
      </c>
      <c r="S522" s="31">
        <f t="shared" si="172"/>
        <v>1620.6480129793647</v>
      </c>
      <c r="T522" s="31">
        <f t="shared" si="173"/>
        <v>1488.5703668459091</v>
      </c>
      <c r="U522" s="31">
        <f t="shared" si="174"/>
        <v>1367.256627784468</v>
      </c>
      <c r="V522" s="31">
        <f t="shared" si="175"/>
        <v>1255.82957168599</v>
      </c>
      <c r="W522" s="20">
        <f t="shared" si="176"/>
        <v>1153.48346540956</v>
      </c>
      <c r="Y522" s="153">
        <f t="shared" si="168"/>
        <v>2.8325990239999999</v>
      </c>
      <c r="Z522" s="155">
        <f t="shared" si="177"/>
        <v>354.80992305642218</v>
      </c>
      <c r="AA522" s="156">
        <f t="shared" si="178"/>
        <v>1133.760443789487</v>
      </c>
      <c r="AD522" s="14" t="s">
        <v>566</v>
      </c>
      <c r="AE522" s="57">
        <v>39217</v>
      </c>
      <c r="AF522" s="33">
        <f t="shared" si="179"/>
        <v>1764.4446245018173</v>
      </c>
      <c r="AG522" s="84">
        <f t="shared" si="169"/>
        <v>2.6017512343914078</v>
      </c>
      <c r="AH522" s="31">
        <f t="shared" si="180"/>
        <v>1620.6480129793647</v>
      </c>
      <c r="AI522" s="86">
        <f t="shared" si="170"/>
        <v>2.3897168036506442</v>
      </c>
      <c r="AJ522" s="155">
        <f t="shared" si="181"/>
        <v>1488.5703668459091</v>
      </c>
      <c r="AK522" s="56"/>
      <c r="AL522" s="86">
        <f t="shared" si="182"/>
        <v>2.1949625030104341</v>
      </c>
      <c r="AM522" s="31">
        <f t="shared" si="183"/>
        <v>1367.256627784468</v>
      </c>
      <c r="AN522" s="86">
        <f t="shared" si="184"/>
        <v>2.0160800569598205</v>
      </c>
      <c r="AO522" s="31">
        <f t="shared" si="185"/>
        <v>1255.82957168599</v>
      </c>
      <c r="AP522" s="89">
        <f t="shared" si="186"/>
        <v>1.8517759599521464</v>
      </c>
      <c r="AQ522" s="20">
        <f t="shared" si="187"/>
        <v>1153.48346540956</v>
      </c>
      <c r="AR522" s="86">
        <f t="shared" si="188"/>
        <v>1.7008621230188743</v>
      </c>
    </row>
    <row r="523" spans="1:44" x14ac:dyDescent="0.25">
      <c r="A523" s="3" t="s">
        <v>477</v>
      </c>
      <c r="B523" s="4">
        <v>39220</v>
      </c>
      <c r="C523" s="7">
        <v>4301333054</v>
      </c>
      <c r="D523" s="8">
        <v>214</v>
      </c>
      <c r="E523" s="8">
        <v>1195</v>
      </c>
      <c r="F523" s="8" t="s">
        <v>1695</v>
      </c>
      <c r="G523" s="8" t="s">
        <v>1696</v>
      </c>
      <c r="H523" s="8">
        <v>40.040059999999897</v>
      </c>
      <c r="I523" s="9">
        <v>-110.12136</v>
      </c>
      <c r="J523" s="7">
        <v>1195</v>
      </c>
      <c r="K523" s="8">
        <v>365</v>
      </c>
      <c r="L523" s="8">
        <v>730</v>
      </c>
      <c r="M523" s="8">
        <v>1095</v>
      </c>
      <c r="N523" s="8">
        <v>1460</v>
      </c>
      <c r="O523" s="8">
        <v>1825</v>
      </c>
      <c r="P523" s="8">
        <v>2190</v>
      </c>
      <c r="Q523" s="6">
        <v>2.3290384453705478E-4</v>
      </c>
      <c r="R523" s="33">
        <f t="shared" si="171"/>
        <v>1097.6113098801</v>
      </c>
      <c r="S523" s="31">
        <f t="shared" si="172"/>
        <v>1008.1594875118901</v>
      </c>
      <c r="T523" s="31">
        <f t="shared" si="173"/>
        <v>925.99770347780407</v>
      </c>
      <c r="U523" s="31">
        <f t="shared" si="174"/>
        <v>850.53184289559567</v>
      </c>
      <c r="V523" s="31">
        <f t="shared" si="175"/>
        <v>781.21620935177407</v>
      </c>
      <c r="W523" s="20">
        <f t="shared" si="176"/>
        <v>717.54957895076745</v>
      </c>
      <c r="Y523" s="153">
        <f t="shared" si="168"/>
        <v>1.7620800799999998</v>
      </c>
      <c r="Z523" s="155">
        <f t="shared" si="177"/>
        <v>220.71726082895603</v>
      </c>
      <c r="AA523" s="156">
        <f t="shared" si="178"/>
        <v>705.28044264884807</v>
      </c>
      <c r="AD523" s="14" t="s">
        <v>477</v>
      </c>
      <c r="AE523" s="57">
        <v>39220</v>
      </c>
      <c r="AF523" s="33">
        <f t="shared" si="179"/>
        <v>1097.6113098801</v>
      </c>
      <c r="AG523" s="84">
        <f t="shared" si="169"/>
        <v>1.618476171315842</v>
      </c>
      <c r="AH523" s="31">
        <f t="shared" si="180"/>
        <v>1008.1594875118901</v>
      </c>
      <c r="AI523" s="86">
        <f t="shared" si="170"/>
        <v>1.4865755233537326</v>
      </c>
      <c r="AJ523" s="155">
        <f t="shared" si="181"/>
        <v>925.99770347780407</v>
      </c>
      <c r="AK523" s="56"/>
      <c r="AL523" s="86">
        <f t="shared" si="182"/>
        <v>1.3654243576769751</v>
      </c>
      <c r="AM523" s="31">
        <f t="shared" si="183"/>
        <v>850.53184289559567</v>
      </c>
      <c r="AN523" s="86">
        <f t="shared" si="184"/>
        <v>1.2541466257506433</v>
      </c>
      <c r="AO523" s="31">
        <f t="shared" si="185"/>
        <v>781.21620935177407</v>
      </c>
      <c r="AP523" s="89">
        <f t="shared" si="186"/>
        <v>1.1519376742024023</v>
      </c>
      <c r="AQ523" s="20">
        <f t="shared" si="187"/>
        <v>717.54957895076745</v>
      </c>
      <c r="AR523" s="86">
        <f t="shared" si="188"/>
        <v>1.0580584263443804</v>
      </c>
    </row>
    <row r="524" spans="1:44" x14ac:dyDescent="0.25">
      <c r="A524" s="3" t="s">
        <v>569</v>
      </c>
      <c r="B524" s="4">
        <v>39220</v>
      </c>
      <c r="C524" s="7">
        <v>4301333265</v>
      </c>
      <c r="D524" s="8">
        <v>365</v>
      </c>
      <c r="E524" s="8">
        <v>11032</v>
      </c>
      <c r="F524" s="8" t="s">
        <v>1695</v>
      </c>
      <c r="G524" s="8" t="s">
        <v>1696</v>
      </c>
      <c r="H524" s="8">
        <v>40.27657</v>
      </c>
      <c r="I524" s="9">
        <v>-110.3252</v>
      </c>
      <c r="J524" s="7">
        <v>11032</v>
      </c>
      <c r="K524" s="8">
        <v>365</v>
      </c>
      <c r="L524" s="8">
        <v>730</v>
      </c>
      <c r="M524" s="8">
        <v>1095</v>
      </c>
      <c r="N524" s="8">
        <v>1460</v>
      </c>
      <c r="O524" s="8">
        <v>1825</v>
      </c>
      <c r="P524" s="8">
        <v>2190</v>
      </c>
      <c r="Q524" s="6">
        <v>2.3290384453705478E-4</v>
      </c>
      <c r="R524" s="33">
        <f t="shared" si="171"/>
        <v>10132.927172047917</v>
      </c>
      <c r="S524" s="31">
        <f t="shared" si="172"/>
        <v>9307.12591316416</v>
      </c>
      <c r="T524" s="31">
        <f t="shared" si="173"/>
        <v>8548.6248240729146</v>
      </c>
      <c r="U524" s="31">
        <f t="shared" si="174"/>
        <v>7851.9391555014317</v>
      </c>
      <c r="V524" s="31">
        <f t="shared" si="175"/>
        <v>7212.0311477562936</v>
      </c>
      <c r="W524" s="20">
        <f t="shared" si="176"/>
        <v>6624.2736024977958</v>
      </c>
      <c r="Y524" s="153">
        <f t="shared" si="168"/>
        <v>16.267169408000001</v>
      </c>
      <c r="Z524" s="155">
        <f t="shared" si="177"/>
        <v>2037.6174238201193</v>
      </c>
      <c r="AA524" s="156">
        <f t="shared" si="178"/>
        <v>6511.0074002527954</v>
      </c>
      <c r="AD524" s="14" t="s">
        <v>569</v>
      </c>
      <c r="AE524" s="57">
        <v>39220</v>
      </c>
      <c r="AF524" s="33">
        <f t="shared" si="179"/>
        <v>10132.927172047917</v>
      </c>
      <c r="AG524" s="84">
        <f t="shared" si="169"/>
        <v>14.941446963980223</v>
      </c>
      <c r="AH524" s="31">
        <f t="shared" si="180"/>
        <v>9307.12591316416</v>
      </c>
      <c r="AI524" s="86">
        <f t="shared" si="170"/>
        <v>13.723766672500732</v>
      </c>
      <c r="AJ524" s="155">
        <f t="shared" si="181"/>
        <v>8548.6248240729146</v>
      </c>
      <c r="AK524" s="56"/>
      <c r="AL524" s="86">
        <f t="shared" si="182"/>
        <v>12.605323442587771</v>
      </c>
      <c r="AM524" s="31">
        <f t="shared" si="183"/>
        <v>7851.9391555014317</v>
      </c>
      <c r="AN524" s="86">
        <f t="shared" si="184"/>
        <v>11.578029770109703</v>
      </c>
      <c r="AO524" s="31">
        <f t="shared" si="185"/>
        <v>7212.0311477562936</v>
      </c>
      <c r="AP524" s="89">
        <f t="shared" si="186"/>
        <v>10.634457256737155</v>
      </c>
      <c r="AQ524" s="20">
        <f t="shared" si="187"/>
        <v>6624.2736024977958</v>
      </c>
      <c r="AR524" s="86">
        <f t="shared" si="188"/>
        <v>9.7677828949215098</v>
      </c>
    </row>
    <row r="525" spans="1:44" x14ac:dyDescent="0.25">
      <c r="A525" s="3" t="s">
        <v>586</v>
      </c>
      <c r="B525" s="4">
        <v>39220</v>
      </c>
      <c r="C525" s="7">
        <v>4301333365</v>
      </c>
      <c r="D525" s="8">
        <v>366</v>
      </c>
      <c r="E525" s="8">
        <v>1073</v>
      </c>
      <c r="F525" s="8" t="s">
        <v>1695</v>
      </c>
      <c r="G525" s="8" t="s">
        <v>1696</v>
      </c>
      <c r="H525" s="8">
        <v>40.01878</v>
      </c>
      <c r="I525" s="9">
        <v>-110.31828</v>
      </c>
      <c r="J525" s="7">
        <v>1073</v>
      </c>
      <c r="K525" s="8">
        <v>365</v>
      </c>
      <c r="L525" s="8">
        <v>730</v>
      </c>
      <c r="M525" s="8">
        <v>1095</v>
      </c>
      <c r="N525" s="8">
        <v>1460</v>
      </c>
      <c r="O525" s="8">
        <v>1825</v>
      </c>
      <c r="P525" s="8">
        <v>2190</v>
      </c>
      <c r="Q525" s="6">
        <v>2.3290384453705478E-4</v>
      </c>
      <c r="R525" s="33">
        <f t="shared" si="171"/>
        <v>985.55392092162936</v>
      </c>
      <c r="S525" s="31">
        <f t="shared" si="172"/>
        <v>905.23441849393976</v>
      </c>
      <c r="T525" s="31">
        <f t="shared" si="173"/>
        <v>831.46069944073952</v>
      </c>
      <c r="U525" s="31">
        <f t="shared" si="174"/>
        <v>763.69930328617079</v>
      </c>
      <c r="V525" s="31">
        <f t="shared" si="175"/>
        <v>701.46024488238788</v>
      </c>
      <c r="W525" s="20">
        <f t="shared" si="176"/>
        <v>644.29347130893177</v>
      </c>
      <c r="Y525" s="153">
        <f t="shared" si="168"/>
        <v>1.582185712</v>
      </c>
      <c r="Z525" s="155">
        <f t="shared" si="177"/>
        <v>198.18378315436803</v>
      </c>
      <c r="AA525" s="156">
        <f t="shared" si="178"/>
        <v>633.27691628637149</v>
      </c>
      <c r="AD525" s="14" t="s">
        <v>586</v>
      </c>
      <c r="AE525" s="57">
        <v>39220</v>
      </c>
      <c r="AF525" s="33">
        <f t="shared" si="179"/>
        <v>985.55392092162936</v>
      </c>
      <c r="AG525" s="84">
        <f t="shared" si="169"/>
        <v>1.453242620771463</v>
      </c>
      <c r="AH525" s="31">
        <f t="shared" si="180"/>
        <v>905.23441849393976</v>
      </c>
      <c r="AI525" s="86">
        <f t="shared" si="170"/>
        <v>1.3348079803837278</v>
      </c>
      <c r="AJ525" s="155">
        <f t="shared" si="181"/>
        <v>831.46069944073952</v>
      </c>
      <c r="AK525" s="56"/>
      <c r="AL525" s="86">
        <f t="shared" si="182"/>
        <v>1.2260253855961458</v>
      </c>
      <c r="AM525" s="31">
        <f t="shared" si="183"/>
        <v>763.69930328617079</v>
      </c>
      <c r="AN525" s="86">
        <f t="shared" si="184"/>
        <v>1.1261082254648034</v>
      </c>
      <c r="AO525" s="31">
        <f t="shared" si="185"/>
        <v>701.46024488238788</v>
      </c>
      <c r="AP525" s="89">
        <f t="shared" si="186"/>
        <v>1.0343339953298558</v>
      </c>
      <c r="AQ525" s="20">
        <f t="shared" si="187"/>
        <v>644.29347130893177</v>
      </c>
      <c r="AR525" s="86">
        <f t="shared" si="188"/>
        <v>0.95003907235775742</v>
      </c>
    </row>
    <row r="526" spans="1:44" x14ac:dyDescent="0.25">
      <c r="A526" s="3" t="s">
        <v>40</v>
      </c>
      <c r="B526" s="4">
        <v>39225</v>
      </c>
      <c r="C526" s="7">
        <v>4301332650</v>
      </c>
      <c r="D526" s="8">
        <v>329</v>
      </c>
      <c r="E526" s="8">
        <v>1149</v>
      </c>
      <c r="F526" s="8" t="s">
        <v>1695</v>
      </c>
      <c r="G526" s="8" t="s">
        <v>1696</v>
      </c>
      <c r="H526" s="8">
        <v>40.025210000000001</v>
      </c>
      <c r="I526" s="9">
        <v>-110.07595000000001</v>
      </c>
      <c r="J526" s="7">
        <v>1149</v>
      </c>
      <c r="K526" s="8">
        <v>365</v>
      </c>
      <c r="L526" s="8">
        <v>730</v>
      </c>
      <c r="M526" s="8">
        <v>1095</v>
      </c>
      <c r="N526" s="8">
        <v>1460</v>
      </c>
      <c r="O526" s="8">
        <v>1825</v>
      </c>
      <c r="P526" s="8">
        <v>2190</v>
      </c>
      <c r="Q526" s="6">
        <v>2.3290384453705478E-4</v>
      </c>
      <c r="R526" s="33">
        <f t="shared" si="171"/>
        <v>1055.3601632236273</v>
      </c>
      <c r="S526" s="31">
        <f t="shared" si="172"/>
        <v>969.35167460348259</v>
      </c>
      <c r="T526" s="31">
        <f t="shared" si="173"/>
        <v>890.35260359497647</v>
      </c>
      <c r="U526" s="31">
        <f t="shared" si="174"/>
        <v>817.79170501007479</v>
      </c>
      <c r="V526" s="31">
        <f t="shared" si="175"/>
        <v>751.14428832233341</v>
      </c>
      <c r="W526" s="20">
        <f t="shared" si="176"/>
        <v>689.92842361040323</v>
      </c>
      <c r="Y526" s="153">
        <f t="shared" si="168"/>
        <v>1.6942510559999999</v>
      </c>
      <c r="Z526" s="155">
        <f t="shared" si="177"/>
        <v>212.2210315418163</v>
      </c>
      <c r="AA526" s="156">
        <f t="shared" si="178"/>
        <v>678.1315720531602</v>
      </c>
      <c r="AD526" s="14" t="s">
        <v>40</v>
      </c>
      <c r="AE526" s="57">
        <v>39225</v>
      </c>
      <c r="AF526" s="33">
        <f t="shared" si="179"/>
        <v>1055.3601632236273</v>
      </c>
      <c r="AG526" s="84">
        <f t="shared" si="169"/>
        <v>1.5561749965204201</v>
      </c>
      <c r="AH526" s="31">
        <f t="shared" si="180"/>
        <v>969.35167460348259</v>
      </c>
      <c r="AI526" s="86">
        <f t="shared" si="170"/>
        <v>1.4293516956765175</v>
      </c>
      <c r="AJ526" s="155">
        <f t="shared" si="181"/>
        <v>890.35260359497647</v>
      </c>
      <c r="AK526" s="56"/>
      <c r="AL526" s="86">
        <f t="shared" si="182"/>
        <v>1.3128640895153509</v>
      </c>
      <c r="AM526" s="31">
        <f t="shared" si="183"/>
        <v>817.79170501007479</v>
      </c>
      <c r="AN526" s="86">
        <f t="shared" si="184"/>
        <v>1.2058698518723756</v>
      </c>
      <c r="AO526" s="31">
        <f t="shared" si="185"/>
        <v>751.14428832233341</v>
      </c>
      <c r="AP526" s="89">
        <f t="shared" si="186"/>
        <v>1.1075953034799668</v>
      </c>
      <c r="AQ526" s="20">
        <f t="shared" si="187"/>
        <v>689.92842361040323</v>
      </c>
      <c r="AR526" s="86">
        <f t="shared" si="188"/>
        <v>1.0173298174641783</v>
      </c>
    </row>
    <row r="527" spans="1:44" x14ac:dyDescent="0.25">
      <c r="A527" s="3" t="s">
        <v>546</v>
      </c>
      <c r="B527" s="4">
        <v>39227</v>
      </c>
      <c r="C527" s="7">
        <v>4301333216</v>
      </c>
      <c r="D527" s="8">
        <v>366</v>
      </c>
      <c r="E527" s="8">
        <v>5</v>
      </c>
      <c r="F527" s="8" t="s">
        <v>1695</v>
      </c>
      <c r="G527" s="8" t="s">
        <v>1696</v>
      </c>
      <c r="H527" s="8">
        <v>40.037039999999898</v>
      </c>
      <c r="I527" s="9">
        <v>-110.295379999999</v>
      </c>
      <c r="J527" s="7">
        <v>5</v>
      </c>
      <c r="K527" s="8">
        <v>365</v>
      </c>
      <c r="L527" s="8">
        <v>730</v>
      </c>
      <c r="M527" s="8">
        <v>1095</v>
      </c>
      <c r="N527" s="8">
        <v>1460</v>
      </c>
      <c r="O527" s="8">
        <v>1825</v>
      </c>
      <c r="P527" s="8">
        <v>2190</v>
      </c>
      <c r="Q527" s="6">
        <v>2.3290384453705478E-4</v>
      </c>
      <c r="R527" s="33">
        <f t="shared" si="171"/>
        <v>4.5925159409209195</v>
      </c>
      <c r="S527" s="31">
        <f t="shared" si="172"/>
        <v>4.2182405335225521</v>
      </c>
      <c r="T527" s="31">
        <f t="shared" si="173"/>
        <v>3.8744673785682178</v>
      </c>
      <c r="U527" s="31">
        <f t="shared" si="174"/>
        <v>3.5587106397305259</v>
      </c>
      <c r="V527" s="31">
        <f t="shared" si="175"/>
        <v>3.2686870684174645</v>
      </c>
      <c r="W527" s="20">
        <f t="shared" si="176"/>
        <v>3.0022994935178553</v>
      </c>
      <c r="Y527" s="153">
        <f t="shared" si="168"/>
        <v>7.3727199999999993E-3</v>
      </c>
      <c r="Z527" s="155">
        <f t="shared" si="177"/>
        <v>0.92350318338475323</v>
      </c>
      <c r="AA527" s="156">
        <f t="shared" si="178"/>
        <v>2.9509641951834644</v>
      </c>
      <c r="AD527" s="14" t="s">
        <v>546</v>
      </c>
      <c r="AE527" s="57">
        <v>39227</v>
      </c>
      <c r="AF527" s="33">
        <f t="shared" si="179"/>
        <v>4.5925159409209195</v>
      </c>
      <c r="AG527" s="84">
        <f t="shared" si="169"/>
        <v>6.7718668255892962E-3</v>
      </c>
      <c r="AH527" s="31">
        <f t="shared" si="180"/>
        <v>4.2182405335225521</v>
      </c>
      <c r="AI527" s="86">
        <f t="shared" si="170"/>
        <v>6.2199812692624781E-3</v>
      </c>
      <c r="AJ527" s="155">
        <f t="shared" si="181"/>
        <v>3.8744673785682178</v>
      </c>
      <c r="AK527" s="56"/>
      <c r="AL527" s="86">
        <f t="shared" si="182"/>
        <v>5.7130726262634938E-3</v>
      </c>
      <c r="AM527" s="31">
        <f t="shared" si="183"/>
        <v>3.5587106397305259</v>
      </c>
      <c r="AN527" s="86">
        <f t="shared" si="184"/>
        <v>5.2474754215508087E-3</v>
      </c>
      <c r="AO527" s="31">
        <f t="shared" si="185"/>
        <v>3.2686870684174645</v>
      </c>
      <c r="AP527" s="89">
        <f t="shared" si="186"/>
        <v>4.8198229046125616E-3</v>
      </c>
      <c r="AQ527" s="20">
        <f t="shared" si="187"/>
        <v>3.0022994935178553</v>
      </c>
      <c r="AR527" s="86">
        <f t="shared" si="188"/>
        <v>4.4270227043697926E-3</v>
      </c>
    </row>
    <row r="528" spans="1:44" x14ac:dyDescent="0.25">
      <c r="A528" s="3" t="s">
        <v>587</v>
      </c>
      <c r="B528" s="4">
        <v>39227</v>
      </c>
      <c r="C528" s="7">
        <v>4301333381</v>
      </c>
      <c r="D528" s="8">
        <v>366</v>
      </c>
      <c r="E528" s="8">
        <v>1549</v>
      </c>
      <c r="F528" s="8" t="s">
        <v>1695</v>
      </c>
      <c r="G528" s="8" t="s">
        <v>1696</v>
      </c>
      <c r="H528" s="8">
        <v>40.034390000000002</v>
      </c>
      <c r="I528" s="9">
        <v>-110.30072</v>
      </c>
      <c r="J528" s="7">
        <v>1549</v>
      </c>
      <c r="K528" s="8">
        <v>365</v>
      </c>
      <c r="L528" s="8">
        <v>730</v>
      </c>
      <c r="M528" s="8">
        <v>1095</v>
      </c>
      <c r="N528" s="8">
        <v>1460</v>
      </c>
      <c r="O528" s="8">
        <v>1825</v>
      </c>
      <c r="P528" s="8">
        <v>2190</v>
      </c>
      <c r="Q528" s="6">
        <v>2.3290384453705478E-4</v>
      </c>
      <c r="R528" s="33">
        <f t="shared" si="171"/>
        <v>1422.761438497301</v>
      </c>
      <c r="S528" s="31">
        <f t="shared" si="172"/>
        <v>1306.8109172852867</v>
      </c>
      <c r="T528" s="31">
        <f t="shared" si="173"/>
        <v>1200.3099938804339</v>
      </c>
      <c r="U528" s="31">
        <f t="shared" si="174"/>
        <v>1102.4885561885169</v>
      </c>
      <c r="V528" s="31">
        <f t="shared" si="175"/>
        <v>1012.6392537957305</v>
      </c>
      <c r="W528" s="20">
        <f t="shared" si="176"/>
        <v>930.11238309183159</v>
      </c>
      <c r="Y528" s="153">
        <f t="shared" si="168"/>
        <v>2.2840686560000001</v>
      </c>
      <c r="Z528" s="155">
        <f t="shared" si="177"/>
        <v>286.10128621259656</v>
      </c>
      <c r="AA528" s="156">
        <f t="shared" si="178"/>
        <v>914.2087076678373</v>
      </c>
      <c r="AD528" s="14" t="s">
        <v>587</v>
      </c>
      <c r="AE528" s="57">
        <v>39227</v>
      </c>
      <c r="AF528" s="33">
        <f t="shared" si="179"/>
        <v>1422.761438497301</v>
      </c>
      <c r="AG528" s="84">
        <f t="shared" si="169"/>
        <v>2.097924342567564</v>
      </c>
      <c r="AH528" s="31">
        <f t="shared" si="180"/>
        <v>1306.8109172852867</v>
      </c>
      <c r="AI528" s="86">
        <f t="shared" si="170"/>
        <v>1.9269501972175156</v>
      </c>
      <c r="AJ528" s="155">
        <f t="shared" si="181"/>
        <v>1200.3099938804339</v>
      </c>
      <c r="AK528" s="56"/>
      <c r="AL528" s="86">
        <f t="shared" si="182"/>
        <v>1.7699098996164304</v>
      </c>
      <c r="AM528" s="31">
        <f t="shared" si="183"/>
        <v>1102.4885561885169</v>
      </c>
      <c r="AN528" s="86">
        <f t="shared" si="184"/>
        <v>1.6256678855964404</v>
      </c>
      <c r="AO528" s="31">
        <f t="shared" si="185"/>
        <v>1012.6392537957305</v>
      </c>
      <c r="AP528" s="89">
        <f t="shared" si="186"/>
        <v>1.4931811358489715</v>
      </c>
      <c r="AQ528" s="20">
        <f t="shared" si="187"/>
        <v>930.11238309183159</v>
      </c>
      <c r="AR528" s="86">
        <f t="shared" si="188"/>
        <v>1.3714916338137617</v>
      </c>
    </row>
    <row r="529" spans="1:44" x14ac:dyDescent="0.25">
      <c r="A529" s="3" t="s">
        <v>597</v>
      </c>
      <c r="B529" s="4">
        <v>39227</v>
      </c>
      <c r="C529" s="7">
        <v>4301333417</v>
      </c>
      <c r="D529" s="8">
        <v>366</v>
      </c>
      <c r="E529" s="8">
        <v>1714</v>
      </c>
      <c r="F529" s="8" t="s">
        <v>1695</v>
      </c>
      <c r="G529" s="8" t="s">
        <v>1696</v>
      </c>
      <c r="H529" s="8">
        <v>40.034129999999898</v>
      </c>
      <c r="I529" s="9">
        <v>-110.294619999999</v>
      </c>
      <c r="J529" s="7">
        <v>1714</v>
      </c>
      <c r="K529" s="8">
        <v>365</v>
      </c>
      <c r="L529" s="8">
        <v>730</v>
      </c>
      <c r="M529" s="8">
        <v>1095</v>
      </c>
      <c r="N529" s="8">
        <v>1460</v>
      </c>
      <c r="O529" s="8">
        <v>1825</v>
      </c>
      <c r="P529" s="8">
        <v>2190</v>
      </c>
      <c r="Q529" s="6">
        <v>2.3290384453705478E-4</v>
      </c>
      <c r="R529" s="33">
        <f t="shared" si="171"/>
        <v>1574.3144645476914</v>
      </c>
      <c r="S529" s="31">
        <f t="shared" si="172"/>
        <v>1446.0128548915311</v>
      </c>
      <c r="T529" s="31">
        <f t="shared" si="173"/>
        <v>1328.1674173731851</v>
      </c>
      <c r="U529" s="31">
        <f t="shared" si="174"/>
        <v>1219.9260072996242</v>
      </c>
      <c r="V529" s="31">
        <f t="shared" si="175"/>
        <v>1120.5059270535069</v>
      </c>
      <c r="W529" s="20">
        <f t="shared" si="176"/>
        <v>1029.1882663779209</v>
      </c>
      <c r="Y529" s="153">
        <f t="shared" si="168"/>
        <v>2.5273684159999998</v>
      </c>
      <c r="Z529" s="155">
        <f t="shared" si="177"/>
        <v>316.57689126429341</v>
      </c>
      <c r="AA529" s="156">
        <f t="shared" si="178"/>
        <v>1011.5905261088916</v>
      </c>
      <c r="AD529" s="14" t="s">
        <v>597</v>
      </c>
      <c r="AE529" s="57">
        <v>39227</v>
      </c>
      <c r="AF529" s="33">
        <f t="shared" si="179"/>
        <v>1574.3144645476914</v>
      </c>
      <c r="AG529" s="84">
        <f t="shared" si="169"/>
        <v>2.321395947812011</v>
      </c>
      <c r="AH529" s="31">
        <f t="shared" si="180"/>
        <v>1446.0128548915311</v>
      </c>
      <c r="AI529" s="86">
        <f t="shared" si="170"/>
        <v>2.1322095791031779</v>
      </c>
      <c r="AJ529" s="155">
        <f t="shared" si="181"/>
        <v>1328.1674173731851</v>
      </c>
      <c r="AK529" s="56"/>
      <c r="AL529" s="86">
        <f t="shared" si="182"/>
        <v>1.9584412962831257</v>
      </c>
      <c r="AM529" s="31">
        <f t="shared" si="183"/>
        <v>1219.9260072996242</v>
      </c>
      <c r="AN529" s="86">
        <f t="shared" si="184"/>
        <v>1.7988345745076171</v>
      </c>
      <c r="AO529" s="31">
        <f t="shared" si="185"/>
        <v>1120.5059270535069</v>
      </c>
      <c r="AP529" s="89">
        <f t="shared" si="186"/>
        <v>1.6522352917011862</v>
      </c>
      <c r="AQ529" s="20">
        <f t="shared" si="187"/>
        <v>1029.1882663779209</v>
      </c>
      <c r="AR529" s="86">
        <f t="shared" si="188"/>
        <v>1.5175833830579648</v>
      </c>
    </row>
    <row r="530" spans="1:44" x14ac:dyDescent="0.25">
      <c r="A530" s="3" t="s">
        <v>554</v>
      </c>
      <c r="B530" s="4">
        <v>39232</v>
      </c>
      <c r="C530" s="7">
        <v>4301333242</v>
      </c>
      <c r="D530" s="8">
        <v>366</v>
      </c>
      <c r="E530" s="8">
        <v>673</v>
      </c>
      <c r="F530" s="8" t="s">
        <v>1695</v>
      </c>
      <c r="G530" s="8" t="s">
        <v>1696</v>
      </c>
      <c r="H530" s="8">
        <v>40.117620000000002</v>
      </c>
      <c r="I530" s="9">
        <v>-110.00387000000001</v>
      </c>
      <c r="J530" s="7">
        <v>673</v>
      </c>
      <c r="K530" s="8">
        <v>365</v>
      </c>
      <c r="L530" s="8">
        <v>730</v>
      </c>
      <c r="M530" s="8">
        <v>1095</v>
      </c>
      <c r="N530" s="8">
        <v>1460</v>
      </c>
      <c r="O530" s="8">
        <v>1825</v>
      </c>
      <c r="P530" s="8">
        <v>2190</v>
      </c>
      <c r="Q530" s="6">
        <v>2.3290384453705478E-4</v>
      </c>
      <c r="R530" s="33">
        <f t="shared" si="171"/>
        <v>618.15264564795586</v>
      </c>
      <c r="S530" s="31">
        <f t="shared" si="172"/>
        <v>567.77517581213556</v>
      </c>
      <c r="T530" s="31">
        <f t="shared" si="173"/>
        <v>521.50330915528207</v>
      </c>
      <c r="U530" s="31">
        <f t="shared" si="174"/>
        <v>479.00245210772874</v>
      </c>
      <c r="V530" s="31">
        <f t="shared" si="175"/>
        <v>439.96527940899074</v>
      </c>
      <c r="W530" s="20">
        <f t="shared" si="176"/>
        <v>404.10951182750335</v>
      </c>
      <c r="Y530" s="153">
        <f t="shared" si="168"/>
        <v>0.99236811199999997</v>
      </c>
      <c r="Z530" s="155">
        <f t="shared" si="177"/>
        <v>124.30352848358778</v>
      </c>
      <c r="AA530" s="156">
        <f t="shared" si="178"/>
        <v>397.19978067169427</v>
      </c>
      <c r="AD530" s="14" t="s">
        <v>554</v>
      </c>
      <c r="AE530" s="57">
        <v>39232</v>
      </c>
      <c r="AF530" s="33">
        <f t="shared" si="179"/>
        <v>618.15264564795586</v>
      </c>
      <c r="AG530" s="84">
        <f t="shared" si="169"/>
        <v>0.9114932747243194</v>
      </c>
      <c r="AH530" s="31">
        <f t="shared" si="180"/>
        <v>567.77517581213556</v>
      </c>
      <c r="AI530" s="86">
        <f t="shared" si="170"/>
        <v>0.83720947884272956</v>
      </c>
      <c r="AJ530" s="155">
        <f t="shared" si="181"/>
        <v>521.50330915528207</v>
      </c>
      <c r="AK530" s="56"/>
      <c r="AL530" s="86">
        <f t="shared" si="182"/>
        <v>0.76897957549506624</v>
      </c>
      <c r="AM530" s="31">
        <f t="shared" si="183"/>
        <v>479.00245210772874</v>
      </c>
      <c r="AN530" s="86">
        <f t="shared" si="184"/>
        <v>0.70631019174073872</v>
      </c>
      <c r="AO530" s="31">
        <f t="shared" si="185"/>
        <v>439.96527940899074</v>
      </c>
      <c r="AP530" s="89">
        <f t="shared" si="186"/>
        <v>0.6487481629608508</v>
      </c>
      <c r="AQ530" s="20">
        <f t="shared" si="187"/>
        <v>404.10951182750335</v>
      </c>
      <c r="AR530" s="86">
        <f t="shared" si="188"/>
        <v>0.59587725600817409</v>
      </c>
    </row>
    <row r="531" spans="1:44" x14ac:dyDescent="0.25">
      <c r="A531" s="3" t="s">
        <v>475</v>
      </c>
      <c r="B531" s="4">
        <v>39233</v>
      </c>
      <c r="C531" s="7">
        <v>4301333052</v>
      </c>
      <c r="D531" s="8">
        <v>304</v>
      </c>
      <c r="E531" s="8">
        <v>554</v>
      </c>
      <c r="F531" s="8" t="s">
        <v>1695</v>
      </c>
      <c r="G531" s="8" t="s">
        <v>1696</v>
      </c>
      <c r="H531" s="8">
        <v>40.040100000000002</v>
      </c>
      <c r="I531" s="9">
        <v>-110.13162</v>
      </c>
      <c r="J531" s="7">
        <v>554</v>
      </c>
      <c r="K531" s="8">
        <v>365</v>
      </c>
      <c r="L531" s="8">
        <v>730</v>
      </c>
      <c r="M531" s="8">
        <v>1095</v>
      </c>
      <c r="N531" s="8">
        <v>1460</v>
      </c>
      <c r="O531" s="8">
        <v>1825</v>
      </c>
      <c r="P531" s="8">
        <v>2190</v>
      </c>
      <c r="Q531" s="6">
        <v>2.3290384453705478E-4</v>
      </c>
      <c r="R531" s="33">
        <f t="shared" si="171"/>
        <v>508.85076625403792</v>
      </c>
      <c r="S531" s="31">
        <f t="shared" si="172"/>
        <v>467.38105111429883</v>
      </c>
      <c r="T531" s="31">
        <f t="shared" si="173"/>
        <v>429.29098554535852</v>
      </c>
      <c r="U531" s="31">
        <f t="shared" si="174"/>
        <v>394.30513888214227</v>
      </c>
      <c r="V531" s="31">
        <f t="shared" si="175"/>
        <v>362.17052718065509</v>
      </c>
      <c r="W531" s="20">
        <f t="shared" si="176"/>
        <v>332.65478388177837</v>
      </c>
      <c r="Y531" s="153">
        <f t="shared" si="168"/>
        <v>0.81689737600000001</v>
      </c>
      <c r="Z531" s="155">
        <f t="shared" si="177"/>
        <v>102.32415271903066</v>
      </c>
      <c r="AA531" s="156">
        <f t="shared" si="178"/>
        <v>326.96683282632785</v>
      </c>
      <c r="AD531" s="14" t="s">
        <v>475</v>
      </c>
      <c r="AE531" s="57">
        <v>39233</v>
      </c>
      <c r="AF531" s="33">
        <f t="shared" si="179"/>
        <v>508.85076625403792</v>
      </c>
      <c r="AG531" s="84">
        <f t="shared" si="169"/>
        <v>0.75032284427529405</v>
      </c>
      <c r="AH531" s="31">
        <f t="shared" si="180"/>
        <v>467.38105111429883</v>
      </c>
      <c r="AI531" s="86">
        <f t="shared" si="170"/>
        <v>0.68917392463428262</v>
      </c>
      <c r="AJ531" s="155">
        <f t="shared" si="181"/>
        <v>429.29098554535852</v>
      </c>
      <c r="AK531" s="56"/>
      <c r="AL531" s="86">
        <f t="shared" si="182"/>
        <v>0.63300844698999514</v>
      </c>
      <c r="AM531" s="31">
        <f t="shared" si="183"/>
        <v>394.30513888214227</v>
      </c>
      <c r="AN531" s="86">
        <f t="shared" si="184"/>
        <v>0.58142027670782959</v>
      </c>
      <c r="AO531" s="31">
        <f t="shared" si="185"/>
        <v>362.17052718065509</v>
      </c>
      <c r="AP531" s="89">
        <f t="shared" si="186"/>
        <v>0.53403637783107183</v>
      </c>
      <c r="AQ531" s="20">
        <f t="shared" si="187"/>
        <v>332.65478388177837</v>
      </c>
      <c r="AR531" s="86">
        <f t="shared" si="188"/>
        <v>0.49051411564417297</v>
      </c>
    </row>
    <row r="532" spans="1:44" x14ac:dyDescent="0.25">
      <c r="A532" s="3" t="s">
        <v>547</v>
      </c>
      <c r="B532" s="4">
        <v>39235</v>
      </c>
      <c r="C532" s="7">
        <v>4301333217</v>
      </c>
      <c r="D532" s="8">
        <v>366</v>
      </c>
      <c r="E532" s="8">
        <v>2273</v>
      </c>
      <c r="F532" s="8" t="s">
        <v>1695</v>
      </c>
      <c r="G532" s="8" t="s">
        <v>1696</v>
      </c>
      <c r="H532" s="8">
        <v>40.026380000000003</v>
      </c>
      <c r="I532" s="9">
        <v>-110.301509999999</v>
      </c>
      <c r="J532" s="7">
        <v>2273</v>
      </c>
      <c r="K532" s="8">
        <v>365</v>
      </c>
      <c r="L532" s="8">
        <v>730</v>
      </c>
      <c r="M532" s="8">
        <v>1095</v>
      </c>
      <c r="N532" s="8">
        <v>1460</v>
      </c>
      <c r="O532" s="8">
        <v>1825</v>
      </c>
      <c r="P532" s="8">
        <v>2190</v>
      </c>
      <c r="Q532" s="6">
        <v>2.3290384453705478E-4</v>
      </c>
      <c r="R532" s="33">
        <f t="shared" si="171"/>
        <v>2087.7577467426499</v>
      </c>
      <c r="S532" s="31">
        <f t="shared" si="172"/>
        <v>1917.6121465393524</v>
      </c>
      <c r="T532" s="31">
        <f t="shared" si="173"/>
        <v>1761.3328702971116</v>
      </c>
      <c r="U532" s="31">
        <f t="shared" si="174"/>
        <v>1617.7898568214971</v>
      </c>
      <c r="V532" s="31">
        <f t="shared" si="175"/>
        <v>1485.9451413025795</v>
      </c>
      <c r="W532" s="20">
        <f t="shared" si="176"/>
        <v>1364.8453497532171</v>
      </c>
      <c r="Y532" s="153">
        <f t="shared" si="168"/>
        <v>3.3516385120000001</v>
      </c>
      <c r="Z532" s="155">
        <f t="shared" si="177"/>
        <v>419.82454716670878</v>
      </c>
      <c r="AA532" s="156">
        <f t="shared" si="178"/>
        <v>1341.5083231304029</v>
      </c>
      <c r="AD532" s="14" t="s">
        <v>547</v>
      </c>
      <c r="AE532" s="57">
        <v>39235</v>
      </c>
      <c r="AF532" s="33">
        <f t="shared" si="179"/>
        <v>2087.7577467426499</v>
      </c>
      <c r="AG532" s="84">
        <f t="shared" si="169"/>
        <v>3.078490658912894</v>
      </c>
      <c r="AH532" s="31">
        <f t="shared" si="180"/>
        <v>1917.6121465393524</v>
      </c>
      <c r="AI532" s="86">
        <f t="shared" si="170"/>
        <v>2.8276034850067227</v>
      </c>
      <c r="AJ532" s="155">
        <f t="shared" si="181"/>
        <v>1761.3328702971116</v>
      </c>
      <c r="AK532" s="56"/>
      <c r="AL532" s="86">
        <f t="shared" si="182"/>
        <v>2.597162815899384</v>
      </c>
      <c r="AM532" s="31">
        <f t="shared" si="183"/>
        <v>1617.7898568214971</v>
      </c>
      <c r="AN532" s="86">
        <f t="shared" si="184"/>
        <v>2.3855023266369977</v>
      </c>
      <c r="AO532" s="31">
        <f t="shared" si="185"/>
        <v>1485.9451413025795</v>
      </c>
      <c r="AP532" s="89">
        <f t="shared" si="186"/>
        <v>2.1910914924368705</v>
      </c>
      <c r="AQ532" s="20">
        <f t="shared" si="187"/>
        <v>1364.8453497532171</v>
      </c>
      <c r="AR532" s="86">
        <f t="shared" si="188"/>
        <v>2.0125245214065077</v>
      </c>
    </row>
    <row r="533" spans="1:44" x14ac:dyDescent="0.25">
      <c r="A533" s="3" t="s">
        <v>555</v>
      </c>
      <c r="B533" s="4">
        <v>39238</v>
      </c>
      <c r="C533" s="7">
        <v>4301333243</v>
      </c>
      <c r="D533" s="8">
        <v>349</v>
      </c>
      <c r="E533" s="8">
        <v>2449</v>
      </c>
      <c r="F533" s="8" t="s">
        <v>1695</v>
      </c>
      <c r="G533" s="8" t="s">
        <v>1696</v>
      </c>
      <c r="H533" s="8">
        <v>40.114930000000001</v>
      </c>
      <c r="I533" s="9">
        <v>-109.99809</v>
      </c>
      <c r="J533" s="7">
        <v>2449</v>
      </c>
      <c r="K533" s="8">
        <v>365</v>
      </c>
      <c r="L533" s="8">
        <v>730</v>
      </c>
      <c r="M533" s="8">
        <v>1095</v>
      </c>
      <c r="N533" s="8">
        <v>1460</v>
      </c>
      <c r="O533" s="8">
        <v>1825</v>
      </c>
      <c r="P533" s="8">
        <v>2190</v>
      </c>
      <c r="Q533" s="6">
        <v>2.3290384453705478E-4</v>
      </c>
      <c r="R533" s="33">
        <f t="shared" si="171"/>
        <v>2249.4143078630664</v>
      </c>
      <c r="S533" s="31">
        <f t="shared" si="172"/>
        <v>2066.0942133193462</v>
      </c>
      <c r="T533" s="31">
        <f t="shared" si="173"/>
        <v>1897.7141220227129</v>
      </c>
      <c r="U533" s="31">
        <f t="shared" si="174"/>
        <v>1743.0564713400115</v>
      </c>
      <c r="V533" s="31">
        <f t="shared" si="175"/>
        <v>1601.0029261108741</v>
      </c>
      <c r="W533" s="20">
        <f t="shared" si="176"/>
        <v>1470.5262919250456</v>
      </c>
      <c r="Y533" s="153">
        <f t="shared" si="168"/>
        <v>3.611158256</v>
      </c>
      <c r="Z533" s="155">
        <f t="shared" si="177"/>
        <v>452.33185922185208</v>
      </c>
      <c r="AA533" s="156">
        <f t="shared" si="178"/>
        <v>1445.3822628008606</v>
      </c>
      <c r="AD533" s="14" t="s">
        <v>555</v>
      </c>
      <c r="AE533" s="57">
        <v>39238</v>
      </c>
      <c r="AF533" s="33">
        <f t="shared" si="179"/>
        <v>2249.4143078630664</v>
      </c>
      <c r="AG533" s="84">
        <f t="shared" si="169"/>
        <v>3.3168603711736373</v>
      </c>
      <c r="AH533" s="31">
        <f t="shared" si="180"/>
        <v>2066.0942133193462</v>
      </c>
      <c r="AI533" s="86">
        <f t="shared" si="170"/>
        <v>3.0465468256847621</v>
      </c>
      <c r="AJ533" s="155">
        <f t="shared" si="181"/>
        <v>1897.7141220227129</v>
      </c>
      <c r="AK533" s="56"/>
      <c r="AL533" s="86">
        <f t="shared" si="182"/>
        <v>2.798262972343859</v>
      </c>
      <c r="AM533" s="31">
        <f t="shared" si="183"/>
        <v>1743.0564713400115</v>
      </c>
      <c r="AN533" s="86">
        <f t="shared" si="184"/>
        <v>2.570213461475586</v>
      </c>
      <c r="AO533" s="31">
        <f t="shared" si="185"/>
        <v>1601.0029261108741</v>
      </c>
      <c r="AP533" s="89">
        <f t="shared" si="186"/>
        <v>2.3607492586792325</v>
      </c>
      <c r="AQ533" s="20">
        <f t="shared" si="187"/>
        <v>1470.5262919250456</v>
      </c>
      <c r="AR533" s="86">
        <f t="shared" si="188"/>
        <v>2.1683557206003243</v>
      </c>
    </row>
    <row r="534" spans="1:44" x14ac:dyDescent="0.25">
      <c r="A534" s="3" t="s">
        <v>474</v>
      </c>
      <c r="B534" s="4">
        <v>39240</v>
      </c>
      <c r="C534" s="7">
        <v>4301333050</v>
      </c>
      <c r="D534" s="8">
        <v>364</v>
      </c>
      <c r="E534" s="8">
        <v>7092</v>
      </c>
      <c r="F534" s="8" t="s">
        <v>1695</v>
      </c>
      <c r="G534" s="8" t="s">
        <v>1696</v>
      </c>
      <c r="H534" s="8">
        <v>40.043509999999898</v>
      </c>
      <c r="I534" s="9">
        <v>-110.12678</v>
      </c>
      <c r="J534" s="7">
        <v>7092</v>
      </c>
      <c r="K534" s="8">
        <v>365</v>
      </c>
      <c r="L534" s="8">
        <v>730</v>
      </c>
      <c r="M534" s="8">
        <v>1095</v>
      </c>
      <c r="N534" s="8">
        <v>1460</v>
      </c>
      <c r="O534" s="8">
        <v>1825</v>
      </c>
      <c r="P534" s="8">
        <v>2190</v>
      </c>
      <c r="Q534" s="6">
        <v>2.3290384453705478E-4</v>
      </c>
      <c r="R534" s="33">
        <f t="shared" si="171"/>
        <v>6514.0246106022323</v>
      </c>
      <c r="S534" s="31">
        <f t="shared" si="172"/>
        <v>5983.1523727483882</v>
      </c>
      <c r="T534" s="31">
        <f t="shared" si="173"/>
        <v>5495.5445297611595</v>
      </c>
      <c r="U534" s="31">
        <f t="shared" si="174"/>
        <v>5047.6751713937774</v>
      </c>
      <c r="V534" s="31">
        <f t="shared" si="175"/>
        <v>4636.3057378433314</v>
      </c>
      <c r="W534" s="20">
        <f t="shared" si="176"/>
        <v>4258.4616016057262</v>
      </c>
      <c r="Y534" s="153">
        <f t="shared" si="168"/>
        <v>10.457466047999999</v>
      </c>
      <c r="Z534" s="155">
        <f t="shared" si="177"/>
        <v>1309.896915312934</v>
      </c>
      <c r="AA534" s="156">
        <f t="shared" si="178"/>
        <v>4185.6476144482258</v>
      </c>
      <c r="AD534" s="14" t="s">
        <v>474</v>
      </c>
      <c r="AE534" s="57">
        <v>39240</v>
      </c>
      <c r="AF534" s="33">
        <f t="shared" si="179"/>
        <v>6514.0246106022323</v>
      </c>
      <c r="AG534" s="84">
        <f t="shared" si="169"/>
        <v>9.6052159054158572</v>
      </c>
      <c r="AH534" s="31">
        <f t="shared" si="180"/>
        <v>5983.1523727483882</v>
      </c>
      <c r="AI534" s="86">
        <f t="shared" si="170"/>
        <v>8.8224214323218995</v>
      </c>
      <c r="AJ534" s="155">
        <f t="shared" si="181"/>
        <v>5495.5445297611595</v>
      </c>
      <c r="AK534" s="56"/>
      <c r="AL534" s="86">
        <f t="shared" si="182"/>
        <v>8.1034222130921396</v>
      </c>
      <c r="AM534" s="31">
        <f t="shared" si="183"/>
        <v>5047.6751713937774</v>
      </c>
      <c r="AN534" s="86">
        <f t="shared" si="184"/>
        <v>7.4430191379276662</v>
      </c>
      <c r="AO534" s="31">
        <f t="shared" si="185"/>
        <v>4636.3057378433314</v>
      </c>
      <c r="AP534" s="89">
        <f t="shared" si="186"/>
        <v>6.8364368079024569</v>
      </c>
      <c r="AQ534" s="20">
        <f t="shared" si="187"/>
        <v>4258.4616016057262</v>
      </c>
      <c r="AR534" s="86">
        <f t="shared" si="188"/>
        <v>6.2792890038781133</v>
      </c>
    </row>
    <row r="535" spans="1:44" x14ac:dyDescent="0.25">
      <c r="A535" s="3" t="s">
        <v>596</v>
      </c>
      <c r="B535" s="4">
        <v>39241</v>
      </c>
      <c r="C535" s="7">
        <v>4301333411</v>
      </c>
      <c r="D535" s="8">
        <v>366</v>
      </c>
      <c r="E535" s="8">
        <v>1308</v>
      </c>
      <c r="F535" s="8" t="s">
        <v>1695</v>
      </c>
      <c r="G535" s="8" t="s">
        <v>1696</v>
      </c>
      <c r="H535" s="8">
        <v>39.997819999999898</v>
      </c>
      <c r="I535" s="9">
        <v>-110.32032</v>
      </c>
      <c r="J535" s="7">
        <v>1308</v>
      </c>
      <c r="K535" s="8">
        <v>365</v>
      </c>
      <c r="L535" s="8">
        <v>730</v>
      </c>
      <c r="M535" s="8">
        <v>1095</v>
      </c>
      <c r="N535" s="8">
        <v>1460</v>
      </c>
      <c r="O535" s="8">
        <v>1825</v>
      </c>
      <c r="P535" s="8">
        <v>2190</v>
      </c>
      <c r="Q535" s="6">
        <v>2.3290384453705478E-4</v>
      </c>
      <c r="R535" s="33">
        <f t="shared" si="171"/>
        <v>1201.4021701449126</v>
      </c>
      <c r="S535" s="31">
        <f t="shared" si="172"/>
        <v>1103.4917235694998</v>
      </c>
      <c r="T535" s="31">
        <f t="shared" si="173"/>
        <v>1013.5606662334458</v>
      </c>
      <c r="U535" s="31">
        <f t="shared" si="174"/>
        <v>930.95870335350548</v>
      </c>
      <c r="V535" s="31">
        <f t="shared" si="175"/>
        <v>855.08853709800871</v>
      </c>
      <c r="W535" s="20">
        <f t="shared" si="176"/>
        <v>785.40154750427098</v>
      </c>
      <c r="Y535" s="153">
        <f t="shared" si="168"/>
        <v>1.928703552</v>
      </c>
      <c r="Z535" s="155">
        <f t="shared" si="177"/>
        <v>241.58843277345144</v>
      </c>
      <c r="AA535" s="156">
        <f t="shared" si="178"/>
        <v>771.9722334599943</v>
      </c>
      <c r="AD535" s="14" t="s">
        <v>596</v>
      </c>
      <c r="AE535" s="57">
        <v>39241</v>
      </c>
      <c r="AF535" s="33">
        <f t="shared" si="179"/>
        <v>1201.4021701449126</v>
      </c>
      <c r="AG535" s="84">
        <f t="shared" si="169"/>
        <v>1.7715203615741599</v>
      </c>
      <c r="AH535" s="31">
        <f t="shared" si="180"/>
        <v>1103.4917235694998</v>
      </c>
      <c r="AI535" s="86">
        <f t="shared" si="170"/>
        <v>1.6271471000390645</v>
      </c>
      <c r="AJ535" s="155">
        <f t="shared" si="181"/>
        <v>1013.5606662334458</v>
      </c>
      <c r="AK535" s="56"/>
      <c r="AL535" s="86">
        <f t="shared" si="182"/>
        <v>1.49453979903053</v>
      </c>
      <c r="AM535" s="31">
        <f t="shared" si="183"/>
        <v>930.95870335350548</v>
      </c>
      <c r="AN535" s="86">
        <f t="shared" si="184"/>
        <v>1.3727395702776914</v>
      </c>
      <c r="AO535" s="31">
        <f t="shared" si="185"/>
        <v>855.08853709800871</v>
      </c>
      <c r="AP535" s="89">
        <f t="shared" si="186"/>
        <v>1.2608656718466462</v>
      </c>
      <c r="AQ535" s="20">
        <f t="shared" si="187"/>
        <v>785.40154750427098</v>
      </c>
      <c r="AR535" s="86">
        <f t="shared" si="188"/>
        <v>1.1581091394631378</v>
      </c>
    </row>
    <row r="536" spans="1:44" x14ac:dyDescent="0.25">
      <c r="A536" s="3" t="s">
        <v>497</v>
      </c>
      <c r="B536" s="4">
        <v>39245</v>
      </c>
      <c r="C536" s="7">
        <v>4301333100</v>
      </c>
      <c r="D536" s="8">
        <v>347</v>
      </c>
      <c r="E536" s="8">
        <v>3454</v>
      </c>
      <c r="F536" s="8" t="s">
        <v>1695</v>
      </c>
      <c r="G536" s="8" t="s">
        <v>1696</v>
      </c>
      <c r="H536" s="8">
        <v>40.018369999999898</v>
      </c>
      <c r="I536" s="9">
        <v>-110.16452</v>
      </c>
      <c r="J536" s="7">
        <v>3454</v>
      </c>
      <c r="K536" s="8">
        <v>365</v>
      </c>
      <c r="L536" s="8">
        <v>730</v>
      </c>
      <c r="M536" s="8">
        <v>1095</v>
      </c>
      <c r="N536" s="8">
        <v>1460</v>
      </c>
      <c r="O536" s="8">
        <v>1825</v>
      </c>
      <c r="P536" s="8">
        <v>2190</v>
      </c>
      <c r="Q536" s="6">
        <v>2.3290384453705478E-4</v>
      </c>
      <c r="R536" s="33">
        <f t="shared" si="171"/>
        <v>3172.5100119881713</v>
      </c>
      <c r="S536" s="31">
        <f t="shared" si="172"/>
        <v>2913.9605605573793</v>
      </c>
      <c r="T536" s="31">
        <f t="shared" si="173"/>
        <v>2676.4820651149248</v>
      </c>
      <c r="U536" s="31">
        <f t="shared" si="174"/>
        <v>2458.3573099258469</v>
      </c>
      <c r="V536" s="31">
        <f t="shared" si="175"/>
        <v>2258.0090268627846</v>
      </c>
      <c r="W536" s="20">
        <f t="shared" si="176"/>
        <v>2073.9884901221344</v>
      </c>
      <c r="Y536" s="153">
        <f t="shared" si="168"/>
        <v>5.0930749759999996</v>
      </c>
      <c r="Z536" s="155">
        <f t="shared" si="177"/>
        <v>637.95599908218753</v>
      </c>
      <c r="AA536" s="156">
        <f t="shared" si="178"/>
        <v>2038.5260660327372</v>
      </c>
      <c r="AD536" s="14" t="s">
        <v>497</v>
      </c>
      <c r="AE536" s="57">
        <v>39245</v>
      </c>
      <c r="AF536" s="33">
        <f t="shared" si="179"/>
        <v>3172.5100119881713</v>
      </c>
      <c r="AG536" s="84">
        <f t="shared" si="169"/>
        <v>4.6780056031170858</v>
      </c>
      <c r="AH536" s="31">
        <f t="shared" si="180"/>
        <v>2913.9605605573793</v>
      </c>
      <c r="AI536" s="86">
        <f t="shared" si="170"/>
        <v>4.2967630608065202</v>
      </c>
      <c r="AJ536" s="155">
        <f t="shared" si="181"/>
        <v>2676.4820651149248</v>
      </c>
      <c r="AK536" s="56"/>
      <c r="AL536" s="86">
        <f t="shared" si="182"/>
        <v>3.9465905702228214</v>
      </c>
      <c r="AM536" s="31">
        <f t="shared" si="183"/>
        <v>2458.3573099258469</v>
      </c>
      <c r="AN536" s="86">
        <f t="shared" si="184"/>
        <v>3.6249560212072978</v>
      </c>
      <c r="AO536" s="31">
        <f t="shared" si="185"/>
        <v>2258.0090268627846</v>
      </c>
      <c r="AP536" s="89">
        <f t="shared" si="186"/>
        <v>3.3295336625063578</v>
      </c>
      <c r="AQ536" s="20">
        <f t="shared" si="187"/>
        <v>2073.9884901221344</v>
      </c>
      <c r="AR536" s="86">
        <f t="shared" si="188"/>
        <v>3.0581872841786524</v>
      </c>
    </row>
    <row r="537" spans="1:44" x14ac:dyDescent="0.25">
      <c r="A537" s="3" t="s">
        <v>499</v>
      </c>
      <c r="B537" s="4">
        <v>39246</v>
      </c>
      <c r="C537" s="7">
        <v>4301333102</v>
      </c>
      <c r="D537" s="8">
        <v>366</v>
      </c>
      <c r="E537" s="8">
        <v>2697</v>
      </c>
      <c r="F537" s="8" t="s">
        <v>1695</v>
      </c>
      <c r="G537" s="8" t="s">
        <v>1696</v>
      </c>
      <c r="H537" s="8">
        <v>40.014449999999897</v>
      </c>
      <c r="I537" s="9">
        <v>-110.1683</v>
      </c>
      <c r="J537" s="7">
        <v>2697</v>
      </c>
      <c r="K537" s="8">
        <v>365</v>
      </c>
      <c r="L537" s="8">
        <v>730</v>
      </c>
      <c r="M537" s="8">
        <v>1095</v>
      </c>
      <c r="N537" s="8">
        <v>1460</v>
      </c>
      <c r="O537" s="8">
        <v>1825</v>
      </c>
      <c r="P537" s="8">
        <v>2190</v>
      </c>
      <c r="Q537" s="6">
        <v>2.3290384453705478E-4</v>
      </c>
      <c r="R537" s="33">
        <f t="shared" si="171"/>
        <v>2477.2030985327442</v>
      </c>
      <c r="S537" s="31">
        <f t="shared" si="172"/>
        <v>2275.3189437820647</v>
      </c>
      <c r="T537" s="31">
        <f t="shared" si="173"/>
        <v>2089.8877039996964</v>
      </c>
      <c r="U537" s="31">
        <f t="shared" si="174"/>
        <v>1919.5685190706456</v>
      </c>
      <c r="V537" s="31">
        <f t="shared" si="175"/>
        <v>1763.1298047043804</v>
      </c>
      <c r="W537" s="20">
        <f t="shared" si="176"/>
        <v>1619.4403468035312</v>
      </c>
      <c r="Y537" s="153">
        <f t="shared" si="168"/>
        <v>3.9768451679999997</v>
      </c>
      <c r="Z537" s="155">
        <f t="shared" si="177"/>
        <v>498.13761711773583</v>
      </c>
      <c r="AA537" s="156">
        <f t="shared" si="178"/>
        <v>1591.7500868819604</v>
      </c>
      <c r="AD537" s="14" t="s">
        <v>499</v>
      </c>
      <c r="AE537" s="57">
        <v>39246</v>
      </c>
      <c r="AF537" s="33">
        <f t="shared" si="179"/>
        <v>2477.2030985327442</v>
      </c>
      <c r="AG537" s="84">
        <f t="shared" si="169"/>
        <v>3.6527449657228668</v>
      </c>
      <c r="AH537" s="31">
        <f t="shared" si="180"/>
        <v>2275.3189437820647</v>
      </c>
      <c r="AI537" s="86">
        <f t="shared" si="170"/>
        <v>3.3550578966401807</v>
      </c>
      <c r="AJ537" s="155">
        <f t="shared" si="181"/>
        <v>2089.8877039996964</v>
      </c>
      <c r="AK537" s="56"/>
      <c r="AL537" s="86">
        <f t="shared" si="182"/>
        <v>3.0816313746065283</v>
      </c>
      <c r="AM537" s="31">
        <f t="shared" si="183"/>
        <v>1919.5685190706456</v>
      </c>
      <c r="AN537" s="86">
        <f t="shared" si="184"/>
        <v>2.8304882423845061</v>
      </c>
      <c r="AO537" s="31">
        <f t="shared" si="185"/>
        <v>1763.1298047043804</v>
      </c>
      <c r="AP537" s="89">
        <f t="shared" si="186"/>
        <v>2.5998124747480156</v>
      </c>
      <c r="AQ537" s="20">
        <f t="shared" si="187"/>
        <v>1619.4403468035312</v>
      </c>
      <c r="AR537" s="86">
        <f t="shared" si="188"/>
        <v>2.3879360467370661</v>
      </c>
    </row>
    <row r="538" spans="1:44" x14ac:dyDescent="0.25">
      <c r="A538" s="3" t="s">
        <v>434</v>
      </c>
      <c r="B538" s="4">
        <v>39247</v>
      </c>
      <c r="C538" s="7">
        <v>4301332953</v>
      </c>
      <c r="D538" s="8">
        <v>366</v>
      </c>
      <c r="E538" s="8">
        <v>932</v>
      </c>
      <c r="F538" s="8" t="s">
        <v>1695</v>
      </c>
      <c r="G538" s="8" t="s">
        <v>1696</v>
      </c>
      <c r="H538" s="8">
        <v>40.048169999999899</v>
      </c>
      <c r="I538" s="9">
        <v>-110.38419</v>
      </c>
      <c r="J538" s="7">
        <v>932</v>
      </c>
      <c r="K538" s="8">
        <v>365</v>
      </c>
      <c r="L538" s="8">
        <v>730</v>
      </c>
      <c r="M538" s="8">
        <v>1095</v>
      </c>
      <c r="N538" s="8">
        <v>1460</v>
      </c>
      <c r="O538" s="8">
        <v>1825</v>
      </c>
      <c r="P538" s="8">
        <v>2190</v>
      </c>
      <c r="Q538" s="6">
        <v>2.3290384453705478E-4</v>
      </c>
      <c r="R538" s="33">
        <f t="shared" si="171"/>
        <v>856.04497138765942</v>
      </c>
      <c r="S538" s="31">
        <f t="shared" si="172"/>
        <v>786.28003544860383</v>
      </c>
      <c r="T538" s="31">
        <f t="shared" si="173"/>
        <v>722.20071936511579</v>
      </c>
      <c r="U538" s="31">
        <f t="shared" si="174"/>
        <v>663.34366324577002</v>
      </c>
      <c r="V538" s="31">
        <f t="shared" si="175"/>
        <v>609.28326955301543</v>
      </c>
      <c r="W538" s="20">
        <f t="shared" si="176"/>
        <v>559.62862559172822</v>
      </c>
      <c r="Y538" s="153">
        <f t="shared" si="168"/>
        <v>1.3742750079999999</v>
      </c>
      <c r="Z538" s="155">
        <f t="shared" si="177"/>
        <v>172.140993382918</v>
      </c>
      <c r="AA538" s="156">
        <f t="shared" si="178"/>
        <v>550.05972598219773</v>
      </c>
      <c r="AD538" s="14" t="s">
        <v>434</v>
      </c>
      <c r="AE538" s="57">
        <v>39247</v>
      </c>
      <c r="AF538" s="33">
        <f t="shared" si="179"/>
        <v>856.04497138765942</v>
      </c>
      <c r="AG538" s="84">
        <f t="shared" si="169"/>
        <v>1.2622759762898448</v>
      </c>
      <c r="AH538" s="31">
        <f t="shared" si="180"/>
        <v>786.28003544860383</v>
      </c>
      <c r="AI538" s="86">
        <f t="shared" si="170"/>
        <v>1.159404508590526</v>
      </c>
      <c r="AJ538" s="155">
        <f t="shared" si="181"/>
        <v>722.20071936511579</v>
      </c>
      <c r="AK538" s="56"/>
      <c r="AL538" s="86">
        <f t="shared" si="182"/>
        <v>1.0649167375355153</v>
      </c>
      <c r="AM538" s="31">
        <f t="shared" si="183"/>
        <v>663.34366324577002</v>
      </c>
      <c r="AN538" s="86">
        <f t="shared" si="184"/>
        <v>0.9781294185770707</v>
      </c>
      <c r="AO538" s="31">
        <f t="shared" si="185"/>
        <v>609.28326955301543</v>
      </c>
      <c r="AP538" s="89">
        <f t="shared" si="186"/>
        <v>0.8984149894197816</v>
      </c>
      <c r="AQ538" s="20">
        <f t="shared" si="187"/>
        <v>559.62862559172822</v>
      </c>
      <c r="AR538" s="86">
        <f t="shared" si="188"/>
        <v>0.82519703209452921</v>
      </c>
    </row>
    <row r="539" spans="1:44" x14ac:dyDescent="0.25">
      <c r="A539" s="3" t="s">
        <v>536</v>
      </c>
      <c r="B539" s="4">
        <v>39247</v>
      </c>
      <c r="C539" s="7">
        <v>4301333175</v>
      </c>
      <c r="D539" s="8">
        <v>306</v>
      </c>
      <c r="E539" s="8">
        <v>702</v>
      </c>
      <c r="F539" s="8" t="s">
        <v>1695</v>
      </c>
      <c r="G539" s="8" t="s">
        <v>1696</v>
      </c>
      <c r="H539" s="8">
        <v>40.014760000000003</v>
      </c>
      <c r="I539" s="9">
        <v>-110.09847000000001</v>
      </c>
      <c r="J539" s="7">
        <v>702</v>
      </c>
      <c r="K539" s="8">
        <v>365</v>
      </c>
      <c r="L539" s="8">
        <v>730</v>
      </c>
      <c r="M539" s="8">
        <v>1095</v>
      </c>
      <c r="N539" s="8">
        <v>1460</v>
      </c>
      <c r="O539" s="8">
        <v>1825</v>
      </c>
      <c r="P539" s="8">
        <v>2190</v>
      </c>
      <c r="Q539" s="6">
        <v>2.3290384453705478E-4</v>
      </c>
      <c r="R539" s="33">
        <f t="shared" si="171"/>
        <v>644.78923810529716</v>
      </c>
      <c r="S539" s="31">
        <f t="shared" si="172"/>
        <v>592.24097090656642</v>
      </c>
      <c r="T539" s="31">
        <f t="shared" si="173"/>
        <v>543.9752199509777</v>
      </c>
      <c r="U539" s="31">
        <f t="shared" si="174"/>
        <v>499.64297381816579</v>
      </c>
      <c r="V539" s="31">
        <f t="shared" si="175"/>
        <v>458.92366440581202</v>
      </c>
      <c r="W539" s="20">
        <f t="shared" si="176"/>
        <v>421.52284888990692</v>
      </c>
      <c r="Y539" s="153">
        <f t="shared" si="168"/>
        <v>1.0351298879999999</v>
      </c>
      <c r="Z539" s="155">
        <f t="shared" si="177"/>
        <v>129.65984694721934</v>
      </c>
      <c r="AA539" s="156">
        <f t="shared" si="178"/>
        <v>414.31537300375834</v>
      </c>
      <c r="AD539" s="14" t="s">
        <v>536</v>
      </c>
      <c r="AE539" s="57">
        <v>39247</v>
      </c>
      <c r="AF539" s="33">
        <f t="shared" si="179"/>
        <v>644.78923810529716</v>
      </c>
      <c r="AG539" s="84">
        <f t="shared" si="169"/>
        <v>0.95077010231273729</v>
      </c>
      <c r="AH539" s="31">
        <f t="shared" si="180"/>
        <v>592.24097090656642</v>
      </c>
      <c r="AI539" s="86">
        <f t="shared" si="170"/>
        <v>0.87328537020445207</v>
      </c>
      <c r="AJ539" s="155">
        <f t="shared" si="181"/>
        <v>543.9752199509777</v>
      </c>
      <c r="AK539" s="56"/>
      <c r="AL539" s="86">
        <f t="shared" si="182"/>
        <v>0.8021153967273944</v>
      </c>
      <c r="AM539" s="31">
        <f t="shared" si="183"/>
        <v>499.64297381816579</v>
      </c>
      <c r="AN539" s="86">
        <f t="shared" si="184"/>
        <v>0.73674554918573343</v>
      </c>
      <c r="AO539" s="31">
        <f t="shared" si="185"/>
        <v>458.92366440581202</v>
      </c>
      <c r="AP539" s="89">
        <f t="shared" si="186"/>
        <v>0.67670313580760366</v>
      </c>
      <c r="AQ539" s="20">
        <f t="shared" si="187"/>
        <v>421.52284888990692</v>
      </c>
      <c r="AR539" s="86">
        <f t="shared" si="188"/>
        <v>0.62155398769351888</v>
      </c>
    </row>
    <row r="540" spans="1:44" x14ac:dyDescent="0.25">
      <c r="A540" s="3" t="s">
        <v>589</v>
      </c>
      <c r="B540" s="4">
        <v>39247</v>
      </c>
      <c r="C540" s="7">
        <v>4301333383</v>
      </c>
      <c r="D540" s="8">
        <v>366</v>
      </c>
      <c r="E540" s="8">
        <v>867</v>
      </c>
      <c r="F540" s="8" t="s">
        <v>1695</v>
      </c>
      <c r="G540" s="8" t="s">
        <v>1696</v>
      </c>
      <c r="H540" s="8">
        <v>40.0045</v>
      </c>
      <c r="I540" s="9">
        <v>-110.31862</v>
      </c>
      <c r="J540" s="7">
        <v>867</v>
      </c>
      <c r="K540" s="8">
        <v>365</v>
      </c>
      <c r="L540" s="8">
        <v>730</v>
      </c>
      <c r="M540" s="8">
        <v>1095</v>
      </c>
      <c r="N540" s="8">
        <v>1460</v>
      </c>
      <c r="O540" s="8">
        <v>1825</v>
      </c>
      <c r="P540" s="8">
        <v>2190</v>
      </c>
      <c r="Q540" s="6">
        <v>2.3290384453705478E-4</v>
      </c>
      <c r="R540" s="33">
        <f t="shared" si="171"/>
        <v>796.34226415568753</v>
      </c>
      <c r="S540" s="31">
        <f t="shared" si="172"/>
        <v>731.44290851281062</v>
      </c>
      <c r="T540" s="31">
        <f t="shared" si="173"/>
        <v>671.8326434437289</v>
      </c>
      <c r="U540" s="31">
        <f t="shared" si="174"/>
        <v>617.08042492927314</v>
      </c>
      <c r="V540" s="31">
        <f t="shared" si="175"/>
        <v>566.79033766358839</v>
      </c>
      <c r="W540" s="20">
        <f t="shared" si="176"/>
        <v>520.59873217599613</v>
      </c>
      <c r="Y540" s="153">
        <f t="shared" si="168"/>
        <v>1.2784296479999999</v>
      </c>
      <c r="Z540" s="155">
        <f t="shared" si="177"/>
        <v>160.13545199891621</v>
      </c>
      <c r="AA540" s="156">
        <f t="shared" si="178"/>
        <v>511.69719144481269</v>
      </c>
      <c r="AD540" s="14" t="s">
        <v>589</v>
      </c>
      <c r="AE540" s="57">
        <v>39247</v>
      </c>
      <c r="AF540" s="33">
        <f t="shared" si="179"/>
        <v>796.34226415568753</v>
      </c>
      <c r="AG540" s="84">
        <f t="shared" si="169"/>
        <v>1.174241707557184</v>
      </c>
      <c r="AH540" s="31">
        <f t="shared" si="180"/>
        <v>731.44290851281062</v>
      </c>
      <c r="AI540" s="86">
        <f t="shared" si="170"/>
        <v>1.0785447520901137</v>
      </c>
      <c r="AJ540" s="155">
        <f t="shared" si="181"/>
        <v>671.8326434437289</v>
      </c>
      <c r="AK540" s="56"/>
      <c r="AL540" s="86">
        <f t="shared" si="182"/>
        <v>0.99064679339408979</v>
      </c>
      <c r="AM540" s="31">
        <f t="shared" si="183"/>
        <v>617.08042492927314</v>
      </c>
      <c r="AN540" s="86">
        <f t="shared" si="184"/>
        <v>0.90991223809691013</v>
      </c>
      <c r="AO540" s="31">
        <f t="shared" si="185"/>
        <v>566.79033766358839</v>
      </c>
      <c r="AP540" s="89">
        <f t="shared" si="186"/>
        <v>0.83575729165981827</v>
      </c>
      <c r="AQ540" s="20">
        <f t="shared" si="187"/>
        <v>520.59873217599613</v>
      </c>
      <c r="AR540" s="86">
        <f t="shared" si="188"/>
        <v>0.76764573693772198</v>
      </c>
    </row>
    <row r="541" spans="1:44" x14ac:dyDescent="0.25">
      <c r="A541" s="3" t="s">
        <v>534</v>
      </c>
      <c r="B541" s="4">
        <v>39251</v>
      </c>
      <c r="C541" s="7">
        <v>4301333167</v>
      </c>
      <c r="D541" s="8">
        <v>84</v>
      </c>
      <c r="E541" s="8">
        <v>13</v>
      </c>
      <c r="F541" s="8" t="s">
        <v>1695</v>
      </c>
      <c r="G541" s="8" t="s">
        <v>1696</v>
      </c>
      <c r="H541" s="8">
        <v>40.010019999999898</v>
      </c>
      <c r="I541" s="9">
        <v>-110.10319</v>
      </c>
      <c r="J541" s="7">
        <v>13</v>
      </c>
      <c r="K541" s="8">
        <v>365</v>
      </c>
      <c r="L541" s="8">
        <v>730</v>
      </c>
      <c r="M541" s="8">
        <v>1095</v>
      </c>
      <c r="N541" s="8">
        <v>1460</v>
      </c>
      <c r="O541" s="8">
        <v>1825</v>
      </c>
      <c r="P541" s="8">
        <v>2190</v>
      </c>
      <c r="Q541" s="6">
        <v>2.3290384453705478E-4</v>
      </c>
      <c r="R541" s="33">
        <f t="shared" si="171"/>
        <v>11.940541446394391</v>
      </c>
      <c r="S541" s="31">
        <f t="shared" si="172"/>
        <v>10.967425387158636</v>
      </c>
      <c r="T541" s="31">
        <f t="shared" si="173"/>
        <v>10.073615184277365</v>
      </c>
      <c r="U541" s="31">
        <f t="shared" si="174"/>
        <v>9.2526476632993671</v>
      </c>
      <c r="V541" s="31">
        <f t="shared" si="175"/>
        <v>8.4985863778854078</v>
      </c>
      <c r="W541" s="20">
        <f t="shared" si="176"/>
        <v>7.8059786831464244</v>
      </c>
      <c r="Y541" s="153">
        <f t="shared" si="168"/>
        <v>1.9169071999999999E-2</v>
      </c>
      <c r="Z541" s="155">
        <f t="shared" si="177"/>
        <v>2.401108276800358</v>
      </c>
      <c r="AA541" s="156">
        <f t="shared" si="178"/>
        <v>7.6725069074770067</v>
      </c>
      <c r="AD541" s="14" t="s">
        <v>534</v>
      </c>
      <c r="AE541" s="57">
        <v>39251</v>
      </c>
      <c r="AF541" s="33">
        <f t="shared" si="179"/>
        <v>11.940541446394391</v>
      </c>
      <c r="AG541" s="84">
        <f t="shared" si="169"/>
        <v>1.7606853746532172E-2</v>
      </c>
      <c r="AH541" s="31">
        <f t="shared" si="180"/>
        <v>10.967425387158636</v>
      </c>
      <c r="AI541" s="86">
        <f t="shared" si="170"/>
        <v>1.6171951300082442E-2</v>
      </c>
      <c r="AJ541" s="155">
        <f t="shared" si="181"/>
        <v>10.073615184277365</v>
      </c>
      <c r="AK541" s="56"/>
      <c r="AL541" s="86">
        <f t="shared" si="182"/>
        <v>1.4853988828285083E-2</v>
      </c>
      <c r="AM541" s="31">
        <f t="shared" si="183"/>
        <v>9.2526476632993671</v>
      </c>
      <c r="AN541" s="86">
        <f t="shared" si="184"/>
        <v>1.3643436096032101E-2</v>
      </c>
      <c r="AO541" s="31">
        <f t="shared" si="185"/>
        <v>8.4985863778854078</v>
      </c>
      <c r="AP541" s="89">
        <f t="shared" si="186"/>
        <v>1.2531539551992659E-2</v>
      </c>
      <c r="AQ541" s="20">
        <f t="shared" si="187"/>
        <v>7.8059786831464244</v>
      </c>
      <c r="AR541" s="86">
        <f t="shared" si="188"/>
        <v>1.151025903136146E-2</v>
      </c>
    </row>
    <row r="542" spans="1:44" x14ac:dyDescent="0.25">
      <c r="A542" s="3" t="s">
        <v>519</v>
      </c>
      <c r="B542" s="4">
        <v>39253</v>
      </c>
      <c r="C542" s="7">
        <v>4301333147</v>
      </c>
      <c r="D542" s="8">
        <v>360</v>
      </c>
      <c r="E542" s="8">
        <v>969</v>
      </c>
      <c r="F542" s="8" t="s">
        <v>1695</v>
      </c>
      <c r="G542" s="8" t="s">
        <v>1696</v>
      </c>
      <c r="H542" s="8">
        <v>40.010359999999899</v>
      </c>
      <c r="I542" s="9">
        <v>-110.107789999999</v>
      </c>
      <c r="J542" s="7">
        <v>969</v>
      </c>
      <c r="K542" s="8">
        <v>365</v>
      </c>
      <c r="L542" s="8">
        <v>730</v>
      </c>
      <c r="M542" s="8">
        <v>1095</v>
      </c>
      <c r="N542" s="8">
        <v>1460</v>
      </c>
      <c r="O542" s="8">
        <v>1825</v>
      </c>
      <c r="P542" s="8">
        <v>2190</v>
      </c>
      <c r="Q542" s="6">
        <v>2.3290384453705478E-4</v>
      </c>
      <c r="R542" s="33">
        <f t="shared" si="171"/>
        <v>890.02958935047423</v>
      </c>
      <c r="S542" s="31">
        <f t="shared" si="172"/>
        <v>817.49501539667074</v>
      </c>
      <c r="T542" s="31">
        <f t="shared" si="173"/>
        <v>750.87177796652054</v>
      </c>
      <c r="U542" s="31">
        <f t="shared" si="174"/>
        <v>689.67812197977594</v>
      </c>
      <c r="V542" s="31">
        <f t="shared" si="175"/>
        <v>633.47155385930466</v>
      </c>
      <c r="W542" s="20">
        <f t="shared" si="176"/>
        <v>581.8456418437604</v>
      </c>
      <c r="Y542" s="153">
        <f t="shared" si="168"/>
        <v>1.4288331359999999</v>
      </c>
      <c r="Z542" s="155">
        <f t="shared" si="177"/>
        <v>178.97491693996517</v>
      </c>
      <c r="AA542" s="156">
        <f t="shared" si="178"/>
        <v>571.89686102655537</v>
      </c>
      <c r="AD542" s="14" t="s">
        <v>519</v>
      </c>
      <c r="AE542" s="57">
        <v>39253</v>
      </c>
      <c r="AF542" s="33">
        <f t="shared" si="179"/>
        <v>890.02958935047423</v>
      </c>
      <c r="AG542" s="84">
        <f t="shared" si="169"/>
        <v>1.3123877907992056</v>
      </c>
      <c r="AH542" s="31">
        <f t="shared" si="180"/>
        <v>817.49501539667074</v>
      </c>
      <c r="AI542" s="86">
        <f t="shared" si="170"/>
        <v>1.2054323699830685</v>
      </c>
      <c r="AJ542" s="155">
        <f t="shared" si="181"/>
        <v>750.87177796652054</v>
      </c>
      <c r="AK542" s="56"/>
      <c r="AL542" s="86">
        <f t="shared" si="182"/>
        <v>1.1071934749698651</v>
      </c>
      <c r="AM542" s="31">
        <f t="shared" si="183"/>
        <v>689.67812197977594</v>
      </c>
      <c r="AN542" s="86">
        <f t="shared" si="184"/>
        <v>1.0169607366965467</v>
      </c>
      <c r="AO542" s="31">
        <f t="shared" si="185"/>
        <v>633.47155385930466</v>
      </c>
      <c r="AP542" s="89">
        <f t="shared" si="186"/>
        <v>0.93408167891391447</v>
      </c>
      <c r="AQ542" s="20">
        <f t="shared" si="187"/>
        <v>581.8456418437604</v>
      </c>
      <c r="AR542" s="86">
        <f t="shared" si="188"/>
        <v>0.85795700010686582</v>
      </c>
    </row>
    <row r="543" spans="1:44" x14ac:dyDescent="0.25">
      <c r="A543" s="3" t="s">
        <v>571</v>
      </c>
      <c r="B543" s="4">
        <v>39253</v>
      </c>
      <c r="C543" s="7">
        <v>4301333273</v>
      </c>
      <c r="D543" s="8">
        <v>220</v>
      </c>
      <c r="E543" s="8">
        <v>780</v>
      </c>
      <c r="F543" s="8" t="s">
        <v>1695</v>
      </c>
      <c r="G543" s="8" t="s">
        <v>1696</v>
      </c>
      <c r="H543" s="8">
        <v>40.094050000000003</v>
      </c>
      <c r="I543" s="9">
        <v>-110.07011</v>
      </c>
      <c r="J543" s="7">
        <v>780</v>
      </c>
      <c r="K543" s="8">
        <v>365</v>
      </c>
      <c r="L543" s="8">
        <v>730</v>
      </c>
      <c r="M543" s="8">
        <v>1095</v>
      </c>
      <c r="N543" s="8">
        <v>1460</v>
      </c>
      <c r="O543" s="8">
        <v>1825</v>
      </c>
      <c r="P543" s="8">
        <v>2190</v>
      </c>
      <c r="Q543" s="6">
        <v>2.3290384453705478E-4</v>
      </c>
      <c r="R543" s="33">
        <f t="shared" si="171"/>
        <v>716.43248678366353</v>
      </c>
      <c r="S543" s="31">
        <f t="shared" si="172"/>
        <v>658.04552322951815</v>
      </c>
      <c r="T543" s="31">
        <f t="shared" si="173"/>
        <v>604.41691105664199</v>
      </c>
      <c r="U543" s="31">
        <f t="shared" si="174"/>
        <v>555.15885979796201</v>
      </c>
      <c r="V543" s="31">
        <f t="shared" si="175"/>
        <v>509.91518267312449</v>
      </c>
      <c r="W543" s="20">
        <f t="shared" si="176"/>
        <v>468.35872098878542</v>
      </c>
      <c r="Y543" s="153">
        <f t="shared" si="168"/>
        <v>1.1501443199999999</v>
      </c>
      <c r="Z543" s="155">
        <f t="shared" si="177"/>
        <v>144.06649660802151</v>
      </c>
      <c r="AA543" s="156">
        <f t="shared" si="178"/>
        <v>460.35041444862048</v>
      </c>
      <c r="AD543" s="14" t="s">
        <v>571</v>
      </c>
      <c r="AE543" s="57">
        <v>39253</v>
      </c>
      <c r="AF543" s="33">
        <f t="shared" si="179"/>
        <v>716.43248678366353</v>
      </c>
      <c r="AG543" s="84">
        <f t="shared" si="169"/>
        <v>1.0564112247919304</v>
      </c>
      <c r="AH543" s="31">
        <f t="shared" si="180"/>
        <v>658.04552322951815</v>
      </c>
      <c r="AI543" s="86">
        <f t="shared" si="170"/>
        <v>0.9703170780049466</v>
      </c>
      <c r="AJ543" s="155">
        <f t="shared" si="181"/>
        <v>604.41691105664199</v>
      </c>
      <c r="AK543" s="56"/>
      <c r="AL543" s="86">
        <f t="shared" si="182"/>
        <v>0.89123932969710506</v>
      </c>
      <c r="AM543" s="31">
        <f t="shared" si="183"/>
        <v>555.15885979796201</v>
      </c>
      <c r="AN543" s="86">
        <f t="shared" si="184"/>
        <v>0.81860616576192602</v>
      </c>
      <c r="AO543" s="31">
        <f t="shared" si="185"/>
        <v>509.91518267312449</v>
      </c>
      <c r="AP543" s="89">
        <f t="shared" si="186"/>
        <v>0.7518923731195597</v>
      </c>
      <c r="AQ543" s="20">
        <f t="shared" si="187"/>
        <v>468.35872098878542</v>
      </c>
      <c r="AR543" s="86">
        <f t="shared" si="188"/>
        <v>0.69061554188168761</v>
      </c>
    </row>
    <row r="544" spans="1:44" x14ac:dyDescent="0.25">
      <c r="A544" s="3" t="s">
        <v>420</v>
      </c>
      <c r="B544" s="4">
        <v>39254</v>
      </c>
      <c r="C544" s="7">
        <v>4301332921</v>
      </c>
      <c r="D544" s="8">
        <v>340</v>
      </c>
      <c r="E544" s="8">
        <v>803</v>
      </c>
      <c r="F544" s="8" t="s">
        <v>1695</v>
      </c>
      <c r="G544" s="8" t="s">
        <v>1696</v>
      </c>
      <c r="H544" s="8">
        <v>40.029139999999899</v>
      </c>
      <c r="I544" s="9">
        <v>-110.15954000000001</v>
      </c>
      <c r="J544" s="7">
        <v>803</v>
      </c>
      <c r="K544" s="8">
        <v>365</v>
      </c>
      <c r="L544" s="8">
        <v>730</v>
      </c>
      <c r="M544" s="8">
        <v>1095</v>
      </c>
      <c r="N544" s="8">
        <v>1460</v>
      </c>
      <c r="O544" s="8">
        <v>1825</v>
      </c>
      <c r="P544" s="8">
        <v>2190</v>
      </c>
      <c r="Q544" s="6">
        <v>2.3290384453705478E-4</v>
      </c>
      <c r="R544" s="33">
        <f t="shared" si="171"/>
        <v>737.55806011189975</v>
      </c>
      <c r="S544" s="31">
        <f t="shared" si="172"/>
        <v>677.44942968372197</v>
      </c>
      <c r="T544" s="31">
        <f t="shared" si="173"/>
        <v>622.23946099805573</v>
      </c>
      <c r="U544" s="31">
        <f t="shared" si="174"/>
        <v>571.52892874072245</v>
      </c>
      <c r="V544" s="31">
        <f t="shared" si="175"/>
        <v>524.95114318784476</v>
      </c>
      <c r="W544" s="20">
        <f t="shared" si="176"/>
        <v>482.16929865896759</v>
      </c>
      <c r="Y544" s="153">
        <f t="shared" si="168"/>
        <v>1.1840588320000001</v>
      </c>
      <c r="Z544" s="155">
        <f t="shared" si="177"/>
        <v>148.31461125159137</v>
      </c>
      <c r="AA544" s="156">
        <f t="shared" si="178"/>
        <v>473.92484974646436</v>
      </c>
      <c r="AD544" s="14" t="s">
        <v>420</v>
      </c>
      <c r="AE544" s="57">
        <v>39254</v>
      </c>
      <c r="AF544" s="33">
        <f t="shared" si="179"/>
        <v>737.55806011189975</v>
      </c>
      <c r="AG544" s="84">
        <f t="shared" si="169"/>
        <v>1.0875618121896411</v>
      </c>
      <c r="AH544" s="31">
        <f t="shared" si="180"/>
        <v>677.44942968372197</v>
      </c>
      <c r="AI544" s="86">
        <f t="shared" si="170"/>
        <v>0.9989289918435541</v>
      </c>
      <c r="AJ544" s="155">
        <f t="shared" si="181"/>
        <v>622.23946099805573</v>
      </c>
      <c r="AK544" s="56"/>
      <c r="AL544" s="86">
        <f t="shared" si="182"/>
        <v>0.91751946377791704</v>
      </c>
      <c r="AM544" s="31">
        <f t="shared" si="183"/>
        <v>571.52892874072245</v>
      </c>
      <c r="AN544" s="86">
        <f t="shared" si="184"/>
        <v>0.84274455270105986</v>
      </c>
      <c r="AO544" s="31">
        <f t="shared" si="185"/>
        <v>524.95114318784476</v>
      </c>
      <c r="AP544" s="89">
        <f t="shared" si="186"/>
        <v>0.77406355848077735</v>
      </c>
      <c r="AQ544" s="20">
        <f t="shared" si="187"/>
        <v>482.16929865896759</v>
      </c>
      <c r="AR544" s="86">
        <f t="shared" si="188"/>
        <v>0.71097984632178868</v>
      </c>
    </row>
    <row r="545" spans="1:44" x14ac:dyDescent="0.25">
      <c r="A545" s="3" t="s">
        <v>588</v>
      </c>
      <c r="B545" s="4">
        <v>39254</v>
      </c>
      <c r="C545" s="7">
        <v>4301333382</v>
      </c>
      <c r="D545" s="8">
        <v>366</v>
      </c>
      <c r="E545" s="8">
        <v>1743</v>
      </c>
      <c r="F545" s="8" t="s">
        <v>1695</v>
      </c>
      <c r="G545" s="8" t="s">
        <v>1696</v>
      </c>
      <c r="H545" s="8">
        <v>40.000770000000003</v>
      </c>
      <c r="I545" s="9">
        <v>-110.31502</v>
      </c>
      <c r="J545" s="7">
        <v>1743</v>
      </c>
      <c r="K545" s="8">
        <v>365</v>
      </c>
      <c r="L545" s="8">
        <v>730</v>
      </c>
      <c r="M545" s="8">
        <v>1095</v>
      </c>
      <c r="N545" s="8">
        <v>1460</v>
      </c>
      <c r="O545" s="8">
        <v>1825</v>
      </c>
      <c r="P545" s="8">
        <v>2190</v>
      </c>
      <c r="Q545" s="6">
        <v>2.3290384453705478E-4</v>
      </c>
      <c r="R545" s="33">
        <f t="shared" si="171"/>
        <v>1600.9510570050327</v>
      </c>
      <c r="S545" s="31">
        <f t="shared" si="172"/>
        <v>1470.4786499859617</v>
      </c>
      <c r="T545" s="31">
        <f t="shared" si="173"/>
        <v>1350.6393281688806</v>
      </c>
      <c r="U545" s="31">
        <f t="shared" si="174"/>
        <v>1240.5665290100612</v>
      </c>
      <c r="V545" s="31">
        <f t="shared" si="175"/>
        <v>1139.4643120503281</v>
      </c>
      <c r="W545" s="20">
        <f t="shared" si="176"/>
        <v>1046.6016034403244</v>
      </c>
      <c r="Y545" s="153">
        <f t="shared" si="168"/>
        <v>2.5701301919999997</v>
      </c>
      <c r="Z545" s="155">
        <f t="shared" si="177"/>
        <v>321.93320972792498</v>
      </c>
      <c r="AA545" s="156">
        <f t="shared" si="178"/>
        <v>1028.7061184409556</v>
      </c>
      <c r="AD545" s="14" t="s">
        <v>588</v>
      </c>
      <c r="AE545" s="57">
        <v>39254</v>
      </c>
      <c r="AF545" s="33">
        <f t="shared" si="179"/>
        <v>1600.9510570050327</v>
      </c>
      <c r="AG545" s="84">
        <f t="shared" si="169"/>
        <v>2.3606727754004289</v>
      </c>
      <c r="AH545" s="31">
        <f t="shared" si="180"/>
        <v>1470.4786499859617</v>
      </c>
      <c r="AI545" s="86">
        <f t="shared" si="170"/>
        <v>2.1682854704648999</v>
      </c>
      <c r="AJ545" s="155">
        <f t="shared" si="181"/>
        <v>1350.6393281688806</v>
      </c>
      <c r="AK545" s="56"/>
      <c r="AL545" s="86">
        <f t="shared" si="182"/>
        <v>1.9915771175154537</v>
      </c>
      <c r="AM545" s="31">
        <f t="shared" si="183"/>
        <v>1240.5665290100612</v>
      </c>
      <c r="AN545" s="86">
        <f t="shared" si="184"/>
        <v>1.8292699319526116</v>
      </c>
      <c r="AO545" s="31">
        <f t="shared" si="185"/>
        <v>1139.4643120503281</v>
      </c>
      <c r="AP545" s="89">
        <f t="shared" si="186"/>
        <v>1.680190264547939</v>
      </c>
      <c r="AQ545" s="20">
        <f t="shared" si="187"/>
        <v>1046.6016034403244</v>
      </c>
      <c r="AR545" s="86">
        <f t="shared" si="188"/>
        <v>1.5432601147433096</v>
      </c>
    </row>
    <row r="546" spans="1:44" x14ac:dyDescent="0.25">
      <c r="A546" s="3" t="s">
        <v>607</v>
      </c>
      <c r="B546" s="4">
        <v>39254</v>
      </c>
      <c r="C546" s="7">
        <v>4301333467</v>
      </c>
      <c r="D546" s="8">
        <v>366</v>
      </c>
      <c r="E546" s="8">
        <v>5791</v>
      </c>
      <c r="F546" s="8" t="s">
        <v>1695</v>
      </c>
      <c r="G546" s="8" t="s">
        <v>1696</v>
      </c>
      <c r="H546" s="8">
        <v>40.276809999999898</v>
      </c>
      <c r="I546" s="9">
        <v>-110.40101</v>
      </c>
      <c r="J546" s="7">
        <v>5791</v>
      </c>
      <c r="K546" s="8">
        <v>365</v>
      </c>
      <c r="L546" s="8">
        <v>730</v>
      </c>
      <c r="M546" s="8">
        <v>1095</v>
      </c>
      <c r="N546" s="8">
        <v>1460</v>
      </c>
      <c r="O546" s="8">
        <v>1825</v>
      </c>
      <c r="P546" s="8">
        <v>2190</v>
      </c>
      <c r="Q546" s="6">
        <v>2.3290384453705478E-4</v>
      </c>
      <c r="R546" s="33">
        <f t="shared" si="171"/>
        <v>5319.0519627746098</v>
      </c>
      <c r="S546" s="31">
        <f t="shared" si="172"/>
        <v>4885.5661859258207</v>
      </c>
      <c r="T546" s="31">
        <f t="shared" si="173"/>
        <v>4487.4081178577098</v>
      </c>
      <c r="U546" s="31">
        <f t="shared" si="174"/>
        <v>4121.6986629358953</v>
      </c>
      <c r="V546" s="31">
        <f t="shared" si="175"/>
        <v>3785.7933626411077</v>
      </c>
      <c r="W546" s="20">
        <f t="shared" si="176"/>
        <v>3477.2632733923801</v>
      </c>
      <c r="Y546" s="153">
        <f t="shared" si="168"/>
        <v>8.5390843039999993</v>
      </c>
      <c r="Z546" s="155">
        <f t="shared" si="177"/>
        <v>1069.6013869962212</v>
      </c>
      <c r="AA546" s="156">
        <f t="shared" si="178"/>
        <v>3417.8067308614886</v>
      </c>
      <c r="AD546" s="14" t="s">
        <v>607</v>
      </c>
      <c r="AE546" s="57">
        <v>39254</v>
      </c>
      <c r="AF546" s="33">
        <f t="shared" si="179"/>
        <v>5319.0519627746098</v>
      </c>
      <c r="AG546" s="84">
        <f t="shared" si="169"/>
        <v>7.8431761573975241</v>
      </c>
      <c r="AH546" s="31">
        <f t="shared" si="180"/>
        <v>4885.5661859258207</v>
      </c>
      <c r="AI546" s="86">
        <f t="shared" si="170"/>
        <v>7.2039823060598032</v>
      </c>
      <c r="AJ546" s="155">
        <f t="shared" si="181"/>
        <v>4487.4081178577098</v>
      </c>
      <c r="AK546" s="56"/>
      <c r="AL546" s="86">
        <f t="shared" si="182"/>
        <v>6.6168807157383789</v>
      </c>
      <c r="AM546" s="31">
        <f t="shared" si="183"/>
        <v>4121.6986629358953</v>
      </c>
      <c r="AN546" s="86">
        <f t="shared" si="184"/>
        <v>6.0776260332401462</v>
      </c>
      <c r="AO546" s="31">
        <f t="shared" si="185"/>
        <v>3785.7933626411077</v>
      </c>
      <c r="AP546" s="89">
        <f t="shared" si="186"/>
        <v>5.582318888122269</v>
      </c>
      <c r="AQ546" s="20">
        <f t="shared" si="187"/>
        <v>3477.2632733923801</v>
      </c>
      <c r="AR546" s="86">
        <f t="shared" si="188"/>
        <v>5.1273776962010933</v>
      </c>
    </row>
    <row r="547" spans="1:44" x14ac:dyDescent="0.25">
      <c r="A547" s="3" t="s">
        <v>510</v>
      </c>
      <c r="B547" s="4">
        <v>39258</v>
      </c>
      <c r="C547" s="7">
        <v>4301333136</v>
      </c>
      <c r="D547" s="8">
        <v>243</v>
      </c>
      <c r="E547" s="8">
        <v>735</v>
      </c>
      <c r="F547" s="8" t="s">
        <v>1695</v>
      </c>
      <c r="G547" s="8" t="s">
        <v>1696</v>
      </c>
      <c r="H547" s="8">
        <v>40.025530000000003</v>
      </c>
      <c r="I547" s="9">
        <v>-110.11320000000001</v>
      </c>
      <c r="J547" s="7">
        <v>735</v>
      </c>
      <c r="K547" s="8">
        <v>365</v>
      </c>
      <c r="L547" s="8">
        <v>730</v>
      </c>
      <c r="M547" s="8">
        <v>1095</v>
      </c>
      <c r="N547" s="8">
        <v>1460</v>
      </c>
      <c r="O547" s="8">
        <v>1825</v>
      </c>
      <c r="P547" s="8">
        <v>2190</v>
      </c>
      <c r="Q547" s="6">
        <v>2.3290384453705478E-4</v>
      </c>
      <c r="R547" s="33">
        <f t="shared" si="171"/>
        <v>675.09984331537521</v>
      </c>
      <c r="S547" s="31">
        <f t="shared" si="172"/>
        <v>620.08135842781519</v>
      </c>
      <c r="T547" s="31">
        <f t="shared" si="173"/>
        <v>569.54670464952801</v>
      </c>
      <c r="U547" s="31">
        <f t="shared" si="174"/>
        <v>523.13046404038732</v>
      </c>
      <c r="V547" s="31">
        <f t="shared" si="175"/>
        <v>480.4969990573673</v>
      </c>
      <c r="W547" s="20">
        <f t="shared" si="176"/>
        <v>441.33802554712474</v>
      </c>
      <c r="Y547" s="153">
        <f t="shared" si="168"/>
        <v>1.0837898399999999</v>
      </c>
      <c r="Z547" s="155">
        <f t="shared" si="177"/>
        <v>135.75496795755873</v>
      </c>
      <c r="AA547" s="156">
        <f t="shared" si="178"/>
        <v>433.79173669196928</v>
      </c>
      <c r="AD547" s="14" t="s">
        <v>510</v>
      </c>
      <c r="AE547" s="57">
        <v>39258</v>
      </c>
      <c r="AF547" s="33">
        <f t="shared" si="179"/>
        <v>675.09984331537521</v>
      </c>
      <c r="AG547" s="84">
        <f t="shared" si="169"/>
        <v>0.99546442336162655</v>
      </c>
      <c r="AH547" s="31">
        <f t="shared" si="180"/>
        <v>620.08135842781519</v>
      </c>
      <c r="AI547" s="86">
        <f t="shared" si="170"/>
        <v>0.91433724658158433</v>
      </c>
      <c r="AJ547" s="155">
        <f t="shared" si="181"/>
        <v>569.54670464952801</v>
      </c>
      <c r="AK547" s="56"/>
      <c r="AL547" s="86">
        <f t="shared" si="182"/>
        <v>0.83982167606073355</v>
      </c>
      <c r="AM547" s="31">
        <f t="shared" si="183"/>
        <v>523.13046404038732</v>
      </c>
      <c r="AN547" s="86">
        <f t="shared" si="184"/>
        <v>0.77137888696796886</v>
      </c>
      <c r="AO547" s="31">
        <f t="shared" si="185"/>
        <v>480.4969990573673</v>
      </c>
      <c r="AP547" s="89">
        <f t="shared" si="186"/>
        <v>0.70851396697804658</v>
      </c>
      <c r="AQ547" s="20">
        <f t="shared" si="187"/>
        <v>441.33802554712474</v>
      </c>
      <c r="AR547" s="86">
        <f t="shared" si="188"/>
        <v>0.65077233754235952</v>
      </c>
    </row>
    <row r="548" spans="1:44" x14ac:dyDescent="0.25">
      <c r="A548" s="3" t="s">
        <v>520</v>
      </c>
      <c r="B548" s="4">
        <v>39258</v>
      </c>
      <c r="C548" s="7">
        <v>4301333148</v>
      </c>
      <c r="D548" s="8">
        <v>330</v>
      </c>
      <c r="E548" s="8">
        <v>365</v>
      </c>
      <c r="F548" s="8" t="s">
        <v>1695</v>
      </c>
      <c r="G548" s="8" t="s">
        <v>1696</v>
      </c>
      <c r="H548" s="8">
        <v>40.01153</v>
      </c>
      <c r="I548" s="9">
        <v>-110.11238</v>
      </c>
      <c r="J548" s="7">
        <v>365</v>
      </c>
      <c r="K548" s="8">
        <v>365</v>
      </c>
      <c r="L548" s="8">
        <v>730</v>
      </c>
      <c r="M548" s="8">
        <v>1095</v>
      </c>
      <c r="N548" s="8">
        <v>1460</v>
      </c>
      <c r="O548" s="8">
        <v>1825</v>
      </c>
      <c r="P548" s="8">
        <v>2190</v>
      </c>
      <c r="Q548" s="6">
        <v>2.3290384453705478E-4</v>
      </c>
      <c r="R548" s="33">
        <f t="shared" si="171"/>
        <v>335.25366368722717</v>
      </c>
      <c r="S548" s="31">
        <f t="shared" si="172"/>
        <v>307.93155894714636</v>
      </c>
      <c r="T548" s="31">
        <f t="shared" si="173"/>
        <v>282.83611863547986</v>
      </c>
      <c r="U548" s="31">
        <f t="shared" si="174"/>
        <v>259.7858767003284</v>
      </c>
      <c r="V548" s="31">
        <f t="shared" si="175"/>
        <v>238.61415599447491</v>
      </c>
      <c r="W548" s="20">
        <f t="shared" si="176"/>
        <v>219.16786302680345</v>
      </c>
      <c r="Y548" s="153">
        <f t="shared" si="168"/>
        <v>0.53820855999999995</v>
      </c>
      <c r="Z548" s="155">
        <f t="shared" si="177"/>
        <v>67.415732387086976</v>
      </c>
      <c r="AA548" s="156">
        <f t="shared" si="178"/>
        <v>215.42038624839287</v>
      </c>
      <c r="AD548" s="14" t="s">
        <v>520</v>
      </c>
      <c r="AE548" s="57">
        <v>39258</v>
      </c>
      <c r="AF548" s="33">
        <f t="shared" si="179"/>
        <v>335.25366368722717</v>
      </c>
      <c r="AG548" s="84">
        <f t="shared" si="169"/>
        <v>0.49434627826801869</v>
      </c>
      <c r="AH548" s="31">
        <f t="shared" si="180"/>
        <v>307.93155894714636</v>
      </c>
      <c r="AI548" s="86">
        <f t="shared" si="170"/>
        <v>0.45405863265616098</v>
      </c>
      <c r="AJ548" s="155">
        <f t="shared" si="181"/>
        <v>282.83611863547986</v>
      </c>
      <c r="AK548" s="56"/>
      <c r="AL548" s="86">
        <f t="shared" si="182"/>
        <v>0.41705430171723501</v>
      </c>
      <c r="AM548" s="31">
        <f t="shared" si="183"/>
        <v>259.7858767003284</v>
      </c>
      <c r="AN548" s="86">
        <f t="shared" si="184"/>
        <v>0.38306570577320903</v>
      </c>
      <c r="AO548" s="31">
        <f t="shared" si="185"/>
        <v>238.61415599447491</v>
      </c>
      <c r="AP548" s="89">
        <f t="shared" si="186"/>
        <v>0.351847072036717</v>
      </c>
      <c r="AQ548" s="20">
        <f t="shared" si="187"/>
        <v>219.16786302680345</v>
      </c>
      <c r="AR548" s="86">
        <f t="shared" si="188"/>
        <v>0.32317265741899487</v>
      </c>
    </row>
    <row r="549" spans="1:44" x14ac:dyDescent="0.25">
      <c r="A549" s="3" t="s">
        <v>433</v>
      </c>
      <c r="B549" s="4">
        <v>39261</v>
      </c>
      <c r="C549" s="7">
        <v>4301332952</v>
      </c>
      <c r="D549" s="8">
        <v>366</v>
      </c>
      <c r="E549" s="8">
        <v>1469</v>
      </c>
      <c r="F549" s="8" t="s">
        <v>1695</v>
      </c>
      <c r="G549" s="8" t="s">
        <v>1696</v>
      </c>
      <c r="H549" s="8">
        <v>40.047910000000002</v>
      </c>
      <c r="I549" s="9">
        <v>-110.37591</v>
      </c>
      <c r="J549" s="7">
        <v>1469</v>
      </c>
      <c r="K549" s="8">
        <v>365</v>
      </c>
      <c r="L549" s="8">
        <v>730</v>
      </c>
      <c r="M549" s="8">
        <v>1095</v>
      </c>
      <c r="N549" s="8">
        <v>1460</v>
      </c>
      <c r="O549" s="8">
        <v>1825</v>
      </c>
      <c r="P549" s="8">
        <v>2190</v>
      </c>
      <c r="Q549" s="6">
        <v>2.3290384453705478E-4</v>
      </c>
      <c r="R549" s="33">
        <f t="shared" si="171"/>
        <v>1349.2811834425663</v>
      </c>
      <c r="S549" s="31">
        <f t="shared" si="172"/>
        <v>1239.3190687489259</v>
      </c>
      <c r="T549" s="31">
        <f t="shared" si="173"/>
        <v>1138.3185158233423</v>
      </c>
      <c r="U549" s="31">
        <f t="shared" si="174"/>
        <v>1045.5491859528283</v>
      </c>
      <c r="V549" s="31">
        <f t="shared" si="175"/>
        <v>960.34026070105108</v>
      </c>
      <c r="W549" s="20">
        <f t="shared" si="176"/>
        <v>882.07559119554594</v>
      </c>
      <c r="Y549" s="153">
        <f t="shared" si="168"/>
        <v>2.1661051360000001</v>
      </c>
      <c r="Z549" s="155">
        <f t="shared" si="177"/>
        <v>271.32523527844046</v>
      </c>
      <c r="AA549" s="156">
        <f t="shared" si="178"/>
        <v>866.99328054490184</v>
      </c>
      <c r="AD549" s="14" t="s">
        <v>433</v>
      </c>
      <c r="AE549" s="57">
        <v>39261</v>
      </c>
      <c r="AF549" s="33">
        <f t="shared" si="179"/>
        <v>1349.2811834425663</v>
      </c>
      <c r="AG549" s="84">
        <f t="shared" si="169"/>
        <v>1.9895744733581355</v>
      </c>
      <c r="AH549" s="31">
        <f t="shared" si="180"/>
        <v>1239.3190687489259</v>
      </c>
      <c r="AI549" s="86">
        <f t="shared" si="170"/>
        <v>1.8274304969093162</v>
      </c>
      <c r="AJ549" s="155">
        <f t="shared" si="181"/>
        <v>1138.3185158233423</v>
      </c>
      <c r="AK549" s="56"/>
      <c r="AL549" s="86">
        <f t="shared" si="182"/>
        <v>1.6785007375962144</v>
      </c>
      <c r="AM549" s="31">
        <f t="shared" si="183"/>
        <v>1045.5491859528283</v>
      </c>
      <c r="AN549" s="86">
        <f t="shared" si="184"/>
        <v>1.5417082788516272</v>
      </c>
      <c r="AO549" s="31">
        <f t="shared" si="185"/>
        <v>960.34026070105108</v>
      </c>
      <c r="AP549" s="89">
        <f t="shared" si="186"/>
        <v>1.4160639693751707</v>
      </c>
      <c r="AQ549" s="20">
        <f t="shared" si="187"/>
        <v>882.07559119554594</v>
      </c>
      <c r="AR549" s="86">
        <f t="shared" si="188"/>
        <v>1.3006592705438451</v>
      </c>
    </row>
    <row r="550" spans="1:44" x14ac:dyDescent="0.25">
      <c r="A550" s="3" t="s">
        <v>572</v>
      </c>
      <c r="B550" s="4">
        <v>39261</v>
      </c>
      <c r="C550" s="7">
        <v>4301333274</v>
      </c>
      <c r="D550" s="8">
        <v>354</v>
      </c>
      <c r="E550" s="8">
        <v>2024</v>
      </c>
      <c r="F550" s="8" t="s">
        <v>1695</v>
      </c>
      <c r="G550" s="8" t="s">
        <v>1696</v>
      </c>
      <c r="H550" s="8">
        <v>40.094250000000002</v>
      </c>
      <c r="I550" s="9">
        <v>-110.06542</v>
      </c>
      <c r="J550" s="7">
        <v>2024</v>
      </c>
      <c r="K550" s="8">
        <v>365</v>
      </c>
      <c r="L550" s="8">
        <v>730</v>
      </c>
      <c r="M550" s="8">
        <v>1095</v>
      </c>
      <c r="N550" s="8">
        <v>1460</v>
      </c>
      <c r="O550" s="8">
        <v>1825</v>
      </c>
      <c r="P550" s="8">
        <v>2190</v>
      </c>
      <c r="Q550" s="6">
        <v>2.3290384453705478E-4</v>
      </c>
      <c r="R550" s="33">
        <f t="shared" si="171"/>
        <v>1859.0504528847885</v>
      </c>
      <c r="S550" s="31">
        <f t="shared" si="172"/>
        <v>1707.5437679699294</v>
      </c>
      <c r="T550" s="31">
        <f t="shared" si="173"/>
        <v>1568.3843948444146</v>
      </c>
      <c r="U550" s="31">
        <f t="shared" si="174"/>
        <v>1440.5660669629167</v>
      </c>
      <c r="V550" s="31">
        <f t="shared" si="175"/>
        <v>1323.1645252953897</v>
      </c>
      <c r="W550" s="20">
        <f t="shared" si="176"/>
        <v>1215.330834976028</v>
      </c>
      <c r="Y550" s="153">
        <f t="shared" si="168"/>
        <v>2.9844770559999998</v>
      </c>
      <c r="Z550" s="155">
        <f t="shared" si="177"/>
        <v>373.83408863414815</v>
      </c>
      <c r="AA550" s="156">
        <f t="shared" si="178"/>
        <v>1194.5503062102664</v>
      </c>
      <c r="AD550" s="14" t="s">
        <v>572</v>
      </c>
      <c r="AE550" s="57">
        <v>39261</v>
      </c>
      <c r="AF550" s="33">
        <f t="shared" si="179"/>
        <v>1859.0504528847885</v>
      </c>
      <c r="AG550" s="84">
        <f t="shared" si="169"/>
        <v>2.7412516909985474</v>
      </c>
      <c r="AH550" s="31">
        <f t="shared" si="180"/>
        <v>1707.5437679699294</v>
      </c>
      <c r="AI550" s="86">
        <f t="shared" si="170"/>
        <v>2.5178484177974516</v>
      </c>
      <c r="AJ550" s="155">
        <f t="shared" si="181"/>
        <v>1568.3843948444146</v>
      </c>
      <c r="AK550" s="56"/>
      <c r="AL550" s="86">
        <f t="shared" si="182"/>
        <v>2.3126517991114626</v>
      </c>
      <c r="AM550" s="31">
        <f t="shared" si="183"/>
        <v>1440.5660669629167</v>
      </c>
      <c r="AN550" s="86">
        <f t="shared" si="184"/>
        <v>2.1241780506437671</v>
      </c>
      <c r="AO550" s="31">
        <f t="shared" si="185"/>
        <v>1323.1645252953897</v>
      </c>
      <c r="AP550" s="89">
        <f t="shared" si="186"/>
        <v>1.9510643117871651</v>
      </c>
      <c r="AQ550" s="20">
        <f t="shared" si="187"/>
        <v>1215.330834976028</v>
      </c>
      <c r="AR550" s="86">
        <f t="shared" si="188"/>
        <v>1.7920587907288921</v>
      </c>
    </row>
    <row r="551" spans="1:44" x14ac:dyDescent="0.25">
      <c r="A551" s="3" t="s">
        <v>418</v>
      </c>
      <c r="B551" s="4">
        <v>39262</v>
      </c>
      <c r="C551" s="7">
        <v>4301332919</v>
      </c>
      <c r="D551" s="8">
        <v>364</v>
      </c>
      <c r="E551" s="8">
        <v>749</v>
      </c>
      <c r="F551" s="8" t="s">
        <v>1695</v>
      </c>
      <c r="G551" s="8" t="s">
        <v>1696</v>
      </c>
      <c r="H551" s="8">
        <v>40.032780000000002</v>
      </c>
      <c r="I551" s="9">
        <v>-110.15961</v>
      </c>
      <c r="J551" s="7">
        <v>749</v>
      </c>
      <c r="K551" s="8">
        <v>365</v>
      </c>
      <c r="L551" s="8">
        <v>730</v>
      </c>
      <c r="M551" s="8">
        <v>1095</v>
      </c>
      <c r="N551" s="8">
        <v>1460</v>
      </c>
      <c r="O551" s="8">
        <v>1825</v>
      </c>
      <c r="P551" s="8">
        <v>2190</v>
      </c>
      <c r="Q551" s="6">
        <v>2.3290384453705478E-4</v>
      </c>
      <c r="R551" s="33">
        <f t="shared" si="171"/>
        <v>687.95888794995381</v>
      </c>
      <c r="S551" s="31">
        <f t="shared" si="172"/>
        <v>631.89243192167839</v>
      </c>
      <c r="T551" s="31">
        <f t="shared" si="173"/>
        <v>580.39521330951902</v>
      </c>
      <c r="U551" s="31">
        <f t="shared" si="174"/>
        <v>533.0948538316328</v>
      </c>
      <c r="V551" s="31">
        <f t="shared" si="175"/>
        <v>489.64932284893621</v>
      </c>
      <c r="W551" s="20">
        <f t="shared" si="176"/>
        <v>449.74446412897476</v>
      </c>
      <c r="Y551" s="153">
        <f t="shared" si="168"/>
        <v>1.104433456</v>
      </c>
      <c r="Z551" s="155">
        <f t="shared" si="177"/>
        <v>138.34077687103604</v>
      </c>
      <c r="AA551" s="156">
        <f t="shared" si="178"/>
        <v>442.05443643848298</v>
      </c>
      <c r="AD551" s="14" t="s">
        <v>418</v>
      </c>
      <c r="AE551" s="57">
        <v>39262</v>
      </c>
      <c r="AF551" s="33">
        <f t="shared" si="179"/>
        <v>687.95888794995381</v>
      </c>
      <c r="AG551" s="84">
        <f t="shared" si="169"/>
        <v>1.0144256504732767</v>
      </c>
      <c r="AH551" s="31">
        <f t="shared" si="180"/>
        <v>631.89243192167839</v>
      </c>
      <c r="AI551" s="86">
        <f t="shared" si="170"/>
        <v>0.93175319413551927</v>
      </c>
      <c r="AJ551" s="155">
        <f t="shared" si="181"/>
        <v>580.39521330951902</v>
      </c>
      <c r="AK551" s="56"/>
      <c r="AL551" s="86">
        <f t="shared" si="182"/>
        <v>0.85581827941427135</v>
      </c>
      <c r="AM551" s="31">
        <f t="shared" si="183"/>
        <v>533.0948538316328</v>
      </c>
      <c r="AN551" s="86">
        <f t="shared" si="184"/>
        <v>0.78607181814831117</v>
      </c>
      <c r="AO551" s="31">
        <f t="shared" si="185"/>
        <v>489.64932284893621</v>
      </c>
      <c r="AP551" s="89">
        <f t="shared" si="186"/>
        <v>0.72200947111096181</v>
      </c>
      <c r="AQ551" s="20">
        <f t="shared" si="187"/>
        <v>449.74446412897476</v>
      </c>
      <c r="AR551" s="86">
        <f t="shared" si="188"/>
        <v>0.66316800111459495</v>
      </c>
    </row>
    <row r="552" spans="1:44" x14ac:dyDescent="0.25">
      <c r="A552" s="3" t="s">
        <v>511</v>
      </c>
      <c r="B552" s="4">
        <v>39262</v>
      </c>
      <c r="C552" s="7">
        <v>4301333138</v>
      </c>
      <c r="D552" s="8">
        <v>296</v>
      </c>
      <c r="E552" s="8">
        <v>1805</v>
      </c>
      <c r="F552" s="8" t="s">
        <v>1695</v>
      </c>
      <c r="G552" s="8" t="s">
        <v>1696</v>
      </c>
      <c r="H552" s="8">
        <v>40.033110000000001</v>
      </c>
      <c r="I552" s="9">
        <v>-110.11284000000001</v>
      </c>
      <c r="J552" s="7">
        <v>1805</v>
      </c>
      <c r="K552" s="8">
        <v>365</v>
      </c>
      <c r="L552" s="8">
        <v>730</v>
      </c>
      <c r="M552" s="8">
        <v>1095</v>
      </c>
      <c r="N552" s="8">
        <v>1460</v>
      </c>
      <c r="O552" s="8">
        <v>1825</v>
      </c>
      <c r="P552" s="8">
        <v>2190</v>
      </c>
      <c r="Q552" s="6">
        <v>2.3290384453705478E-4</v>
      </c>
      <c r="R552" s="33">
        <f t="shared" si="171"/>
        <v>1657.8982546724521</v>
      </c>
      <c r="S552" s="31">
        <f t="shared" si="172"/>
        <v>1522.7848326016415</v>
      </c>
      <c r="T552" s="31">
        <f t="shared" si="173"/>
        <v>1398.6827236631266</v>
      </c>
      <c r="U552" s="31">
        <f t="shared" si="174"/>
        <v>1284.6945409427199</v>
      </c>
      <c r="V552" s="31">
        <f t="shared" si="175"/>
        <v>1179.9960316987047</v>
      </c>
      <c r="W552" s="20">
        <f t="shared" si="176"/>
        <v>1083.8301171599458</v>
      </c>
      <c r="Y552" s="153">
        <f t="shared" si="168"/>
        <v>2.66155192</v>
      </c>
      <c r="Z552" s="155">
        <f t="shared" si="177"/>
        <v>333.38464920189591</v>
      </c>
      <c r="AA552" s="156">
        <f t="shared" si="178"/>
        <v>1065.2980744612307</v>
      </c>
      <c r="AD552" s="14" t="s">
        <v>511</v>
      </c>
      <c r="AE552" s="57">
        <v>39262</v>
      </c>
      <c r="AF552" s="33">
        <f t="shared" si="179"/>
        <v>1657.8982546724521</v>
      </c>
      <c r="AG552" s="84">
        <f t="shared" si="169"/>
        <v>2.4446439240377362</v>
      </c>
      <c r="AH552" s="31">
        <f t="shared" si="180"/>
        <v>1522.7848326016415</v>
      </c>
      <c r="AI552" s="86">
        <f t="shared" si="170"/>
        <v>2.2454132382037546</v>
      </c>
      <c r="AJ552" s="155">
        <f t="shared" si="181"/>
        <v>1398.6827236631266</v>
      </c>
      <c r="AK552" s="56"/>
      <c r="AL552" s="86">
        <f t="shared" si="182"/>
        <v>2.0624192180811214</v>
      </c>
      <c r="AM552" s="31">
        <f t="shared" si="183"/>
        <v>1284.6945409427199</v>
      </c>
      <c r="AN552" s="86">
        <f t="shared" si="184"/>
        <v>1.8943386271798419</v>
      </c>
      <c r="AO552" s="31">
        <f t="shared" si="185"/>
        <v>1179.9960316987047</v>
      </c>
      <c r="AP552" s="89">
        <f t="shared" si="186"/>
        <v>1.7399560685651347</v>
      </c>
      <c r="AQ552" s="20">
        <f t="shared" si="187"/>
        <v>1083.8301171599458</v>
      </c>
      <c r="AR552" s="86">
        <f t="shared" si="188"/>
        <v>1.5981551962774949</v>
      </c>
    </row>
    <row r="553" spans="1:44" x14ac:dyDescent="0.25">
      <c r="A553" s="3" t="s">
        <v>533</v>
      </c>
      <c r="B553" s="4">
        <v>39262</v>
      </c>
      <c r="C553" s="7">
        <v>4301333166</v>
      </c>
      <c r="D553" s="8">
        <v>363</v>
      </c>
      <c r="E553" s="8">
        <v>763</v>
      </c>
      <c r="F553" s="8" t="s">
        <v>1695</v>
      </c>
      <c r="G553" s="8" t="s">
        <v>1696</v>
      </c>
      <c r="H553" s="8">
        <v>40.013820000000003</v>
      </c>
      <c r="I553" s="9">
        <v>-110.10372</v>
      </c>
      <c r="J553" s="7">
        <v>763</v>
      </c>
      <c r="K553" s="8">
        <v>365</v>
      </c>
      <c r="L553" s="8">
        <v>730</v>
      </c>
      <c r="M553" s="8">
        <v>1095</v>
      </c>
      <c r="N553" s="8">
        <v>1460</v>
      </c>
      <c r="O553" s="8">
        <v>1825</v>
      </c>
      <c r="P553" s="8">
        <v>2190</v>
      </c>
      <c r="Q553" s="6">
        <v>2.3290384453705478E-4</v>
      </c>
      <c r="R553" s="33">
        <f t="shared" si="171"/>
        <v>700.8179325845324</v>
      </c>
      <c r="S553" s="31">
        <f t="shared" si="172"/>
        <v>643.70350541554149</v>
      </c>
      <c r="T553" s="31">
        <f t="shared" si="173"/>
        <v>591.24372196951003</v>
      </c>
      <c r="U553" s="31">
        <f t="shared" si="174"/>
        <v>543.05924362287817</v>
      </c>
      <c r="V553" s="31">
        <f t="shared" si="175"/>
        <v>498.80164664050511</v>
      </c>
      <c r="W553" s="20">
        <f t="shared" si="176"/>
        <v>458.15090271082471</v>
      </c>
      <c r="Y553" s="153">
        <f t="shared" si="168"/>
        <v>1.1250770719999998</v>
      </c>
      <c r="Z553" s="155">
        <f t="shared" si="177"/>
        <v>140.92658578451335</v>
      </c>
      <c r="AA553" s="156">
        <f t="shared" si="178"/>
        <v>450.31713618499668</v>
      </c>
      <c r="AD553" s="14" t="s">
        <v>533</v>
      </c>
      <c r="AE553" s="57">
        <v>39262</v>
      </c>
      <c r="AF553" s="33">
        <f t="shared" si="179"/>
        <v>700.8179325845324</v>
      </c>
      <c r="AG553" s="84">
        <f t="shared" si="169"/>
        <v>1.0333868775849266</v>
      </c>
      <c r="AH553" s="31">
        <f t="shared" si="180"/>
        <v>643.70350541554149</v>
      </c>
      <c r="AI553" s="86">
        <f t="shared" si="170"/>
        <v>0.94916914168945421</v>
      </c>
      <c r="AJ553" s="155">
        <f t="shared" si="181"/>
        <v>591.24372196951003</v>
      </c>
      <c r="AK553" s="56"/>
      <c r="AL553" s="86">
        <f t="shared" si="182"/>
        <v>0.87181488276780916</v>
      </c>
      <c r="AM553" s="31">
        <f t="shared" si="183"/>
        <v>543.05924362287817</v>
      </c>
      <c r="AN553" s="86">
        <f t="shared" si="184"/>
        <v>0.80076474932865327</v>
      </c>
      <c r="AO553" s="31">
        <f t="shared" si="185"/>
        <v>498.80164664050511</v>
      </c>
      <c r="AP553" s="89">
        <f t="shared" si="186"/>
        <v>0.73550497524387692</v>
      </c>
      <c r="AQ553" s="20">
        <f t="shared" si="187"/>
        <v>458.15090271082471</v>
      </c>
      <c r="AR553" s="86">
        <f t="shared" si="188"/>
        <v>0.67556366468683027</v>
      </c>
    </row>
    <row r="554" spans="1:44" x14ac:dyDescent="0.25">
      <c r="A554" s="3" t="s">
        <v>437</v>
      </c>
      <c r="B554" s="4">
        <v>39266</v>
      </c>
      <c r="C554" s="7">
        <v>4301332958</v>
      </c>
      <c r="D554" s="8">
        <v>366</v>
      </c>
      <c r="E554" s="8">
        <v>1230</v>
      </c>
      <c r="F554" s="8" t="s">
        <v>1695</v>
      </c>
      <c r="G554" s="8" t="s">
        <v>1696</v>
      </c>
      <c r="H554" s="8">
        <v>40.021810000000002</v>
      </c>
      <c r="I554" s="9">
        <v>-110.1028</v>
      </c>
      <c r="J554" s="7">
        <v>1230</v>
      </c>
      <c r="K554" s="8">
        <v>365</v>
      </c>
      <c r="L554" s="8">
        <v>730</v>
      </c>
      <c r="M554" s="8">
        <v>1095</v>
      </c>
      <c r="N554" s="8">
        <v>1460</v>
      </c>
      <c r="O554" s="8">
        <v>1825</v>
      </c>
      <c r="P554" s="8">
        <v>2190</v>
      </c>
      <c r="Q554" s="6">
        <v>2.3290384453705478E-4</v>
      </c>
      <c r="R554" s="33">
        <f t="shared" si="171"/>
        <v>1129.7589214665463</v>
      </c>
      <c r="S554" s="31">
        <f t="shared" si="172"/>
        <v>1037.6871712465479</v>
      </c>
      <c r="T554" s="31">
        <f t="shared" si="173"/>
        <v>953.1189751277816</v>
      </c>
      <c r="U554" s="31">
        <f t="shared" si="174"/>
        <v>875.44281737370932</v>
      </c>
      <c r="V554" s="31">
        <f t="shared" si="175"/>
        <v>804.09701883069624</v>
      </c>
      <c r="W554" s="20">
        <f t="shared" si="176"/>
        <v>738.56567540539243</v>
      </c>
      <c r="Y554" s="153">
        <f t="shared" si="168"/>
        <v>1.8136891199999998</v>
      </c>
      <c r="Z554" s="155">
        <f t="shared" si="177"/>
        <v>227.1817831126493</v>
      </c>
      <c r="AA554" s="156">
        <f t="shared" si="178"/>
        <v>725.93719201513227</v>
      </c>
      <c r="AD554" s="14" t="s">
        <v>437</v>
      </c>
      <c r="AE554" s="57">
        <v>39266</v>
      </c>
      <c r="AF554" s="33">
        <f t="shared" si="179"/>
        <v>1129.7589214665463</v>
      </c>
      <c r="AG554" s="84">
        <f t="shared" si="169"/>
        <v>1.665879239094967</v>
      </c>
      <c r="AH554" s="31">
        <f t="shared" si="180"/>
        <v>1037.6871712465479</v>
      </c>
      <c r="AI554" s="86">
        <f t="shared" si="170"/>
        <v>1.5301153922385697</v>
      </c>
      <c r="AJ554" s="155">
        <f t="shared" si="181"/>
        <v>953.1189751277816</v>
      </c>
      <c r="AK554" s="56"/>
      <c r="AL554" s="86">
        <f t="shared" si="182"/>
        <v>1.4054158660608196</v>
      </c>
      <c r="AM554" s="31">
        <f t="shared" si="183"/>
        <v>875.44281737370932</v>
      </c>
      <c r="AN554" s="86">
        <f t="shared" si="184"/>
        <v>1.2908789537014989</v>
      </c>
      <c r="AO554" s="31">
        <f t="shared" si="185"/>
        <v>804.09701883069624</v>
      </c>
      <c r="AP554" s="89">
        <f t="shared" si="186"/>
        <v>1.1856764345346902</v>
      </c>
      <c r="AQ554" s="20">
        <f t="shared" si="187"/>
        <v>738.56567540539243</v>
      </c>
      <c r="AR554" s="86">
        <f t="shared" si="188"/>
        <v>1.089047585274969</v>
      </c>
    </row>
    <row r="555" spans="1:44" x14ac:dyDescent="0.25">
      <c r="A555" s="3" t="s">
        <v>460</v>
      </c>
      <c r="B555" s="4">
        <v>39268</v>
      </c>
      <c r="C555" s="7">
        <v>4301333024</v>
      </c>
      <c r="D555" s="8">
        <v>270</v>
      </c>
      <c r="E555" s="8">
        <v>1033</v>
      </c>
      <c r="F555" s="8" t="s">
        <v>1695</v>
      </c>
      <c r="G555" s="8" t="s">
        <v>1696</v>
      </c>
      <c r="H555" s="8">
        <v>40.021659999999898</v>
      </c>
      <c r="I555" s="9">
        <v>-110.10744</v>
      </c>
      <c r="J555" s="7">
        <v>1033</v>
      </c>
      <c r="K555" s="8">
        <v>365</v>
      </c>
      <c r="L555" s="8">
        <v>730</v>
      </c>
      <c r="M555" s="8">
        <v>1095</v>
      </c>
      <c r="N555" s="8">
        <v>1460</v>
      </c>
      <c r="O555" s="8">
        <v>1825</v>
      </c>
      <c r="P555" s="8">
        <v>2190</v>
      </c>
      <c r="Q555" s="6">
        <v>2.3290384453705478E-4</v>
      </c>
      <c r="R555" s="33">
        <f t="shared" si="171"/>
        <v>948.81379339426201</v>
      </c>
      <c r="S555" s="31">
        <f t="shared" si="172"/>
        <v>871.48849422575938</v>
      </c>
      <c r="T555" s="31">
        <f t="shared" si="173"/>
        <v>800.46496041219382</v>
      </c>
      <c r="U555" s="31">
        <f t="shared" si="174"/>
        <v>735.22961816832662</v>
      </c>
      <c r="V555" s="31">
        <f t="shared" si="175"/>
        <v>675.31074833504817</v>
      </c>
      <c r="W555" s="20">
        <f t="shared" si="176"/>
        <v>620.27507536078895</v>
      </c>
      <c r="Y555" s="153">
        <f t="shared" si="168"/>
        <v>1.523203952</v>
      </c>
      <c r="Z555" s="155">
        <f t="shared" si="177"/>
        <v>190.79575768729003</v>
      </c>
      <c r="AA555" s="156">
        <f t="shared" si="178"/>
        <v>609.66920272490381</v>
      </c>
      <c r="AD555" s="14" t="s">
        <v>460</v>
      </c>
      <c r="AE555" s="57">
        <v>39268</v>
      </c>
      <c r="AF555" s="33">
        <f t="shared" si="179"/>
        <v>948.81379339426201</v>
      </c>
      <c r="AG555" s="84">
        <f t="shared" si="169"/>
        <v>1.3990676861667486</v>
      </c>
      <c r="AH555" s="31">
        <f t="shared" si="180"/>
        <v>871.48849422575938</v>
      </c>
      <c r="AI555" s="86">
        <f t="shared" si="170"/>
        <v>1.2850481302296282</v>
      </c>
      <c r="AJ555" s="155">
        <f t="shared" si="181"/>
        <v>800.46496041219382</v>
      </c>
      <c r="AK555" s="56"/>
      <c r="AL555" s="86">
        <f t="shared" si="182"/>
        <v>1.1803208045860378</v>
      </c>
      <c r="AM555" s="31">
        <f t="shared" si="183"/>
        <v>735.22961816832662</v>
      </c>
      <c r="AN555" s="86">
        <f t="shared" si="184"/>
        <v>1.084128422092397</v>
      </c>
      <c r="AO555" s="31">
        <f t="shared" si="185"/>
        <v>675.31074833504817</v>
      </c>
      <c r="AP555" s="89">
        <f t="shared" si="186"/>
        <v>0.99577541209295528</v>
      </c>
      <c r="AQ555" s="20">
        <f t="shared" si="187"/>
        <v>620.27507536078895</v>
      </c>
      <c r="AR555" s="86">
        <f t="shared" si="188"/>
        <v>0.91462289072279912</v>
      </c>
    </row>
    <row r="556" spans="1:44" x14ac:dyDescent="0.25">
      <c r="A556" s="3" t="s">
        <v>532</v>
      </c>
      <c r="B556" s="4">
        <v>39268</v>
      </c>
      <c r="C556" s="7">
        <v>4301333165</v>
      </c>
      <c r="D556" s="8">
        <v>364</v>
      </c>
      <c r="E556" s="8">
        <v>973</v>
      </c>
      <c r="F556" s="8" t="s">
        <v>1695</v>
      </c>
      <c r="G556" s="8" t="s">
        <v>1696</v>
      </c>
      <c r="H556" s="8">
        <v>40.010710000000003</v>
      </c>
      <c r="I556" s="9">
        <v>-110.117859999999</v>
      </c>
      <c r="J556" s="7">
        <v>973</v>
      </c>
      <c r="K556" s="8">
        <v>365</v>
      </c>
      <c r="L556" s="8">
        <v>730</v>
      </c>
      <c r="M556" s="8">
        <v>1095</v>
      </c>
      <c r="N556" s="8">
        <v>1460</v>
      </c>
      <c r="O556" s="8">
        <v>1825</v>
      </c>
      <c r="P556" s="8">
        <v>2190</v>
      </c>
      <c r="Q556" s="6">
        <v>2.3290384453705478E-4</v>
      </c>
      <c r="R556" s="33">
        <f t="shared" si="171"/>
        <v>893.70360210321098</v>
      </c>
      <c r="S556" s="31">
        <f t="shared" si="172"/>
        <v>820.86960782348876</v>
      </c>
      <c r="T556" s="31">
        <f t="shared" si="173"/>
        <v>753.97135186937521</v>
      </c>
      <c r="U556" s="31">
        <f t="shared" si="174"/>
        <v>692.52509049156026</v>
      </c>
      <c r="V556" s="31">
        <f t="shared" si="175"/>
        <v>636.08650351403855</v>
      </c>
      <c r="W556" s="20">
        <f t="shared" si="176"/>
        <v>584.24748143857471</v>
      </c>
      <c r="Y556" s="153">
        <f t="shared" si="168"/>
        <v>1.434731312</v>
      </c>
      <c r="Z556" s="155">
        <f t="shared" si="177"/>
        <v>179.713719486673</v>
      </c>
      <c r="AA556" s="156">
        <f t="shared" si="178"/>
        <v>574.25763238270224</v>
      </c>
      <c r="AD556" s="14" t="s">
        <v>532</v>
      </c>
      <c r="AE556" s="57">
        <v>39268</v>
      </c>
      <c r="AF556" s="33">
        <f t="shared" si="179"/>
        <v>893.70360210321098</v>
      </c>
      <c r="AG556" s="84">
        <f t="shared" si="169"/>
        <v>1.317805284259677</v>
      </c>
      <c r="AH556" s="31">
        <f t="shared" si="180"/>
        <v>820.86960782348876</v>
      </c>
      <c r="AI556" s="86">
        <f t="shared" si="170"/>
        <v>1.2104083549984783</v>
      </c>
      <c r="AJ556" s="155">
        <f t="shared" si="181"/>
        <v>753.97135186937521</v>
      </c>
      <c r="AK556" s="56"/>
      <c r="AL556" s="86">
        <f t="shared" si="182"/>
        <v>1.111763933070876</v>
      </c>
      <c r="AM556" s="31">
        <f t="shared" si="183"/>
        <v>692.52509049156026</v>
      </c>
      <c r="AN556" s="86">
        <f t="shared" si="184"/>
        <v>1.0211587170337872</v>
      </c>
      <c r="AO556" s="31">
        <f t="shared" si="185"/>
        <v>636.08650351403855</v>
      </c>
      <c r="AP556" s="89">
        <f t="shared" si="186"/>
        <v>0.93793753723760442</v>
      </c>
      <c r="AQ556" s="20">
        <f t="shared" si="187"/>
        <v>584.24748143857471</v>
      </c>
      <c r="AR556" s="86">
        <f t="shared" si="188"/>
        <v>0.86149861827036167</v>
      </c>
    </row>
    <row r="557" spans="1:44" x14ac:dyDescent="0.25">
      <c r="A557" s="3" t="s">
        <v>414</v>
      </c>
      <c r="B557" s="4">
        <v>39269</v>
      </c>
      <c r="C557" s="7">
        <v>4301332913</v>
      </c>
      <c r="D557" s="8">
        <v>366</v>
      </c>
      <c r="E557" s="8">
        <v>1171</v>
      </c>
      <c r="F557" s="8" t="s">
        <v>1695</v>
      </c>
      <c r="G557" s="8" t="s">
        <v>1696</v>
      </c>
      <c r="H557" s="8">
        <v>39.99597</v>
      </c>
      <c r="I557" s="9">
        <v>-110.19197</v>
      </c>
      <c r="J557" s="7">
        <v>1171</v>
      </c>
      <c r="K557" s="8">
        <v>365</v>
      </c>
      <c r="L557" s="8">
        <v>730</v>
      </c>
      <c r="M557" s="8">
        <v>1095</v>
      </c>
      <c r="N557" s="8">
        <v>1460</v>
      </c>
      <c r="O557" s="8">
        <v>1825</v>
      </c>
      <c r="P557" s="8">
        <v>2190</v>
      </c>
      <c r="Q557" s="6">
        <v>2.3290384453705478E-4</v>
      </c>
      <c r="R557" s="33">
        <f t="shared" si="171"/>
        <v>1075.5672333636794</v>
      </c>
      <c r="S557" s="31">
        <f t="shared" si="172"/>
        <v>987.91193295098185</v>
      </c>
      <c r="T557" s="31">
        <f t="shared" si="173"/>
        <v>907.4002600606766</v>
      </c>
      <c r="U557" s="31">
        <f t="shared" si="174"/>
        <v>833.45003182488915</v>
      </c>
      <c r="V557" s="31">
        <f t="shared" si="175"/>
        <v>765.52651142337015</v>
      </c>
      <c r="W557" s="20">
        <f t="shared" si="176"/>
        <v>703.13854138188174</v>
      </c>
      <c r="Y557" s="153">
        <f t="shared" si="168"/>
        <v>1.726691024</v>
      </c>
      <c r="Z557" s="155">
        <f t="shared" si="177"/>
        <v>216.28444554870921</v>
      </c>
      <c r="AA557" s="156">
        <f t="shared" si="178"/>
        <v>691.11581451196741</v>
      </c>
      <c r="AD557" s="14" t="s">
        <v>414</v>
      </c>
      <c r="AE557" s="57">
        <v>39269</v>
      </c>
      <c r="AF557" s="33">
        <f t="shared" si="179"/>
        <v>1075.5672333636794</v>
      </c>
      <c r="AG557" s="84">
        <f t="shared" si="169"/>
        <v>1.5859712105530133</v>
      </c>
      <c r="AH557" s="31">
        <f t="shared" si="180"/>
        <v>987.91193295098185</v>
      </c>
      <c r="AI557" s="86">
        <f t="shared" si="170"/>
        <v>1.4567196132612725</v>
      </c>
      <c r="AJ557" s="155">
        <f t="shared" si="181"/>
        <v>907.4002600606766</v>
      </c>
      <c r="AK557" s="56"/>
      <c r="AL557" s="86">
        <f t="shared" si="182"/>
        <v>1.3380016090709104</v>
      </c>
      <c r="AM557" s="31">
        <f t="shared" si="183"/>
        <v>833.45003182488915</v>
      </c>
      <c r="AN557" s="86">
        <f t="shared" si="184"/>
        <v>1.2289587437271994</v>
      </c>
      <c r="AO557" s="31">
        <f t="shared" si="185"/>
        <v>765.52651142337015</v>
      </c>
      <c r="AP557" s="89">
        <f t="shared" si="186"/>
        <v>1.128802524260262</v>
      </c>
      <c r="AQ557" s="20">
        <f t="shared" si="187"/>
        <v>703.13854138188174</v>
      </c>
      <c r="AR557" s="86">
        <f t="shared" si="188"/>
        <v>1.0368087173634053</v>
      </c>
    </row>
    <row r="558" spans="1:44" x14ac:dyDescent="0.25">
      <c r="A558" s="3" t="s">
        <v>605</v>
      </c>
      <c r="B558" s="4">
        <v>39269</v>
      </c>
      <c r="C558" s="7">
        <v>4301333464</v>
      </c>
      <c r="D558" s="8">
        <v>366</v>
      </c>
      <c r="E558" s="8">
        <v>1350</v>
      </c>
      <c r="F558" s="8" t="s">
        <v>1695</v>
      </c>
      <c r="G558" s="8" t="s">
        <v>1696</v>
      </c>
      <c r="H558" s="8">
        <v>39.998640000000002</v>
      </c>
      <c r="I558" s="9">
        <v>-110.31571</v>
      </c>
      <c r="J558" s="7">
        <v>1350</v>
      </c>
      <c r="K558" s="8">
        <v>365</v>
      </c>
      <c r="L558" s="8">
        <v>730</v>
      </c>
      <c r="M558" s="8">
        <v>1095</v>
      </c>
      <c r="N558" s="8">
        <v>1460</v>
      </c>
      <c r="O558" s="8">
        <v>1825</v>
      </c>
      <c r="P558" s="8">
        <v>2190</v>
      </c>
      <c r="Q558" s="6">
        <v>2.3290384453705478E-4</v>
      </c>
      <c r="R558" s="33">
        <f t="shared" si="171"/>
        <v>1239.9793040486484</v>
      </c>
      <c r="S558" s="31">
        <f t="shared" si="172"/>
        <v>1138.9249440510891</v>
      </c>
      <c r="T558" s="31">
        <f t="shared" si="173"/>
        <v>1046.1061922134188</v>
      </c>
      <c r="U558" s="31">
        <f t="shared" si="174"/>
        <v>960.85187272724193</v>
      </c>
      <c r="V558" s="31">
        <f t="shared" si="175"/>
        <v>882.54550847271548</v>
      </c>
      <c r="W558" s="20">
        <f t="shared" si="176"/>
        <v>810.62086324982101</v>
      </c>
      <c r="Y558" s="153">
        <f t="shared" si="168"/>
        <v>1.9906344</v>
      </c>
      <c r="Z558" s="155">
        <f t="shared" si="177"/>
        <v>249.34585951388337</v>
      </c>
      <c r="AA558" s="156">
        <f t="shared" si="178"/>
        <v>796.76033269953541</v>
      </c>
      <c r="AD558" s="14" t="s">
        <v>605</v>
      </c>
      <c r="AE558" s="57">
        <v>39269</v>
      </c>
      <c r="AF558" s="33">
        <f t="shared" si="179"/>
        <v>1239.9793040486484</v>
      </c>
      <c r="AG558" s="84">
        <f t="shared" si="169"/>
        <v>1.8284040429091102</v>
      </c>
      <c r="AH558" s="31">
        <f t="shared" si="180"/>
        <v>1138.9249440510891</v>
      </c>
      <c r="AI558" s="86">
        <f t="shared" si="170"/>
        <v>1.6793949427008692</v>
      </c>
      <c r="AJ558" s="155">
        <f t="shared" si="181"/>
        <v>1046.1061922134188</v>
      </c>
      <c r="AK558" s="56"/>
      <c r="AL558" s="86">
        <f t="shared" si="182"/>
        <v>1.5425296090911433</v>
      </c>
      <c r="AM558" s="31">
        <f t="shared" si="183"/>
        <v>960.85187272724193</v>
      </c>
      <c r="AN558" s="86">
        <f t="shared" si="184"/>
        <v>1.4168183638187182</v>
      </c>
      <c r="AO558" s="31">
        <f t="shared" si="185"/>
        <v>882.54550847271548</v>
      </c>
      <c r="AP558" s="89">
        <f t="shared" si="186"/>
        <v>1.3013521842453917</v>
      </c>
      <c r="AQ558" s="20">
        <f t="shared" si="187"/>
        <v>810.62086324982101</v>
      </c>
      <c r="AR558" s="86">
        <f t="shared" si="188"/>
        <v>1.1952961301798439</v>
      </c>
    </row>
    <row r="559" spans="1:44" x14ac:dyDescent="0.25">
      <c r="A559" s="3" t="s">
        <v>459</v>
      </c>
      <c r="B559" s="4">
        <v>39272</v>
      </c>
      <c r="C559" s="7">
        <v>4301333023</v>
      </c>
      <c r="D559" s="8">
        <v>362</v>
      </c>
      <c r="E559" s="8">
        <v>2581</v>
      </c>
      <c r="F559" s="8" t="s">
        <v>1695</v>
      </c>
      <c r="G559" s="8" t="s">
        <v>1696</v>
      </c>
      <c r="H559" s="8">
        <v>40.018470000000001</v>
      </c>
      <c r="I559" s="9">
        <v>-110.11763000000001</v>
      </c>
      <c r="J559" s="7">
        <v>2581</v>
      </c>
      <c r="K559" s="8">
        <v>365</v>
      </c>
      <c r="L559" s="8">
        <v>730</v>
      </c>
      <c r="M559" s="8">
        <v>1095</v>
      </c>
      <c r="N559" s="8">
        <v>1460</v>
      </c>
      <c r="O559" s="8">
        <v>1825</v>
      </c>
      <c r="P559" s="8">
        <v>2190</v>
      </c>
      <c r="Q559" s="6">
        <v>2.3290384453705478E-4</v>
      </c>
      <c r="R559" s="33">
        <f t="shared" si="171"/>
        <v>2370.656728703379</v>
      </c>
      <c r="S559" s="31">
        <f t="shared" si="172"/>
        <v>2177.4557634043417</v>
      </c>
      <c r="T559" s="31">
        <f t="shared" si="173"/>
        <v>2000.0000608169139</v>
      </c>
      <c r="U559" s="31">
        <f t="shared" si="174"/>
        <v>1837.0064322288974</v>
      </c>
      <c r="V559" s="31">
        <f t="shared" si="175"/>
        <v>1687.2962647170953</v>
      </c>
      <c r="W559" s="20">
        <f t="shared" si="176"/>
        <v>1549.7869985539169</v>
      </c>
      <c r="Y559" s="153">
        <f t="shared" si="168"/>
        <v>3.8057980639999998</v>
      </c>
      <c r="Z559" s="155">
        <f t="shared" si="177"/>
        <v>476.71234326320962</v>
      </c>
      <c r="AA559" s="156">
        <f t="shared" si="178"/>
        <v>1523.2877175537042</v>
      </c>
      <c r="AD559" s="14" t="s">
        <v>459</v>
      </c>
      <c r="AE559" s="57">
        <v>39272</v>
      </c>
      <c r="AF559" s="33">
        <f t="shared" si="179"/>
        <v>2370.656728703379</v>
      </c>
      <c r="AG559" s="84">
        <f t="shared" si="169"/>
        <v>3.4956376553691952</v>
      </c>
      <c r="AH559" s="31">
        <f t="shared" si="180"/>
        <v>2177.4557634043417</v>
      </c>
      <c r="AI559" s="86">
        <f t="shared" si="170"/>
        <v>3.2107543311932916</v>
      </c>
      <c r="AJ559" s="155">
        <f t="shared" si="181"/>
        <v>2000.0000608169139</v>
      </c>
      <c r="AK559" s="56"/>
      <c r="AL559" s="86">
        <f t="shared" si="182"/>
        <v>2.9490880896772156</v>
      </c>
      <c r="AM559" s="31">
        <f t="shared" si="183"/>
        <v>1837.0064322288974</v>
      </c>
      <c r="AN559" s="86">
        <f t="shared" si="184"/>
        <v>2.7087468126045273</v>
      </c>
      <c r="AO559" s="31">
        <f t="shared" si="185"/>
        <v>1687.2962647170953</v>
      </c>
      <c r="AP559" s="89">
        <f t="shared" si="186"/>
        <v>2.4879925833610046</v>
      </c>
      <c r="AQ559" s="20">
        <f t="shared" si="187"/>
        <v>1549.7869985539169</v>
      </c>
      <c r="AR559" s="86">
        <f t="shared" si="188"/>
        <v>2.2852291199956869</v>
      </c>
    </row>
    <row r="560" spans="1:44" x14ac:dyDescent="0.25">
      <c r="A560" s="3" t="s">
        <v>504</v>
      </c>
      <c r="B560" s="4">
        <v>39272</v>
      </c>
      <c r="C560" s="7">
        <v>4301333107</v>
      </c>
      <c r="D560" s="8">
        <v>366</v>
      </c>
      <c r="E560" s="8">
        <v>800</v>
      </c>
      <c r="F560" s="8" t="s">
        <v>1695</v>
      </c>
      <c r="G560" s="8" t="s">
        <v>1696</v>
      </c>
      <c r="H560" s="8">
        <v>40.017670000000003</v>
      </c>
      <c r="I560" s="9">
        <v>-110.13645</v>
      </c>
      <c r="J560" s="7">
        <v>800</v>
      </c>
      <c r="K560" s="8">
        <v>365</v>
      </c>
      <c r="L560" s="8">
        <v>730</v>
      </c>
      <c r="M560" s="8">
        <v>1095</v>
      </c>
      <c r="N560" s="8">
        <v>1460</v>
      </c>
      <c r="O560" s="8">
        <v>1825</v>
      </c>
      <c r="P560" s="8">
        <v>2190</v>
      </c>
      <c r="Q560" s="6">
        <v>2.3290384453705478E-4</v>
      </c>
      <c r="R560" s="33">
        <f t="shared" si="171"/>
        <v>734.80255054734721</v>
      </c>
      <c r="S560" s="31">
        <f t="shared" si="172"/>
        <v>674.9184853636084</v>
      </c>
      <c r="T560" s="31">
        <f t="shared" si="173"/>
        <v>619.91478057091479</v>
      </c>
      <c r="U560" s="31">
        <f t="shared" si="174"/>
        <v>569.39370235688409</v>
      </c>
      <c r="V560" s="31">
        <f t="shared" si="175"/>
        <v>522.98993094679429</v>
      </c>
      <c r="W560" s="20">
        <f t="shared" si="176"/>
        <v>480.36791896285689</v>
      </c>
      <c r="Y560" s="153">
        <f t="shared" si="168"/>
        <v>1.1796351999999999</v>
      </c>
      <c r="Z560" s="155">
        <f t="shared" si="177"/>
        <v>147.76050934156049</v>
      </c>
      <c r="AA560" s="156">
        <f t="shared" si="178"/>
        <v>472.15427122935426</v>
      </c>
      <c r="AD560" s="14" t="s">
        <v>504</v>
      </c>
      <c r="AE560" s="57">
        <v>39272</v>
      </c>
      <c r="AF560" s="33">
        <f t="shared" si="179"/>
        <v>734.80255054734721</v>
      </c>
      <c r="AG560" s="84">
        <f t="shared" si="169"/>
        <v>1.0834986920942875</v>
      </c>
      <c r="AH560" s="31">
        <f t="shared" si="180"/>
        <v>674.9184853636084</v>
      </c>
      <c r="AI560" s="86">
        <f t="shared" si="170"/>
        <v>0.99519700308199655</v>
      </c>
      <c r="AJ560" s="155">
        <f t="shared" si="181"/>
        <v>619.91478057091479</v>
      </c>
      <c r="AK560" s="56"/>
      <c r="AL560" s="86">
        <f t="shared" si="182"/>
        <v>0.91409162020215895</v>
      </c>
      <c r="AM560" s="31">
        <f t="shared" si="183"/>
        <v>569.39370235688409</v>
      </c>
      <c r="AN560" s="86">
        <f t="shared" si="184"/>
        <v>0.83959606744812931</v>
      </c>
      <c r="AO560" s="31">
        <f t="shared" si="185"/>
        <v>522.98993094679429</v>
      </c>
      <c r="AP560" s="89">
        <f t="shared" si="186"/>
        <v>0.7711716647380098</v>
      </c>
      <c r="AQ560" s="20">
        <f t="shared" si="187"/>
        <v>480.36791896285689</v>
      </c>
      <c r="AR560" s="86">
        <f t="shared" si="188"/>
        <v>0.70832363269916687</v>
      </c>
    </row>
    <row r="561" spans="1:44" x14ac:dyDescent="0.25">
      <c r="A561" s="3" t="s">
        <v>503</v>
      </c>
      <c r="B561" s="4">
        <v>39275</v>
      </c>
      <c r="C561" s="7">
        <v>4301333106</v>
      </c>
      <c r="D561" s="8">
        <v>127</v>
      </c>
      <c r="E561" s="8">
        <v>330</v>
      </c>
      <c r="F561" s="8" t="s">
        <v>1695</v>
      </c>
      <c r="G561" s="8" t="s">
        <v>1696</v>
      </c>
      <c r="H561" s="8">
        <v>40.017809999999898</v>
      </c>
      <c r="I561" s="9">
        <v>-110.14078000000001</v>
      </c>
      <c r="J561" s="7">
        <v>330</v>
      </c>
      <c r="K561" s="8">
        <v>365</v>
      </c>
      <c r="L561" s="8">
        <v>730</v>
      </c>
      <c r="M561" s="8">
        <v>1095</v>
      </c>
      <c r="N561" s="8">
        <v>1460</v>
      </c>
      <c r="O561" s="8">
        <v>1825</v>
      </c>
      <c r="P561" s="8">
        <v>2190</v>
      </c>
      <c r="Q561" s="6">
        <v>2.3290384453705478E-4</v>
      </c>
      <c r="R561" s="33">
        <f t="shared" si="171"/>
        <v>303.10605210078069</v>
      </c>
      <c r="S561" s="31">
        <f t="shared" si="172"/>
        <v>278.40387521248846</v>
      </c>
      <c r="T561" s="31">
        <f t="shared" si="173"/>
        <v>255.71484698550236</v>
      </c>
      <c r="U561" s="31">
        <f t="shared" si="174"/>
        <v>234.8749022222147</v>
      </c>
      <c r="V561" s="31">
        <f t="shared" si="175"/>
        <v>215.73334651555265</v>
      </c>
      <c r="W561" s="20">
        <f t="shared" si="176"/>
        <v>198.15176657217845</v>
      </c>
      <c r="Y561" s="153">
        <f t="shared" si="168"/>
        <v>0.48659952000000001</v>
      </c>
      <c r="Z561" s="155">
        <f t="shared" si="177"/>
        <v>60.951210103393713</v>
      </c>
      <c r="AA561" s="156">
        <f t="shared" si="178"/>
        <v>194.76363688210864</v>
      </c>
      <c r="AD561" s="14" t="s">
        <v>503</v>
      </c>
      <c r="AE561" s="57">
        <v>39275</v>
      </c>
      <c r="AF561" s="33">
        <f t="shared" si="179"/>
        <v>303.10605210078069</v>
      </c>
      <c r="AG561" s="84">
        <f t="shared" si="169"/>
        <v>0.44694321048889352</v>
      </c>
      <c r="AH561" s="31">
        <f t="shared" si="180"/>
        <v>278.40387521248846</v>
      </c>
      <c r="AI561" s="86">
        <f t="shared" si="170"/>
        <v>0.41051876377132357</v>
      </c>
      <c r="AJ561" s="155">
        <f t="shared" si="181"/>
        <v>255.71484698550236</v>
      </c>
      <c r="AK561" s="56"/>
      <c r="AL561" s="86">
        <f t="shared" si="182"/>
        <v>0.3770627933333906</v>
      </c>
      <c r="AM561" s="31">
        <f t="shared" si="183"/>
        <v>234.8749022222147</v>
      </c>
      <c r="AN561" s="86">
        <f t="shared" si="184"/>
        <v>0.34633337782235335</v>
      </c>
      <c r="AO561" s="31">
        <f t="shared" si="185"/>
        <v>215.73334651555265</v>
      </c>
      <c r="AP561" s="89">
        <f t="shared" si="186"/>
        <v>0.31810831170442905</v>
      </c>
      <c r="AQ561" s="20">
        <f t="shared" si="187"/>
        <v>198.15176657217845</v>
      </c>
      <c r="AR561" s="86">
        <f t="shared" si="188"/>
        <v>0.2921834984884063</v>
      </c>
    </row>
    <row r="562" spans="1:44" x14ac:dyDescent="0.25">
      <c r="A562" s="3" t="s">
        <v>568</v>
      </c>
      <c r="B562" s="4">
        <v>39275</v>
      </c>
      <c r="C562" s="7">
        <v>4301333264</v>
      </c>
      <c r="D562" s="8">
        <v>314</v>
      </c>
      <c r="E562" s="8">
        <v>1247</v>
      </c>
      <c r="F562" s="8" t="s">
        <v>1695</v>
      </c>
      <c r="G562" s="8" t="s">
        <v>1696</v>
      </c>
      <c r="H562" s="8">
        <v>40.090850000000003</v>
      </c>
      <c r="I562" s="9">
        <v>-110.07951</v>
      </c>
      <c r="J562" s="7">
        <v>1247</v>
      </c>
      <c r="K562" s="8">
        <v>365</v>
      </c>
      <c r="L562" s="8">
        <v>730</v>
      </c>
      <c r="M562" s="8">
        <v>1095</v>
      </c>
      <c r="N562" s="8">
        <v>1460</v>
      </c>
      <c r="O562" s="8">
        <v>1825</v>
      </c>
      <c r="P562" s="8">
        <v>2190</v>
      </c>
      <c r="Q562" s="6">
        <v>2.3290384453705478E-4</v>
      </c>
      <c r="R562" s="33">
        <f t="shared" si="171"/>
        <v>1145.3734756656775</v>
      </c>
      <c r="S562" s="31">
        <f t="shared" si="172"/>
        <v>1052.0291890605247</v>
      </c>
      <c r="T562" s="31">
        <f t="shared" si="173"/>
        <v>966.29216421491344</v>
      </c>
      <c r="U562" s="31">
        <f t="shared" si="174"/>
        <v>887.54243354879316</v>
      </c>
      <c r="V562" s="31">
        <f t="shared" si="175"/>
        <v>815.21055486331568</v>
      </c>
      <c r="W562" s="20">
        <f t="shared" si="176"/>
        <v>748.77349368335319</v>
      </c>
      <c r="Y562" s="153">
        <f t="shared" si="168"/>
        <v>1.8387563679999999</v>
      </c>
      <c r="Z562" s="155">
        <f t="shared" si="177"/>
        <v>230.32169393615743</v>
      </c>
      <c r="AA562" s="156">
        <f t="shared" si="178"/>
        <v>735.97047027875601</v>
      </c>
      <c r="AD562" s="14" t="s">
        <v>568</v>
      </c>
      <c r="AE562" s="57">
        <v>39275</v>
      </c>
      <c r="AF562" s="33">
        <f t="shared" si="179"/>
        <v>1145.3734756656775</v>
      </c>
      <c r="AG562" s="84">
        <f t="shared" si="169"/>
        <v>1.6889035863019706</v>
      </c>
      <c r="AH562" s="31">
        <f t="shared" si="180"/>
        <v>1052.0291890605247</v>
      </c>
      <c r="AI562" s="86">
        <f t="shared" si="170"/>
        <v>1.5512633285540622</v>
      </c>
      <c r="AJ562" s="155">
        <f t="shared" si="181"/>
        <v>966.29216421491344</v>
      </c>
      <c r="AK562" s="56"/>
      <c r="AL562" s="86">
        <f t="shared" si="182"/>
        <v>1.4248403129901153</v>
      </c>
      <c r="AM562" s="31">
        <f t="shared" si="183"/>
        <v>887.54243354879316</v>
      </c>
      <c r="AN562" s="86">
        <f t="shared" si="184"/>
        <v>1.3087203701347716</v>
      </c>
      <c r="AO562" s="31">
        <f t="shared" si="185"/>
        <v>815.21055486331568</v>
      </c>
      <c r="AP562" s="89">
        <f t="shared" si="186"/>
        <v>1.202063832410373</v>
      </c>
      <c r="AQ562" s="20">
        <f t="shared" si="187"/>
        <v>748.77349368335319</v>
      </c>
      <c r="AR562" s="86">
        <f t="shared" si="188"/>
        <v>1.1040994624698264</v>
      </c>
    </row>
    <row r="563" spans="1:44" x14ac:dyDescent="0.25">
      <c r="A563" s="3" t="s">
        <v>531</v>
      </c>
      <c r="B563" s="4">
        <v>39276</v>
      </c>
      <c r="C563" s="7">
        <v>4301333164</v>
      </c>
      <c r="D563" s="8">
        <v>347</v>
      </c>
      <c r="E563" s="8">
        <v>2059</v>
      </c>
      <c r="F563" s="8" t="s">
        <v>1695</v>
      </c>
      <c r="G563" s="8" t="s">
        <v>1696</v>
      </c>
      <c r="H563" s="8">
        <v>40.010590000000001</v>
      </c>
      <c r="I563" s="9">
        <v>-110.12187</v>
      </c>
      <c r="J563" s="7">
        <v>2059</v>
      </c>
      <c r="K563" s="8">
        <v>365</v>
      </c>
      <c r="L563" s="8">
        <v>730</v>
      </c>
      <c r="M563" s="8">
        <v>1095</v>
      </c>
      <c r="N563" s="8">
        <v>1460</v>
      </c>
      <c r="O563" s="8">
        <v>1825</v>
      </c>
      <c r="P563" s="8">
        <v>2190</v>
      </c>
      <c r="Q563" s="6">
        <v>2.3290384453705478E-4</v>
      </c>
      <c r="R563" s="33">
        <f t="shared" si="171"/>
        <v>1891.1980644712348</v>
      </c>
      <c r="S563" s="31">
        <f t="shared" si="172"/>
        <v>1737.0714517045872</v>
      </c>
      <c r="T563" s="31">
        <f t="shared" si="173"/>
        <v>1595.505666494392</v>
      </c>
      <c r="U563" s="31">
        <f t="shared" si="174"/>
        <v>1465.4770414410305</v>
      </c>
      <c r="V563" s="31">
        <f t="shared" si="175"/>
        <v>1346.0453347743119</v>
      </c>
      <c r="W563" s="20">
        <f t="shared" si="176"/>
        <v>1236.3469314306528</v>
      </c>
      <c r="Y563" s="153">
        <f t="shared" si="168"/>
        <v>3.036086096</v>
      </c>
      <c r="Z563" s="155">
        <f t="shared" si="177"/>
        <v>380.29861091784136</v>
      </c>
      <c r="AA563" s="156">
        <f t="shared" si="178"/>
        <v>1215.2070555765506</v>
      </c>
      <c r="AD563" s="14" t="s">
        <v>531</v>
      </c>
      <c r="AE563" s="57">
        <v>39276</v>
      </c>
      <c r="AF563" s="33">
        <f t="shared" si="179"/>
        <v>1891.1980644712348</v>
      </c>
      <c r="AG563" s="84">
        <f t="shared" si="169"/>
        <v>2.7886547587776724</v>
      </c>
      <c r="AH563" s="31">
        <f t="shared" si="180"/>
        <v>1737.0714517045872</v>
      </c>
      <c r="AI563" s="86">
        <f t="shared" si="170"/>
        <v>2.5613882866822886</v>
      </c>
      <c r="AJ563" s="155">
        <f t="shared" si="181"/>
        <v>1595.505666494392</v>
      </c>
      <c r="AK563" s="56"/>
      <c r="AL563" s="86">
        <f t="shared" si="182"/>
        <v>2.3526433074953066</v>
      </c>
      <c r="AM563" s="31">
        <f t="shared" si="183"/>
        <v>1465.4770414410305</v>
      </c>
      <c r="AN563" s="86">
        <f t="shared" si="184"/>
        <v>2.1609103785946226</v>
      </c>
      <c r="AO563" s="31">
        <f t="shared" si="185"/>
        <v>1346.0453347743119</v>
      </c>
      <c r="AP563" s="89">
        <f t="shared" si="186"/>
        <v>1.9848030721194529</v>
      </c>
      <c r="AQ563" s="20">
        <f t="shared" si="187"/>
        <v>1236.3469314306528</v>
      </c>
      <c r="AR563" s="86">
        <f t="shared" si="188"/>
        <v>1.8230479496594805</v>
      </c>
    </row>
    <row r="564" spans="1:44" x14ac:dyDescent="0.25">
      <c r="A564" s="3" t="s">
        <v>598</v>
      </c>
      <c r="B564" s="4">
        <v>39276</v>
      </c>
      <c r="C564" s="7">
        <v>4301333422</v>
      </c>
      <c r="D564" s="8">
        <v>366</v>
      </c>
      <c r="E564" s="8">
        <v>857</v>
      </c>
      <c r="F564" s="8" t="s">
        <v>1695</v>
      </c>
      <c r="G564" s="8" t="s">
        <v>1696</v>
      </c>
      <c r="H564" s="8">
        <v>40.0000199999999</v>
      </c>
      <c r="I564" s="9">
        <v>-110.319419999999</v>
      </c>
      <c r="J564" s="7">
        <v>857</v>
      </c>
      <c r="K564" s="8">
        <v>365</v>
      </c>
      <c r="L564" s="8">
        <v>730</v>
      </c>
      <c r="M564" s="8">
        <v>1095</v>
      </c>
      <c r="N564" s="8">
        <v>1460</v>
      </c>
      <c r="O564" s="8">
        <v>1825</v>
      </c>
      <c r="P564" s="8">
        <v>2190</v>
      </c>
      <c r="Q564" s="6">
        <v>2.3290384453705478E-4</v>
      </c>
      <c r="R564" s="33">
        <f t="shared" si="171"/>
        <v>787.15723227384569</v>
      </c>
      <c r="S564" s="31">
        <f t="shared" si="172"/>
        <v>723.00642744576555</v>
      </c>
      <c r="T564" s="31">
        <f t="shared" si="173"/>
        <v>664.08370868659256</v>
      </c>
      <c r="U564" s="31">
        <f t="shared" si="174"/>
        <v>609.96300364981209</v>
      </c>
      <c r="V564" s="31">
        <f t="shared" si="175"/>
        <v>560.25296352675343</v>
      </c>
      <c r="W564" s="20">
        <f t="shared" si="176"/>
        <v>514.59413318896043</v>
      </c>
      <c r="Y564" s="153">
        <f t="shared" si="168"/>
        <v>1.2636842079999999</v>
      </c>
      <c r="Z564" s="155">
        <f t="shared" si="177"/>
        <v>158.2884456321467</v>
      </c>
      <c r="AA564" s="156">
        <f t="shared" si="178"/>
        <v>505.7952630544458</v>
      </c>
      <c r="AD564" s="14" t="s">
        <v>598</v>
      </c>
      <c r="AE564" s="57">
        <v>39276</v>
      </c>
      <c r="AF564" s="33">
        <f t="shared" si="179"/>
        <v>787.15723227384569</v>
      </c>
      <c r="AG564" s="84">
        <f t="shared" si="169"/>
        <v>1.1606979739060055</v>
      </c>
      <c r="AH564" s="31">
        <f t="shared" si="180"/>
        <v>723.00642744576555</v>
      </c>
      <c r="AI564" s="86">
        <f t="shared" si="170"/>
        <v>1.0661047895515889</v>
      </c>
      <c r="AJ564" s="155">
        <f t="shared" si="181"/>
        <v>664.08370868659256</v>
      </c>
      <c r="AK564" s="56"/>
      <c r="AL564" s="86">
        <f t="shared" si="182"/>
        <v>0.97922064814156284</v>
      </c>
      <c r="AM564" s="31">
        <f t="shared" si="183"/>
        <v>609.96300364981209</v>
      </c>
      <c r="AN564" s="86">
        <f t="shared" si="184"/>
        <v>0.89941728725380854</v>
      </c>
      <c r="AO564" s="31">
        <f t="shared" si="185"/>
        <v>560.25296352675343</v>
      </c>
      <c r="AP564" s="89">
        <f t="shared" si="186"/>
        <v>0.82611764585059311</v>
      </c>
      <c r="AQ564" s="20">
        <f t="shared" si="187"/>
        <v>514.59413318896043</v>
      </c>
      <c r="AR564" s="86">
        <f t="shared" si="188"/>
        <v>0.7587916915289824</v>
      </c>
    </row>
    <row r="565" spans="1:44" x14ac:dyDescent="0.25">
      <c r="A565" s="3" t="s">
        <v>521</v>
      </c>
      <c r="B565" s="4">
        <v>39281</v>
      </c>
      <c r="C565" s="7">
        <v>4301333149</v>
      </c>
      <c r="D565" s="8">
        <v>318</v>
      </c>
      <c r="E565" s="8">
        <v>586</v>
      </c>
      <c r="F565" s="8" t="s">
        <v>1695</v>
      </c>
      <c r="G565" s="8" t="s">
        <v>1696</v>
      </c>
      <c r="H565" s="8">
        <v>40.01455</v>
      </c>
      <c r="I565" s="9">
        <v>-110.10852</v>
      </c>
      <c r="J565" s="7">
        <v>586</v>
      </c>
      <c r="K565" s="8">
        <v>365</v>
      </c>
      <c r="L565" s="8">
        <v>730</v>
      </c>
      <c r="M565" s="8">
        <v>1095</v>
      </c>
      <c r="N565" s="8">
        <v>1460</v>
      </c>
      <c r="O565" s="8">
        <v>1825</v>
      </c>
      <c r="P565" s="8">
        <v>2190</v>
      </c>
      <c r="Q565" s="6">
        <v>2.3290384453705478E-4</v>
      </c>
      <c r="R565" s="33">
        <f t="shared" si="171"/>
        <v>538.24286827593176</v>
      </c>
      <c r="S565" s="31">
        <f t="shared" si="172"/>
        <v>494.37779052884315</v>
      </c>
      <c r="T565" s="31">
        <f t="shared" si="173"/>
        <v>454.08757676819511</v>
      </c>
      <c r="U565" s="31">
        <f t="shared" si="174"/>
        <v>417.08088697641762</v>
      </c>
      <c r="V565" s="31">
        <f t="shared" si="175"/>
        <v>383.09012441852684</v>
      </c>
      <c r="W565" s="20">
        <f t="shared" si="176"/>
        <v>351.86950064029264</v>
      </c>
      <c r="Y565" s="153">
        <f t="shared" si="168"/>
        <v>0.86408278399999994</v>
      </c>
      <c r="Z565" s="155">
        <f t="shared" si="177"/>
        <v>108.23457309269308</v>
      </c>
      <c r="AA565" s="156">
        <f t="shared" si="178"/>
        <v>345.85300367550201</v>
      </c>
      <c r="AD565" s="14" t="s">
        <v>521</v>
      </c>
      <c r="AE565" s="57">
        <v>39281</v>
      </c>
      <c r="AF565" s="33">
        <f t="shared" si="179"/>
        <v>538.24286827593176</v>
      </c>
      <c r="AG565" s="84">
        <f t="shared" si="169"/>
        <v>0.79366279195906553</v>
      </c>
      <c r="AH565" s="31">
        <f t="shared" si="180"/>
        <v>494.37779052884315</v>
      </c>
      <c r="AI565" s="86">
        <f t="shared" si="170"/>
        <v>0.72898180475756247</v>
      </c>
      <c r="AJ565" s="155">
        <f t="shared" si="181"/>
        <v>454.08757676819511</v>
      </c>
      <c r="AK565" s="56"/>
      <c r="AL565" s="86">
        <f t="shared" si="182"/>
        <v>0.6695721117980814</v>
      </c>
      <c r="AM565" s="31">
        <f t="shared" si="183"/>
        <v>417.08088697641762</v>
      </c>
      <c r="AN565" s="86">
        <f t="shared" si="184"/>
        <v>0.61500411940575472</v>
      </c>
      <c r="AO565" s="31">
        <f t="shared" si="185"/>
        <v>383.09012441852684</v>
      </c>
      <c r="AP565" s="89">
        <f t="shared" si="186"/>
        <v>0.56488324442059223</v>
      </c>
      <c r="AQ565" s="20">
        <f t="shared" si="187"/>
        <v>351.86950064029264</v>
      </c>
      <c r="AR565" s="86">
        <f t="shared" si="188"/>
        <v>0.51884706095213962</v>
      </c>
    </row>
    <row r="566" spans="1:44" x14ac:dyDescent="0.25">
      <c r="A566" s="3" t="s">
        <v>458</v>
      </c>
      <c r="B566" s="4">
        <v>39282</v>
      </c>
      <c r="C566" s="7">
        <v>4301333022</v>
      </c>
      <c r="D566" s="8">
        <v>264</v>
      </c>
      <c r="E566" s="8">
        <v>1371</v>
      </c>
      <c r="F566" s="8" t="s">
        <v>1695</v>
      </c>
      <c r="G566" s="8" t="s">
        <v>1696</v>
      </c>
      <c r="H566" s="8">
        <v>40.017580000000002</v>
      </c>
      <c r="I566" s="9">
        <v>-110.12191</v>
      </c>
      <c r="J566" s="7">
        <v>1371</v>
      </c>
      <c r="K566" s="8">
        <v>365</v>
      </c>
      <c r="L566" s="8">
        <v>730</v>
      </c>
      <c r="M566" s="8">
        <v>1095</v>
      </c>
      <c r="N566" s="8">
        <v>1460</v>
      </c>
      <c r="O566" s="8">
        <v>1825</v>
      </c>
      <c r="P566" s="8">
        <v>2190</v>
      </c>
      <c r="Q566" s="6">
        <v>2.3290384453705478E-4</v>
      </c>
      <c r="R566" s="33">
        <f t="shared" si="171"/>
        <v>1259.2678710005162</v>
      </c>
      <c r="S566" s="31">
        <f t="shared" si="172"/>
        <v>1156.6415542918839</v>
      </c>
      <c r="T566" s="31">
        <f t="shared" si="173"/>
        <v>1062.3789552034052</v>
      </c>
      <c r="U566" s="31">
        <f t="shared" si="174"/>
        <v>975.7984574141102</v>
      </c>
      <c r="V566" s="31">
        <f t="shared" si="175"/>
        <v>896.27399416006881</v>
      </c>
      <c r="W566" s="20">
        <f t="shared" si="176"/>
        <v>823.23052112259597</v>
      </c>
      <c r="Y566" s="153">
        <f t="shared" si="168"/>
        <v>2.0215998239999999</v>
      </c>
      <c r="Z566" s="155">
        <f t="shared" si="177"/>
        <v>253.2245728840993</v>
      </c>
      <c r="AA566" s="156">
        <f t="shared" si="178"/>
        <v>809.15438231930591</v>
      </c>
      <c r="AD566" s="14" t="s">
        <v>458</v>
      </c>
      <c r="AE566" s="57">
        <v>39282</v>
      </c>
      <c r="AF566" s="33">
        <f t="shared" si="179"/>
        <v>1259.2678710005162</v>
      </c>
      <c r="AG566" s="84">
        <f t="shared" si="169"/>
        <v>1.8568458835765851</v>
      </c>
      <c r="AH566" s="31">
        <f t="shared" si="180"/>
        <v>1156.6415542918839</v>
      </c>
      <c r="AI566" s="86">
        <f t="shared" si="170"/>
        <v>1.7055188640317716</v>
      </c>
      <c r="AJ566" s="155">
        <f t="shared" si="181"/>
        <v>1062.3789552034052</v>
      </c>
      <c r="AK566" s="56"/>
      <c r="AL566" s="86">
        <f t="shared" si="182"/>
        <v>1.5665245141214499</v>
      </c>
      <c r="AM566" s="31">
        <f t="shared" si="183"/>
        <v>975.7984574141102</v>
      </c>
      <c r="AN566" s="86">
        <f t="shared" si="184"/>
        <v>1.4388577605892316</v>
      </c>
      <c r="AO566" s="31">
        <f t="shared" si="185"/>
        <v>896.27399416006881</v>
      </c>
      <c r="AP566" s="89">
        <f t="shared" si="186"/>
        <v>1.3215954404447645</v>
      </c>
      <c r="AQ566" s="20">
        <f t="shared" si="187"/>
        <v>823.23052112259597</v>
      </c>
      <c r="AR566" s="86">
        <f t="shared" si="188"/>
        <v>1.213889625538197</v>
      </c>
    </row>
    <row r="567" spans="1:44" x14ac:dyDescent="0.25">
      <c r="A567" s="3" t="s">
        <v>567</v>
      </c>
      <c r="B567" s="4">
        <v>39282</v>
      </c>
      <c r="C567" s="7">
        <v>4301333263</v>
      </c>
      <c r="D567" s="8">
        <v>272</v>
      </c>
      <c r="E567" s="8">
        <v>4755</v>
      </c>
      <c r="F567" s="8" t="s">
        <v>1695</v>
      </c>
      <c r="G567" s="8" t="s">
        <v>1696</v>
      </c>
      <c r="H567" s="8">
        <v>40.086970000000001</v>
      </c>
      <c r="I567" s="9">
        <v>-110.084329999999</v>
      </c>
      <c r="J567" s="7">
        <v>4755</v>
      </c>
      <c r="K567" s="8">
        <v>365</v>
      </c>
      <c r="L567" s="8">
        <v>730</v>
      </c>
      <c r="M567" s="8">
        <v>1095</v>
      </c>
      <c r="N567" s="8">
        <v>1460</v>
      </c>
      <c r="O567" s="8">
        <v>1825</v>
      </c>
      <c r="P567" s="8">
        <v>2190</v>
      </c>
      <c r="Q567" s="6">
        <v>2.3290384453705478E-4</v>
      </c>
      <c r="R567" s="33">
        <f t="shared" si="171"/>
        <v>4367.4826598157952</v>
      </c>
      <c r="S567" s="31">
        <f t="shared" si="172"/>
        <v>4011.5467473799476</v>
      </c>
      <c r="T567" s="31">
        <f t="shared" si="173"/>
        <v>3684.618477018375</v>
      </c>
      <c r="U567" s="31">
        <f t="shared" si="174"/>
        <v>3384.33381838373</v>
      </c>
      <c r="V567" s="31">
        <f t="shared" si="175"/>
        <v>3108.5214020650087</v>
      </c>
      <c r="W567" s="20">
        <f t="shared" si="176"/>
        <v>2855.1868183354804</v>
      </c>
      <c r="Y567" s="153">
        <f t="shared" si="168"/>
        <v>7.01145672</v>
      </c>
      <c r="Z567" s="155">
        <f t="shared" si="177"/>
        <v>878.25152739890029</v>
      </c>
      <c r="AA567" s="156">
        <f t="shared" si="178"/>
        <v>2806.3669496194748</v>
      </c>
      <c r="AD567" s="14" t="s">
        <v>567</v>
      </c>
      <c r="AE567" s="57">
        <v>39282</v>
      </c>
      <c r="AF567" s="33">
        <f t="shared" si="179"/>
        <v>4367.4826598157952</v>
      </c>
      <c r="AG567" s="84">
        <f t="shared" si="169"/>
        <v>6.4400453511354216</v>
      </c>
      <c r="AH567" s="31">
        <f t="shared" si="180"/>
        <v>4011.5467473799476</v>
      </c>
      <c r="AI567" s="86">
        <f t="shared" si="170"/>
        <v>5.9152021870686173</v>
      </c>
      <c r="AJ567" s="155">
        <f t="shared" si="181"/>
        <v>3684.618477018375</v>
      </c>
      <c r="AK567" s="56"/>
      <c r="AL567" s="86">
        <f t="shared" si="182"/>
        <v>5.4331320675765822</v>
      </c>
      <c r="AM567" s="31">
        <f t="shared" si="183"/>
        <v>3384.33381838373</v>
      </c>
      <c r="AN567" s="86">
        <f t="shared" si="184"/>
        <v>4.9903491258948183</v>
      </c>
      <c r="AO567" s="31">
        <f t="shared" si="185"/>
        <v>3108.5214020650087</v>
      </c>
      <c r="AP567" s="89">
        <f t="shared" si="186"/>
        <v>4.5836515822865458</v>
      </c>
      <c r="AQ567" s="20">
        <f t="shared" si="187"/>
        <v>2855.1868183354804</v>
      </c>
      <c r="AR567" s="86">
        <f t="shared" si="188"/>
        <v>4.2100985918556724</v>
      </c>
    </row>
    <row r="568" spans="1:44" x14ac:dyDescent="0.25">
      <c r="A568" s="3" t="s">
        <v>488</v>
      </c>
      <c r="B568" s="4">
        <v>39288</v>
      </c>
      <c r="C568" s="7">
        <v>4301333066</v>
      </c>
      <c r="D568" s="8">
        <v>274</v>
      </c>
      <c r="E568" s="8">
        <v>1614</v>
      </c>
      <c r="F568" s="8" t="s">
        <v>1695</v>
      </c>
      <c r="G568" s="8" t="s">
        <v>1696</v>
      </c>
      <c r="H568" s="8">
        <v>40.021839999999898</v>
      </c>
      <c r="I568" s="9">
        <v>-110.136129999999</v>
      </c>
      <c r="J568" s="7">
        <v>1614</v>
      </c>
      <c r="K568" s="8">
        <v>365</v>
      </c>
      <c r="L568" s="8">
        <v>730</v>
      </c>
      <c r="M568" s="8">
        <v>1095</v>
      </c>
      <c r="N568" s="8">
        <v>1460</v>
      </c>
      <c r="O568" s="8">
        <v>1825</v>
      </c>
      <c r="P568" s="8">
        <v>2190</v>
      </c>
      <c r="Q568" s="6">
        <v>2.3290384453705478E-4</v>
      </c>
      <c r="R568" s="33">
        <f t="shared" si="171"/>
        <v>1482.464145729273</v>
      </c>
      <c r="S568" s="31">
        <f t="shared" si="172"/>
        <v>1361.64804422108</v>
      </c>
      <c r="T568" s="31">
        <f t="shared" si="173"/>
        <v>1250.6780698018206</v>
      </c>
      <c r="U568" s="31">
        <f t="shared" si="174"/>
        <v>1148.7517945050138</v>
      </c>
      <c r="V568" s="31">
        <f t="shared" si="175"/>
        <v>1055.1321856851575</v>
      </c>
      <c r="W568" s="20">
        <f t="shared" si="176"/>
        <v>969.14227650756368</v>
      </c>
      <c r="Y568" s="153">
        <f t="shared" si="168"/>
        <v>2.3799140159999999</v>
      </c>
      <c r="Z568" s="155">
        <f t="shared" si="177"/>
        <v>298.10682759659829</v>
      </c>
      <c r="AA568" s="156">
        <f t="shared" si="178"/>
        <v>952.57124220522223</v>
      </c>
      <c r="AD568" s="14" t="s">
        <v>488</v>
      </c>
      <c r="AE568" s="57">
        <v>39288</v>
      </c>
      <c r="AF568" s="33">
        <f t="shared" si="179"/>
        <v>1482.464145729273</v>
      </c>
      <c r="AG568" s="84">
        <f t="shared" si="169"/>
        <v>2.185958611300225</v>
      </c>
      <c r="AH568" s="31">
        <f t="shared" si="180"/>
        <v>1361.64804422108</v>
      </c>
      <c r="AI568" s="86">
        <f t="shared" si="170"/>
        <v>2.0078099537179281</v>
      </c>
      <c r="AJ568" s="155">
        <f t="shared" si="181"/>
        <v>1250.6780698018206</v>
      </c>
      <c r="AK568" s="56"/>
      <c r="AL568" s="86">
        <f t="shared" si="182"/>
        <v>1.8441798437578556</v>
      </c>
      <c r="AM568" s="31">
        <f t="shared" si="183"/>
        <v>1148.7517945050138</v>
      </c>
      <c r="AN568" s="86">
        <f t="shared" si="184"/>
        <v>1.6938850660766009</v>
      </c>
      <c r="AO568" s="31">
        <f t="shared" si="185"/>
        <v>1055.1321856851575</v>
      </c>
      <c r="AP568" s="89">
        <f t="shared" si="186"/>
        <v>1.5558388336089348</v>
      </c>
      <c r="AQ568" s="20">
        <f t="shared" si="187"/>
        <v>969.14227650756368</v>
      </c>
      <c r="AR568" s="86">
        <f t="shared" si="188"/>
        <v>1.4290429289705688</v>
      </c>
    </row>
    <row r="569" spans="1:44" x14ac:dyDescent="0.25">
      <c r="A569" s="3" t="s">
        <v>507</v>
      </c>
      <c r="B569" s="4">
        <v>39289</v>
      </c>
      <c r="C569" s="7">
        <v>4301333110</v>
      </c>
      <c r="D569" s="8">
        <v>366</v>
      </c>
      <c r="E569" s="8">
        <v>5166</v>
      </c>
      <c r="F569" s="8" t="s">
        <v>1695</v>
      </c>
      <c r="G569" s="8" t="s">
        <v>1696</v>
      </c>
      <c r="H569" s="8">
        <v>40.014519999999898</v>
      </c>
      <c r="I569" s="9">
        <v>-110.12135000000001</v>
      </c>
      <c r="J569" s="7">
        <v>5166</v>
      </c>
      <c r="K569" s="8">
        <v>365</v>
      </c>
      <c r="L569" s="8">
        <v>730</v>
      </c>
      <c r="M569" s="8">
        <v>1095</v>
      </c>
      <c r="N569" s="8">
        <v>1460</v>
      </c>
      <c r="O569" s="8">
        <v>1825</v>
      </c>
      <c r="P569" s="8">
        <v>2190</v>
      </c>
      <c r="Q569" s="6">
        <v>2.3290384453705478E-4</v>
      </c>
      <c r="R569" s="33">
        <f t="shared" si="171"/>
        <v>4744.9874701594945</v>
      </c>
      <c r="S569" s="31">
        <f t="shared" si="172"/>
        <v>4358.2861192355012</v>
      </c>
      <c r="T569" s="31">
        <f t="shared" si="173"/>
        <v>4003.0996955366827</v>
      </c>
      <c r="U569" s="31">
        <f t="shared" si="174"/>
        <v>3676.8598329695792</v>
      </c>
      <c r="V569" s="31">
        <f t="shared" si="175"/>
        <v>3377.2074790889246</v>
      </c>
      <c r="W569" s="20">
        <f t="shared" si="176"/>
        <v>3101.9758367026484</v>
      </c>
      <c r="Y569" s="153">
        <f t="shared" si="168"/>
        <v>7.617494304</v>
      </c>
      <c r="Z569" s="155">
        <f t="shared" si="177"/>
        <v>954.16348907312704</v>
      </c>
      <c r="AA569" s="156">
        <f t="shared" si="178"/>
        <v>3048.9362064635557</v>
      </c>
      <c r="AD569" s="14" t="s">
        <v>507</v>
      </c>
      <c r="AE569" s="57">
        <v>39289</v>
      </c>
      <c r="AF569" s="33">
        <f t="shared" si="179"/>
        <v>4744.9874701594945</v>
      </c>
      <c r="AG569" s="84">
        <f t="shared" si="169"/>
        <v>6.9966928041988616</v>
      </c>
      <c r="AH569" s="31">
        <f t="shared" si="180"/>
        <v>4358.2861192355012</v>
      </c>
      <c r="AI569" s="86">
        <f t="shared" si="170"/>
        <v>6.4264846474019928</v>
      </c>
      <c r="AJ569" s="155">
        <f t="shared" si="181"/>
        <v>4003.0996955366827</v>
      </c>
      <c r="AK569" s="56"/>
      <c r="AL569" s="86">
        <f t="shared" si="182"/>
        <v>5.9027466374554418</v>
      </c>
      <c r="AM569" s="31">
        <f t="shared" si="183"/>
        <v>3676.8598329695792</v>
      </c>
      <c r="AN569" s="86">
        <f t="shared" si="184"/>
        <v>5.4216916055462949</v>
      </c>
      <c r="AO569" s="31">
        <f t="shared" si="185"/>
        <v>3377.2074790889246</v>
      </c>
      <c r="AP569" s="89">
        <f t="shared" si="186"/>
        <v>4.9798410250456993</v>
      </c>
      <c r="AQ569" s="20">
        <f t="shared" si="187"/>
        <v>3101.9758367026484</v>
      </c>
      <c r="AR569" s="86">
        <f t="shared" si="188"/>
        <v>4.5739998581548695</v>
      </c>
    </row>
    <row r="570" spans="1:44" x14ac:dyDescent="0.25">
      <c r="A570" s="3" t="s">
        <v>618</v>
      </c>
      <c r="B570" s="4">
        <v>39289</v>
      </c>
      <c r="C570" s="7">
        <v>4301333529</v>
      </c>
      <c r="D570" s="8">
        <v>366</v>
      </c>
      <c r="E570" s="8">
        <v>1573</v>
      </c>
      <c r="F570" s="8" t="s">
        <v>1695</v>
      </c>
      <c r="G570" s="8" t="s">
        <v>1696</v>
      </c>
      <c r="H570" s="8">
        <v>40.000920000000001</v>
      </c>
      <c r="I570" s="9">
        <v>-110.32303</v>
      </c>
      <c r="J570" s="7">
        <v>1573</v>
      </c>
      <c r="K570" s="8">
        <v>365</v>
      </c>
      <c r="L570" s="8">
        <v>730</v>
      </c>
      <c r="M570" s="8">
        <v>1095</v>
      </c>
      <c r="N570" s="8">
        <v>1460</v>
      </c>
      <c r="O570" s="8">
        <v>1825</v>
      </c>
      <c r="P570" s="8">
        <v>2190</v>
      </c>
      <c r="Q570" s="6">
        <v>2.3290384453705478E-4</v>
      </c>
      <c r="R570" s="33">
        <f t="shared" si="171"/>
        <v>1444.8055150137213</v>
      </c>
      <c r="S570" s="31">
        <f t="shared" si="172"/>
        <v>1327.0584718461951</v>
      </c>
      <c r="T570" s="31">
        <f t="shared" si="173"/>
        <v>1218.9074372975613</v>
      </c>
      <c r="U570" s="31">
        <f t="shared" si="174"/>
        <v>1119.5703672592233</v>
      </c>
      <c r="V570" s="31">
        <f t="shared" si="175"/>
        <v>1028.3289517241344</v>
      </c>
      <c r="W570" s="20">
        <f t="shared" si="176"/>
        <v>944.52342066071731</v>
      </c>
      <c r="Y570" s="153">
        <f t="shared" si="168"/>
        <v>2.3194577119999997</v>
      </c>
      <c r="Z570" s="155">
        <f t="shared" si="177"/>
        <v>290.53410149284338</v>
      </c>
      <c r="AA570" s="156">
        <f t="shared" si="178"/>
        <v>928.37333580471784</v>
      </c>
      <c r="AD570" s="14" t="s">
        <v>618</v>
      </c>
      <c r="AE570" s="57">
        <v>39289</v>
      </c>
      <c r="AF570" s="33">
        <f t="shared" si="179"/>
        <v>1444.8055150137213</v>
      </c>
      <c r="AG570" s="84">
        <f t="shared" si="169"/>
        <v>2.1304293033303927</v>
      </c>
      <c r="AH570" s="31">
        <f t="shared" si="180"/>
        <v>1327.0584718461951</v>
      </c>
      <c r="AI570" s="86">
        <f t="shared" si="170"/>
        <v>1.9568061073099758</v>
      </c>
      <c r="AJ570" s="155">
        <f t="shared" si="181"/>
        <v>1218.9074372975613</v>
      </c>
      <c r="AK570" s="56"/>
      <c r="AL570" s="86">
        <f t="shared" si="182"/>
        <v>1.7973326482224952</v>
      </c>
      <c r="AM570" s="31">
        <f t="shared" si="183"/>
        <v>1119.5703672592233</v>
      </c>
      <c r="AN570" s="86">
        <f t="shared" si="184"/>
        <v>1.6508557676198841</v>
      </c>
      <c r="AO570" s="31">
        <f t="shared" si="185"/>
        <v>1028.3289517241344</v>
      </c>
      <c r="AP570" s="89">
        <f t="shared" si="186"/>
        <v>1.5163162857911119</v>
      </c>
      <c r="AQ570" s="20">
        <f t="shared" si="187"/>
        <v>944.52342066071731</v>
      </c>
      <c r="AR570" s="86">
        <f t="shared" si="188"/>
        <v>1.3927413427947366</v>
      </c>
    </row>
    <row r="571" spans="1:44" x14ac:dyDescent="0.25">
      <c r="A571" s="3" t="s">
        <v>514</v>
      </c>
      <c r="B571" s="4">
        <v>39290</v>
      </c>
      <c r="C571" s="7">
        <v>4301333141</v>
      </c>
      <c r="D571" s="8">
        <v>291</v>
      </c>
      <c r="E571" s="8">
        <v>1207</v>
      </c>
      <c r="F571" s="8" t="s">
        <v>1695</v>
      </c>
      <c r="G571" s="8" t="s">
        <v>1696</v>
      </c>
      <c r="H571" s="8">
        <v>40.01126</v>
      </c>
      <c r="I571" s="9">
        <v>-110.12665</v>
      </c>
      <c r="J571" s="7">
        <v>1207</v>
      </c>
      <c r="K571" s="8">
        <v>365</v>
      </c>
      <c r="L571" s="8">
        <v>730</v>
      </c>
      <c r="M571" s="8">
        <v>1095</v>
      </c>
      <c r="N571" s="8">
        <v>1460</v>
      </c>
      <c r="O571" s="8">
        <v>1825</v>
      </c>
      <c r="P571" s="8">
        <v>2190</v>
      </c>
      <c r="Q571" s="6">
        <v>2.3290384453705478E-4</v>
      </c>
      <c r="R571" s="33">
        <f t="shared" si="171"/>
        <v>1108.6333481383101</v>
      </c>
      <c r="S571" s="31">
        <f t="shared" si="172"/>
        <v>1018.2832647923442</v>
      </c>
      <c r="T571" s="31">
        <f t="shared" si="173"/>
        <v>935.29642518636774</v>
      </c>
      <c r="U571" s="31">
        <f t="shared" si="174"/>
        <v>859.07274843094888</v>
      </c>
      <c r="V571" s="31">
        <f t="shared" si="175"/>
        <v>789.06105831597597</v>
      </c>
      <c r="W571" s="20">
        <f t="shared" si="176"/>
        <v>724.75509773521026</v>
      </c>
      <c r="Y571" s="153">
        <f t="shared" si="168"/>
        <v>1.7797746079999999</v>
      </c>
      <c r="Z571" s="155">
        <f t="shared" si="177"/>
        <v>222.93366846907944</v>
      </c>
      <c r="AA571" s="156">
        <f t="shared" si="178"/>
        <v>712.36275671728833</v>
      </c>
      <c r="AD571" s="14" t="s">
        <v>514</v>
      </c>
      <c r="AE571" s="57">
        <v>39290</v>
      </c>
      <c r="AF571" s="33">
        <f t="shared" si="179"/>
        <v>1108.6333481383101</v>
      </c>
      <c r="AG571" s="84">
        <f t="shared" si="169"/>
        <v>1.6347286516972563</v>
      </c>
      <c r="AH571" s="31">
        <f t="shared" si="180"/>
        <v>1018.2832647923442</v>
      </c>
      <c r="AI571" s="86">
        <f t="shared" si="170"/>
        <v>1.5015034783999623</v>
      </c>
      <c r="AJ571" s="155">
        <f t="shared" si="181"/>
        <v>935.29642518636774</v>
      </c>
      <c r="AK571" s="56"/>
      <c r="AL571" s="86">
        <f t="shared" si="182"/>
        <v>1.3791357319800073</v>
      </c>
      <c r="AM571" s="31">
        <f t="shared" si="183"/>
        <v>859.07274843094888</v>
      </c>
      <c r="AN571" s="86">
        <f t="shared" si="184"/>
        <v>1.266740566762365</v>
      </c>
      <c r="AO571" s="31">
        <f t="shared" si="185"/>
        <v>789.06105831597597</v>
      </c>
      <c r="AP571" s="89">
        <f t="shared" si="186"/>
        <v>1.1635052491734725</v>
      </c>
      <c r="AQ571" s="20">
        <f t="shared" si="187"/>
        <v>724.75509773521026</v>
      </c>
      <c r="AR571" s="86">
        <f t="shared" si="188"/>
        <v>1.0686832808348679</v>
      </c>
    </row>
    <row r="572" spans="1:44" x14ac:dyDescent="0.25">
      <c r="A572" s="3" t="s">
        <v>515</v>
      </c>
      <c r="B572" s="4">
        <v>39293</v>
      </c>
      <c r="C572" s="7">
        <v>4301333142</v>
      </c>
      <c r="D572" s="8">
        <v>302</v>
      </c>
      <c r="E572" s="8">
        <v>1611</v>
      </c>
      <c r="F572" s="8" t="s">
        <v>1695</v>
      </c>
      <c r="G572" s="8" t="s">
        <v>1696</v>
      </c>
      <c r="H572" s="8">
        <v>40.011310000000002</v>
      </c>
      <c r="I572" s="9">
        <v>-110.13131</v>
      </c>
      <c r="J572" s="7">
        <v>1611</v>
      </c>
      <c r="K572" s="8">
        <v>365</v>
      </c>
      <c r="L572" s="8">
        <v>730</v>
      </c>
      <c r="M572" s="8">
        <v>1095</v>
      </c>
      <c r="N572" s="8">
        <v>1460</v>
      </c>
      <c r="O572" s="8">
        <v>1825</v>
      </c>
      <c r="P572" s="8">
        <v>2190</v>
      </c>
      <c r="Q572" s="6">
        <v>2.3290384453705478E-4</v>
      </c>
      <c r="R572" s="33">
        <f t="shared" si="171"/>
        <v>1479.7086361647205</v>
      </c>
      <c r="S572" s="31">
        <f t="shared" si="172"/>
        <v>1359.1170999009664</v>
      </c>
      <c r="T572" s="31">
        <f t="shared" si="173"/>
        <v>1248.3533893746796</v>
      </c>
      <c r="U572" s="31">
        <f t="shared" si="174"/>
        <v>1146.6165681211753</v>
      </c>
      <c r="V572" s="31">
        <f t="shared" si="175"/>
        <v>1053.1709734441072</v>
      </c>
      <c r="W572" s="20">
        <f t="shared" si="176"/>
        <v>967.34089681145304</v>
      </c>
      <c r="Y572" s="153">
        <f t="shared" si="168"/>
        <v>2.3754903839999999</v>
      </c>
      <c r="Z572" s="155">
        <f t="shared" si="177"/>
        <v>297.55272568656744</v>
      </c>
      <c r="AA572" s="156">
        <f t="shared" si="178"/>
        <v>950.80066368811208</v>
      </c>
      <c r="AD572" s="14" t="s">
        <v>515</v>
      </c>
      <c r="AE572" s="57">
        <v>39293</v>
      </c>
      <c r="AF572" s="33">
        <f t="shared" si="179"/>
        <v>1479.7086361647205</v>
      </c>
      <c r="AG572" s="84">
        <f t="shared" si="169"/>
        <v>2.1818954912048714</v>
      </c>
      <c r="AH572" s="31">
        <f t="shared" si="180"/>
        <v>1359.1170999009664</v>
      </c>
      <c r="AI572" s="86">
        <f t="shared" si="170"/>
        <v>2.0040779649563705</v>
      </c>
      <c r="AJ572" s="155">
        <f t="shared" si="181"/>
        <v>1248.3533893746796</v>
      </c>
      <c r="AK572" s="56"/>
      <c r="AL572" s="86">
        <f t="shared" si="182"/>
        <v>1.8407520001820976</v>
      </c>
      <c r="AM572" s="31">
        <f t="shared" si="183"/>
        <v>1146.6165681211753</v>
      </c>
      <c r="AN572" s="86">
        <f t="shared" si="184"/>
        <v>1.6907365808236703</v>
      </c>
      <c r="AO572" s="31">
        <f t="shared" si="185"/>
        <v>1053.1709734441072</v>
      </c>
      <c r="AP572" s="89">
        <f t="shared" si="186"/>
        <v>1.5529469398661675</v>
      </c>
      <c r="AQ572" s="20">
        <f t="shared" si="187"/>
        <v>967.34089681145304</v>
      </c>
      <c r="AR572" s="86">
        <f t="shared" si="188"/>
        <v>1.4263867153479473</v>
      </c>
    </row>
    <row r="573" spans="1:44" x14ac:dyDescent="0.25">
      <c r="A573" s="3" t="s">
        <v>517</v>
      </c>
      <c r="B573" s="4">
        <v>39300</v>
      </c>
      <c r="C573" s="7">
        <v>4301333144</v>
      </c>
      <c r="D573" s="8">
        <v>366</v>
      </c>
      <c r="E573" s="8">
        <v>4194</v>
      </c>
      <c r="F573" s="8" t="s">
        <v>1695</v>
      </c>
      <c r="G573" s="8" t="s">
        <v>1696</v>
      </c>
      <c r="H573" s="8">
        <v>40.013849999999898</v>
      </c>
      <c r="I573" s="9">
        <v>-110.12644</v>
      </c>
      <c r="J573" s="7">
        <v>4194</v>
      </c>
      <c r="K573" s="8">
        <v>365</v>
      </c>
      <c r="L573" s="8">
        <v>730</v>
      </c>
      <c r="M573" s="8">
        <v>1095</v>
      </c>
      <c r="N573" s="8">
        <v>1460</v>
      </c>
      <c r="O573" s="8">
        <v>1825</v>
      </c>
      <c r="P573" s="8">
        <v>2190</v>
      </c>
      <c r="Q573" s="6">
        <v>2.3290384453705478E-4</v>
      </c>
      <c r="R573" s="33">
        <f t="shared" si="171"/>
        <v>3852.2023712444675</v>
      </c>
      <c r="S573" s="31">
        <f t="shared" si="172"/>
        <v>3538.260159518717</v>
      </c>
      <c r="T573" s="31">
        <f t="shared" si="173"/>
        <v>3249.9032371430208</v>
      </c>
      <c r="U573" s="31">
        <f t="shared" si="174"/>
        <v>2985.0464846059649</v>
      </c>
      <c r="V573" s="31">
        <f t="shared" si="175"/>
        <v>2741.7747129885693</v>
      </c>
      <c r="W573" s="20">
        <f t="shared" si="176"/>
        <v>2518.3288151627771</v>
      </c>
      <c r="Y573" s="153">
        <f t="shared" si="168"/>
        <v>6.1842375359999995</v>
      </c>
      <c r="Z573" s="155">
        <f t="shared" si="177"/>
        <v>774.63447022313096</v>
      </c>
      <c r="AA573" s="156">
        <f t="shared" si="178"/>
        <v>2475.2687669198899</v>
      </c>
      <c r="AD573" s="14" t="s">
        <v>517</v>
      </c>
      <c r="AE573" s="57">
        <v>39300</v>
      </c>
      <c r="AF573" s="33">
        <f t="shared" si="179"/>
        <v>3852.2023712444675</v>
      </c>
      <c r="AG573" s="84">
        <f t="shared" si="169"/>
        <v>5.6802418933043022</v>
      </c>
      <c r="AH573" s="31">
        <f t="shared" si="180"/>
        <v>3538.260159518717</v>
      </c>
      <c r="AI573" s="86">
        <f t="shared" si="170"/>
        <v>5.2173202886573673</v>
      </c>
      <c r="AJ573" s="155">
        <f t="shared" si="181"/>
        <v>3249.9032371430208</v>
      </c>
      <c r="AK573" s="56"/>
      <c r="AL573" s="86">
        <f t="shared" si="182"/>
        <v>4.7921253189098181</v>
      </c>
      <c r="AM573" s="31">
        <f t="shared" si="183"/>
        <v>2985.0464846059649</v>
      </c>
      <c r="AN573" s="86">
        <f t="shared" si="184"/>
        <v>4.4015823835968177</v>
      </c>
      <c r="AO573" s="31">
        <f t="shared" si="185"/>
        <v>2741.7747129885693</v>
      </c>
      <c r="AP573" s="89">
        <f t="shared" si="186"/>
        <v>4.0428674523890171</v>
      </c>
      <c r="AQ573" s="20">
        <f t="shared" si="187"/>
        <v>2518.3288151627771</v>
      </c>
      <c r="AR573" s="86">
        <f t="shared" si="188"/>
        <v>3.7133866444253818</v>
      </c>
    </row>
    <row r="574" spans="1:44" x14ac:dyDescent="0.25">
      <c r="A574" s="3" t="s">
        <v>501</v>
      </c>
      <c r="B574" s="4">
        <v>39303</v>
      </c>
      <c r="C574" s="7">
        <v>4301333104</v>
      </c>
      <c r="D574" s="8">
        <v>152</v>
      </c>
      <c r="E574" s="8">
        <v>304</v>
      </c>
      <c r="F574" s="8" t="s">
        <v>1695</v>
      </c>
      <c r="G574" s="8" t="s">
        <v>1696</v>
      </c>
      <c r="H574" s="8">
        <v>40.017690000000002</v>
      </c>
      <c r="I574" s="9">
        <v>-110.15018000000001</v>
      </c>
      <c r="J574" s="7">
        <v>304</v>
      </c>
      <c r="K574" s="8">
        <v>365</v>
      </c>
      <c r="L574" s="8">
        <v>730</v>
      </c>
      <c r="M574" s="8">
        <v>1095</v>
      </c>
      <c r="N574" s="8">
        <v>1460</v>
      </c>
      <c r="O574" s="8">
        <v>1825</v>
      </c>
      <c r="P574" s="8">
        <v>2190</v>
      </c>
      <c r="Q574" s="6">
        <v>2.3290384453705478E-4</v>
      </c>
      <c r="R574" s="33">
        <f t="shared" si="171"/>
        <v>279.22496920799193</v>
      </c>
      <c r="S574" s="31">
        <f t="shared" si="172"/>
        <v>256.46902443817118</v>
      </c>
      <c r="T574" s="31">
        <f t="shared" si="173"/>
        <v>235.56761661694765</v>
      </c>
      <c r="U574" s="31">
        <f t="shared" si="174"/>
        <v>216.36960689561596</v>
      </c>
      <c r="V574" s="31">
        <f t="shared" si="175"/>
        <v>198.73617375978185</v>
      </c>
      <c r="W574" s="20">
        <f t="shared" si="176"/>
        <v>182.5398092058856</v>
      </c>
      <c r="Y574" s="153">
        <f t="shared" si="168"/>
        <v>0.44826137599999999</v>
      </c>
      <c r="Z574" s="155">
        <f t="shared" si="177"/>
        <v>56.148993549792998</v>
      </c>
      <c r="AA574" s="156">
        <f t="shared" si="178"/>
        <v>179.41862306715464</v>
      </c>
      <c r="AD574" s="14" t="s">
        <v>501</v>
      </c>
      <c r="AE574" s="57">
        <v>39303</v>
      </c>
      <c r="AF574" s="33">
        <f t="shared" si="179"/>
        <v>279.22496920799193</v>
      </c>
      <c r="AG574" s="84">
        <f t="shared" si="169"/>
        <v>0.41172950299582922</v>
      </c>
      <c r="AH574" s="31">
        <f t="shared" si="180"/>
        <v>256.46902443817118</v>
      </c>
      <c r="AI574" s="86">
        <f t="shared" si="170"/>
        <v>0.37817486117115867</v>
      </c>
      <c r="AJ574" s="155">
        <f t="shared" si="181"/>
        <v>235.56761661694765</v>
      </c>
      <c r="AK574" s="56"/>
      <c r="AL574" s="86">
        <f t="shared" si="182"/>
        <v>0.34735481567682042</v>
      </c>
      <c r="AM574" s="31">
        <f t="shared" si="183"/>
        <v>216.36960689561596</v>
      </c>
      <c r="AN574" s="86">
        <f t="shared" si="184"/>
        <v>0.31904650563028913</v>
      </c>
      <c r="AO574" s="31">
        <f t="shared" si="185"/>
        <v>198.73617375978185</v>
      </c>
      <c r="AP574" s="89">
        <f t="shared" si="186"/>
        <v>0.29304523260044374</v>
      </c>
      <c r="AQ574" s="20">
        <f t="shared" si="187"/>
        <v>182.5398092058856</v>
      </c>
      <c r="AR574" s="86">
        <f t="shared" si="188"/>
        <v>0.26916298042568337</v>
      </c>
    </row>
    <row r="575" spans="1:44" x14ac:dyDescent="0.25">
      <c r="A575" s="3" t="s">
        <v>489</v>
      </c>
      <c r="B575" s="4">
        <v>39304</v>
      </c>
      <c r="C575" s="7">
        <v>4301333067</v>
      </c>
      <c r="D575" s="8">
        <v>235</v>
      </c>
      <c r="E575" s="8">
        <v>536</v>
      </c>
      <c r="F575" s="8" t="s">
        <v>1695</v>
      </c>
      <c r="G575" s="8" t="s">
        <v>1696</v>
      </c>
      <c r="H575" s="8">
        <v>40.021470000000001</v>
      </c>
      <c r="I575" s="9">
        <v>-110.14606000000001</v>
      </c>
      <c r="J575" s="7">
        <v>536</v>
      </c>
      <c r="K575" s="8">
        <v>365</v>
      </c>
      <c r="L575" s="8">
        <v>730</v>
      </c>
      <c r="M575" s="8">
        <v>1095</v>
      </c>
      <c r="N575" s="8">
        <v>1460</v>
      </c>
      <c r="O575" s="8">
        <v>1825</v>
      </c>
      <c r="P575" s="8">
        <v>2190</v>
      </c>
      <c r="Q575" s="6">
        <v>2.3290384453705478E-4</v>
      </c>
      <c r="R575" s="33">
        <f t="shared" si="171"/>
        <v>492.31770886672263</v>
      </c>
      <c r="S575" s="31">
        <f t="shared" si="172"/>
        <v>452.19538519361765</v>
      </c>
      <c r="T575" s="31">
        <f t="shared" si="173"/>
        <v>415.34290298251295</v>
      </c>
      <c r="U575" s="31">
        <f t="shared" si="174"/>
        <v>381.49378057911235</v>
      </c>
      <c r="V575" s="31">
        <f t="shared" si="175"/>
        <v>350.40325373435218</v>
      </c>
      <c r="W575" s="20">
        <f t="shared" si="176"/>
        <v>321.84650570511411</v>
      </c>
      <c r="Y575" s="153">
        <f t="shared" si="168"/>
        <v>0.79035558399999994</v>
      </c>
      <c r="Z575" s="155">
        <f t="shared" si="177"/>
        <v>98.999541258845554</v>
      </c>
      <c r="AA575" s="156">
        <f t="shared" si="178"/>
        <v>316.34336172366739</v>
      </c>
      <c r="AD575" s="14" t="s">
        <v>489</v>
      </c>
      <c r="AE575" s="57">
        <v>39304</v>
      </c>
      <c r="AF575" s="33">
        <f t="shared" si="179"/>
        <v>492.31770886672263</v>
      </c>
      <c r="AG575" s="84">
        <f t="shared" si="169"/>
        <v>0.72594412370317263</v>
      </c>
      <c r="AH575" s="31">
        <f t="shared" si="180"/>
        <v>452.19538519361765</v>
      </c>
      <c r="AI575" s="86">
        <f t="shared" si="170"/>
        <v>0.66678199206493771</v>
      </c>
      <c r="AJ575" s="155">
        <f t="shared" si="181"/>
        <v>415.34290298251295</v>
      </c>
      <c r="AK575" s="56"/>
      <c r="AL575" s="86">
        <f t="shared" si="182"/>
        <v>0.61244138553544658</v>
      </c>
      <c r="AM575" s="31">
        <f t="shared" si="183"/>
        <v>381.49378057911235</v>
      </c>
      <c r="AN575" s="86">
        <f t="shared" si="184"/>
        <v>0.56252936519024666</v>
      </c>
      <c r="AO575" s="31">
        <f t="shared" si="185"/>
        <v>350.40325373435218</v>
      </c>
      <c r="AP575" s="89">
        <f t="shared" si="186"/>
        <v>0.51668501537446654</v>
      </c>
      <c r="AQ575" s="20">
        <f t="shared" si="187"/>
        <v>321.84650570511411</v>
      </c>
      <c r="AR575" s="86">
        <f t="shared" si="188"/>
        <v>0.47457683390844174</v>
      </c>
    </row>
    <row r="576" spans="1:44" x14ac:dyDescent="0.25">
      <c r="A576" s="3" t="s">
        <v>502</v>
      </c>
      <c r="B576" s="4">
        <v>39308</v>
      </c>
      <c r="C576" s="7">
        <v>4301333105</v>
      </c>
      <c r="D576" s="8">
        <v>102</v>
      </c>
      <c r="E576" s="8">
        <v>367</v>
      </c>
      <c r="F576" s="8" t="s">
        <v>1695</v>
      </c>
      <c r="G576" s="8" t="s">
        <v>1696</v>
      </c>
      <c r="H576" s="8">
        <v>40.010939999999898</v>
      </c>
      <c r="I576" s="9">
        <v>-110.140829999999</v>
      </c>
      <c r="J576" s="7">
        <v>367</v>
      </c>
      <c r="K576" s="8">
        <v>365</v>
      </c>
      <c r="L576" s="8">
        <v>730</v>
      </c>
      <c r="M576" s="8">
        <v>1095</v>
      </c>
      <c r="N576" s="8">
        <v>1460</v>
      </c>
      <c r="O576" s="8">
        <v>1825</v>
      </c>
      <c r="P576" s="8">
        <v>2190</v>
      </c>
      <c r="Q576" s="6">
        <v>2.3290384453705478E-4</v>
      </c>
      <c r="R576" s="33">
        <f t="shared" si="171"/>
        <v>337.0906700635955</v>
      </c>
      <c r="S576" s="31">
        <f t="shared" si="172"/>
        <v>309.61885516055537</v>
      </c>
      <c r="T576" s="31">
        <f t="shared" si="173"/>
        <v>284.3859055869072</v>
      </c>
      <c r="U576" s="31">
        <f t="shared" si="174"/>
        <v>261.20936095622056</v>
      </c>
      <c r="V576" s="31">
        <f t="shared" si="175"/>
        <v>239.92163082184189</v>
      </c>
      <c r="W576" s="20">
        <f t="shared" si="176"/>
        <v>220.3687828242106</v>
      </c>
      <c r="Y576" s="153">
        <f t="shared" si="168"/>
        <v>0.54115764799999999</v>
      </c>
      <c r="Z576" s="155">
        <f t="shared" si="177"/>
        <v>67.785133660440891</v>
      </c>
      <c r="AA576" s="156">
        <f t="shared" si="178"/>
        <v>216.60077192646631</v>
      </c>
      <c r="AD576" s="14" t="s">
        <v>502</v>
      </c>
      <c r="AE576" s="57">
        <v>39308</v>
      </c>
      <c r="AF576" s="33">
        <f t="shared" si="179"/>
        <v>337.0906700635955</v>
      </c>
      <c r="AG576" s="84">
        <f t="shared" si="169"/>
        <v>0.49705502499825432</v>
      </c>
      <c r="AH576" s="31">
        <f t="shared" si="180"/>
        <v>309.61885516055537</v>
      </c>
      <c r="AI576" s="86">
        <f t="shared" si="170"/>
        <v>0.45654662516386596</v>
      </c>
      <c r="AJ576" s="155">
        <f t="shared" si="181"/>
        <v>284.3859055869072</v>
      </c>
      <c r="AK576" s="56"/>
      <c r="AL576" s="86">
        <f t="shared" si="182"/>
        <v>0.4193395307677405</v>
      </c>
      <c r="AM576" s="31">
        <f t="shared" si="183"/>
        <v>261.20936095622056</v>
      </c>
      <c r="AN576" s="86">
        <f t="shared" si="184"/>
        <v>0.38516469594182928</v>
      </c>
      <c r="AO576" s="31">
        <f t="shared" si="185"/>
        <v>239.92163082184189</v>
      </c>
      <c r="AP576" s="89">
        <f t="shared" si="186"/>
        <v>0.35377500119856203</v>
      </c>
      <c r="AQ576" s="20">
        <f t="shared" si="187"/>
        <v>220.3687828242106</v>
      </c>
      <c r="AR576" s="86">
        <f t="shared" si="188"/>
        <v>0.32494346650074279</v>
      </c>
    </row>
    <row r="577" spans="1:44" x14ac:dyDescent="0.25">
      <c r="A577" s="3" t="s">
        <v>558</v>
      </c>
      <c r="B577" s="4">
        <v>39311</v>
      </c>
      <c r="C577" s="7">
        <v>4301333250</v>
      </c>
      <c r="D577" s="8">
        <v>355</v>
      </c>
      <c r="E577" s="8">
        <v>4843</v>
      </c>
      <c r="F577" s="8" t="s">
        <v>1695</v>
      </c>
      <c r="G577" s="8" t="s">
        <v>1696</v>
      </c>
      <c r="H577" s="8">
        <v>40.090780000000002</v>
      </c>
      <c r="I577" s="9">
        <v>-110.08887</v>
      </c>
      <c r="J577" s="7">
        <v>4843</v>
      </c>
      <c r="K577" s="8">
        <v>365</v>
      </c>
      <c r="L577" s="8">
        <v>730</v>
      </c>
      <c r="M577" s="8">
        <v>1095</v>
      </c>
      <c r="N577" s="8">
        <v>1460</v>
      </c>
      <c r="O577" s="8">
        <v>1825</v>
      </c>
      <c r="P577" s="8">
        <v>2190</v>
      </c>
      <c r="Q577" s="6">
        <v>2.3290384453705478E-4</v>
      </c>
      <c r="R577" s="33">
        <f t="shared" si="171"/>
        <v>4448.3109403760027</v>
      </c>
      <c r="S577" s="31">
        <f t="shared" si="172"/>
        <v>4085.7877807699442</v>
      </c>
      <c r="T577" s="31">
        <f t="shared" si="173"/>
        <v>3752.8091028811755</v>
      </c>
      <c r="U577" s="31">
        <f t="shared" si="174"/>
        <v>3446.9671256429874</v>
      </c>
      <c r="V577" s="31">
        <f t="shared" si="175"/>
        <v>3166.0502944691561</v>
      </c>
      <c r="W577" s="20">
        <f t="shared" si="176"/>
        <v>2908.0272894213949</v>
      </c>
      <c r="Y577" s="153">
        <f t="shared" si="168"/>
        <v>7.1412165920000001</v>
      </c>
      <c r="Z577" s="155">
        <f t="shared" si="177"/>
        <v>894.50518342647194</v>
      </c>
      <c r="AA577" s="156">
        <f t="shared" si="178"/>
        <v>2858.3039194547036</v>
      </c>
      <c r="AD577" s="14" t="s">
        <v>558</v>
      </c>
      <c r="AE577" s="57">
        <v>39311</v>
      </c>
      <c r="AF577" s="33">
        <f t="shared" si="179"/>
        <v>4448.3109403760027</v>
      </c>
      <c r="AG577" s="84">
        <f t="shared" si="169"/>
        <v>6.5592302072657924</v>
      </c>
      <c r="AH577" s="31">
        <f t="shared" si="180"/>
        <v>4085.7877807699442</v>
      </c>
      <c r="AI577" s="86">
        <f t="shared" si="170"/>
        <v>6.0246738574076364</v>
      </c>
      <c r="AJ577" s="155">
        <f t="shared" si="181"/>
        <v>3752.8091028811755</v>
      </c>
      <c r="AK577" s="56"/>
      <c r="AL577" s="86">
        <f t="shared" si="182"/>
        <v>5.5336821457988199</v>
      </c>
      <c r="AM577" s="31">
        <f t="shared" si="183"/>
        <v>3446.9671256429874</v>
      </c>
      <c r="AN577" s="86">
        <f t="shared" si="184"/>
        <v>5.0827046933141133</v>
      </c>
      <c r="AO577" s="31">
        <f t="shared" si="185"/>
        <v>3166.0502944691561</v>
      </c>
      <c r="AP577" s="89">
        <f t="shared" si="186"/>
        <v>4.6684804654077272</v>
      </c>
      <c r="AQ577" s="20">
        <f t="shared" si="187"/>
        <v>2908.0272894213949</v>
      </c>
      <c r="AR577" s="86">
        <f t="shared" si="188"/>
        <v>4.2880141914525813</v>
      </c>
    </row>
    <row r="578" spans="1:44" x14ac:dyDescent="0.25">
      <c r="A578" s="3" t="s">
        <v>506</v>
      </c>
      <c r="B578" s="4">
        <v>39314</v>
      </c>
      <c r="C578" s="7">
        <v>4301333109</v>
      </c>
      <c r="D578" s="8">
        <v>366</v>
      </c>
      <c r="E578" s="8">
        <v>2709</v>
      </c>
      <c r="F578" s="8" t="s">
        <v>1695</v>
      </c>
      <c r="G578" s="8" t="s">
        <v>1696</v>
      </c>
      <c r="H578" s="8">
        <v>40.011069999999897</v>
      </c>
      <c r="I578" s="9">
        <v>-110.13705</v>
      </c>
      <c r="J578" s="7">
        <v>2709</v>
      </c>
      <c r="K578" s="8">
        <v>365</v>
      </c>
      <c r="L578" s="8">
        <v>730</v>
      </c>
      <c r="M578" s="8">
        <v>1095</v>
      </c>
      <c r="N578" s="8">
        <v>1460</v>
      </c>
      <c r="O578" s="8">
        <v>1825</v>
      </c>
      <c r="P578" s="8">
        <v>2190</v>
      </c>
      <c r="Q578" s="6">
        <v>2.3290384453705478E-4</v>
      </c>
      <c r="R578" s="33">
        <f t="shared" si="171"/>
        <v>2488.2251367909544</v>
      </c>
      <c r="S578" s="31">
        <f t="shared" si="172"/>
        <v>2285.442721062519</v>
      </c>
      <c r="T578" s="31">
        <f t="shared" si="173"/>
        <v>2099.1864257082602</v>
      </c>
      <c r="U578" s="31">
        <f t="shared" si="174"/>
        <v>1928.1094246059988</v>
      </c>
      <c r="V578" s="31">
        <f t="shared" si="175"/>
        <v>1770.9746536685823</v>
      </c>
      <c r="W578" s="20">
        <f t="shared" si="176"/>
        <v>1626.645865587974</v>
      </c>
      <c r="Y578" s="153">
        <f t="shared" si="168"/>
        <v>3.9945396959999999</v>
      </c>
      <c r="Z578" s="155">
        <f t="shared" si="177"/>
        <v>500.35402475785929</v>
      </c>
      <c r="AA578" s="156">
        <f t="shared" si="178"/>
        <v>1598.8324009504008</v>
      </c>
      <c r="AD578" s="14" t="s">
        <v>506</v>
      </c>
      <c r="AE578" s="57">
        <v>39314</v>
      </c>
      <c r="AF578" s="33">
        <f t="shared" si="179"/>
        <v>2488.2251367909544</v>
      </c>
      <c r="AG578" s="84">
        <f t="shared" si="169"/>
        <v>3.6689974461042807</v>
      </c>
      <c r="AH578" s="31">
        <f t="shared" si="180"/>
        <v>2285.442721062519</v>
      </c>
      <c r="AI578" s="86">
        <f t="shared" si="170"/>
        <v>3.369985851686411</v>
      </c>
      <c r="AJ578" s="155">
        <f t="shared" si="181"/>
        <v>2099.1864257082602</v>
      </c>
      <c r="AK578" s="56"/>
      <c r="AL578" s="86">
        <f t="shared" si="182"/>
        <v>3.0953427489095606</v>
      </c>
      <c r="AM578" s="31">
        <f t="shared" si="183"/>
        <v>1928.1094246059988</v>
      </c>
      <c r="AN578" s="86">
        <f t="shared" si="184"/>
        <v>2.8430821833962279</v>
      </c>
      <c r="AO578" s="31">
        <f t="shared" si="185"/>
        <v>1770.9746536685823</v>
      </c>
      <c r="AP578" s="89">
        <f t="shared" si="186"/>
        <v>2.6113800497190858</v>
      </c>
      <c r="AQ578" s="20">
        <f t="shared" si="187"/>
        <v>1626.645865587974</v>
      </c>
      <c r="AR578" s="86">
        <f t="shared" si="188"/>
        <v>2.3985609012275533</v>
      </c>
    </row>
    <row r="579" spans="1:44" x14ac:dyDescent="0.25">
      <c r="A579" s="3" t="s">
        <v>490</v>
      </c>
      <c r="B579" s="4">
        <v>39317</v>
      </c>
      <c r="C579" s="7">
        <v>4301333068</v>
      </c>
      <c r="D579" s="8">
        <v>338</v>
      </c>
      <c r="E579" s="8">
        <v>1130</v>
      </c>
      <c r="F579" s="8" t="s">
        <v>1695</v>
      </c>
      <c r="G579" s="8" t="s">
        <v>1696</v>
      </c>
      <c r="H579" s="8">
        <v>40.014629999999897</v>
      </c>
      <c r="I579" s="9">
        <v>-110.13659</v>
      </c>
      <c r="J579" s="7">
        <v>1130</v>
      </c>
      <c r="K579" s="8">
        <v>365</v>
      </c>
      <c r="L579" s="8">
        <v>730</v>
      </c>
      <c r="M579" s="8">
        <v>1095</v>
      </c>
      <c r="N579" s="8">
        <v>1460</v>
      </c>
      <c r="O579" s="8">
        <v>1825</v>
      </c>
      <c r="P579" s="8">
        <v>2190</v>
      </c>
      <c r="Q579" s="6">
        <v>2.3290384453705478E-4</v>
      </c>
      <c r="R579" s="33">
        <f t="shared" si="171"/>
        <v>1037.908602648128</v>
      </c>
      <c r="S579" s="31">
        <f t="shared" si="172"/>
        <v>953.32236057609691</v>
      </c>
      <c r="T579" s="31">
        <f t="shared" si="173"/>
        <v>875.62962755641718</v>
      </c>
      <c r="U579" s="31">
        <f t="shared" si="174"/>
        <v>804.26860457909879</v>
      </c>
      <c r="V579" s="31">
        <f t="shared" si="175"/>
        <v>738.72327746234703</v>
      </c>
      <c r="W579" s="20">
        <f t="shared" si="176"/>
        <v>678.51968553503536</v>
      </c>
      <c r="Y579" s="153">
        <f t="shared" si="168"/>
        <v>1.6662347199999998</v>
      </c>
      <c r="Z579" s="155">
        <f t="shared" si="177"/>
        <v>208.71171944495421</v>
      </c>
      <c r="AA579" s="156">
        <f t="shared" si="178"/>
        <v>666.91790811146291</v>
      </c>
      <c r="AD579" s="14" t="s">
        <v>490</v>
      </c>
      <c r="AE579" s="57">
        <v>39317</v>
      </c>
      <c r="AF579" s="33">
        <f t="shared" si="179"/>
        <v>1037.908602648128</v>
      </c>
      <c r="AG579" s="84">
        <f t="shared" si="169"/>
        <v>1.530441902583181</v>
      </c>
      <c r="AH579" s="31">
        <f t="shared" si="180"/>
        <v>953.32236057609691</v>
      </c>
      <c r="AI579" s="86">
        <f t="shared" si="170"/>
        <v>1.4057157668533202</v>
      </c>
      <c r="AJ579" s="155">
        <f t="shared" si="181"/>
        <v>875.62962755641718</v>
      </c>
      <c r="AK579" s="56"/>
      <c r="AL579" s="86">
        <f t="shared" si="182"/>
        <v>1.2911544135355495</v>
      </c>
      <c r="AM579" s="31">
        <f t="shared" si="183"/>
        <v>804.26860457909879</v>
      </c>
      <c r="AN579" s="86">
        <f t="shared" si="184"/>
        <v>1.1859294452704825</v>
      </c>
      <c r="AO579" s="31">
        <f t="shared" si="185"/>
        <v>738.72327746234703</v>
      </c>
      <c r="AP579" s="89">
        <f t="shared" si="186"/>
        <v>1.089279976442439</v>
      </c>
      <c r="AQ579" s="20">
        <f t="shared" si="187"/>
        <v>678.51968553503536</v>
      </c>
      <c r="AR579" s="86">
        <f t="shared" si="188"/>
        <v>1.0005071311875731</v>
      </c>
    </row>
    <row r="580" spans="1:44" x14ac:dyDescent="0.25">
      <c r="A580" s="3" t="s">
        <v>508</v>
      </c>
      <c r="B580" s="4">
        <v>39320</v>
      </c>
      <c r="C580" s="7">
        <v>4301333121</v>
      </c>
      <c r="D580" s="8">
        <v>341</v>
      </c>
      <c r="E580" s="8">
        <v>1702</v>
      </c>
      <c r="F580" s="8" t="s">
        <v>1695</v>
      </c>
      <c r="G580" s="8" t="s">
        <v>1696</v>
      </c>
      <c r="H580" s="8">
        <v>40.02617</v>
      </c>
      <c r="I580" s="9">
        <v>-110.552449999999</v>
      </c>
      <c r="J580" s="7">
        <v>1702</v>
      </c>
      <c r="K580" s="8">
        <v>365</v>
      </c>
      <c r="L580" s="8">
        <v>730</v>
      </c>
      <c r="M580" s="8">
        <v>1095</v>
      </c>
      <c r="N580" s="8">
        <v>1460</v>
      </c>
      <c r="O580" s="8">
        <v>1825</v>
      </c>
      <c r="P580" s="8">
        <v>2190</v>
      </c>
      <c r="Q580" s="6">
        <v>2.3290384453705478E-4</v>
      </c>
      <c r="R580" s="33">
        <f t="shared" si="171"/>
        <v>1563.2924262894812</v>
      </c>
      <c r="S580" s="31">
        <f t="shared" si="172"/>
        <v>1435.8890776110768</v>
      </c>
      <c r="T580" s="31">
        <f t="shared" si="173"/>
        <v>1318.8686956646213</v>
      </c>
      <c r="U580" s="31">
        <f t="shared" si="174"/>
        <v>1211.385101764271</v>
      </c>
      <c r="V580" s="31">
        <f t="shared" si="175"/>
        <v>1112.661078089305</v>
      </c>
      <c r="W580" s="20">
        <f t="shared" si="176"/>
        <v>1021.9827475934779</v>
      </c>
      <c r="Y580" s="153">
        <f t="shared" ref="Y580:Y643" si="189">J580*$X$11</f>
        <v>2.509673888</v>
      </c>
      <c r="Z580" s="155">
        <f t="shared" si="177"/>
        <v>314.36048362417</v>
      </c>
      <c r="AA580" s="156">
        <f t="shared" si="178"/>
        <v>1004.5082120404513</v>
      </c>
      <c r="AD580" s="14" t="s">
        <v>508</v>
      </c>
      <c r="AE580" s="57">
        <v>39320</v>
      </c>
      <c r="AF580" s="33">
        <f t="shared" si="179"/>
        <v>1563.2924262894812</v>
      </c>
      <c r="AG580" s="84">
        <f t="shared" ref="AG580:AG643" si="190">AF580*$X$11</f>
        <v>2.3051434674305966</v>
      </c>
      <c r="AH580" s="31">
        <f t="shared" si="180"/>
        <v>1435.8890776110768</v>
      </c>
      <c r="AI580" s="86">
        <f t="shared" ref="AI580:AI643" si="191">AH580*$X$11</f>
        <v>2.1172816240569476</v>
      </c>
      <c r="AJ580" s="155">
        <f t="shared" si="181"/>
        <v>1318.8686956646213</v>
      </c>
      <c r="AK580" s="56"/>
      <c r="AL580" s="86">
        <f t="shared" si="182"/>
        <v>1.9447299219800933</v>
      </c>
      <c r="AM580" s="31">
        <f t="shared" si="183"/>
        <v>1211.385101764271</v>
      </c>
      <c r="AN580" s="86">
        <f t="shared" si="184"/>
        <v>1.7862406334958951</v>
      </c>
      <c r="AO580" s="31">
        <f t="shared" si="185"/>
        <v>1112.661078089305</v>
      </c>
      <c r="AP580" s="89">
        <f t="shared" si="186"/>
        <v>1.640667716730116</v>
      </c>
      <c r="AQ580" s="20">
        <f t="shared" si="187"/>
        <v>1021.9827475934779</v>
      </c>
      <c r="AR580" s="86">
        <f t="shared" si="188"/>
        <v>1.5069585285674774</v>
      </c>
    </row>
    <row r="581" spans="1:44" x14ac:dyDescent="0.25">
      <c r="A581" s="3" t="s">
        <v>516</v>
      </c>
      <c r="B581" s="4">
        <v>39322</v>
      </c>
      <c r="C581" s="7">
        <v>4301333143</v>
      </c>
      <c r="D581" s="8">
        <v>366</v>
      </c>
      <c r="E581" s="8">
        <v>5114</v>
      </c>
      <c r="F581" s="8" t="s">
        <v>1695</v>
      </c>
      <c r="G581" s="8" t="s">
        <v>1696</v>
      </c>
      <c r="H581" s="8">
        <v>40.014449999999897</v>
      </c>
      <c r="I581" s="9">
        <v>-110.13178000000001</v>
      </c>
      <c r="J581" s="7">
        <v>5114</v>
      </c>
      <c r="K581" s="8">
        <v>365</v>
      </c>
      <c r="L581" s="8">
        <v>730</v>
      </c>
      <c r="M581" s="8">
        <v>1095</v>
      </c>
      <c r="N581" s="8">
        <v>1460</v>
      </c>
      <c r="O581" s="8">
        <v>1825</v>
      </c>
      <c r="P581" s="8">
        <v>2190</v>
      </c>
      <c r="Q581" s="6">
        <v>2.3290384453705478E-4</v>
      </c>
      <c r="R581" s="33">
        <f t="shared" ref="R581:R644" si="192">(J581*(EXP(-Q581*K581)))</f>
        <v>4697.2253043739165</v>
      </c>
      <c r="S581" s="31">
        <f t="shared" ref="S581:S644" si="193">(J581*(EXP(-Q581*L581)))</f>
        <v>4314.4164176868671</v>
      </c>
      <c r="T581" s="31">
        <f t="shared" ref="T581:T644" si="194">(J581*(EXP(-Q581*M581)))</f>
        <v>3962.8052347995731</v>
      </c>
      <c r="U581" s="31">
        <f t="shared" ref="U581:U644" si="195">(J581*(EXP(-Q581*N581)))</f>
        <v>3639.8492423163816</v>
      </c>
      <c r="V581" s="31">
        <f t="shared" ref="V581:V644" si="196">(J581*(EXP(-Q581*O581)))</f>
        <v>3343.2131335773829</v>
      </c>
      <c r="W581" s="20">
        <f t="shared" ref="W581:W644" si="197">(J581*(EXP(-Q581*P581)))</f>
        <v>3070.7519219700625</v>
      </c>
      <c r="Y581" s="153">
        <f t="shared" si="189"/>
        <v>7.5408180159999993</v>
      </c>
      <c r="Z581" s="155">
        <f t="shared" ref="Z581:Z644" si="198">(87/365)*T581</f>
        <v>944.55905596592561</v>
      </c>
      <c r="AA581" s="156">
        <f t="shared" ref="AA581:AA644" si="199">(278/365)*T581</f>
        <v>3018.2461788336473</v>
      </c>
      <c r="AD581" s="14" t="s">
        <v>516</v>
      </c>
      <c r="AE581" s="57">
        <v>39322</v>
      </c>
      <c r="AF581" s="33">
        <f t="shared" ref="AF581:AF644" si="200">R581</f>
        <v>4697.2253043739165</v>
      </c>
      <c r="AG581" s="84">
        <f t="shared" si="190"/>
        <v>6.9262653892127322</v>
      </c>
      <c r="AH581" s="31">
        <f t="shared" ref="AH581:AH644" si="201">S581</f>
        <v>4314.4164176868671</v>
      </c>
      <c r="AI581" s="86">
        <f t="shared" si="191"/>
        <v>6.361796842201664</v>
      </c>
      <c r="AJ581" s="155">
        <f t="shared" ref="AJ581:AJ644" si="202">T581</f>
        <v>3962.8052347995731</v>
      </c>
      <c r="AK581" s="56"/>
      <c r="AL581" s="86">
        <f t="shared" ref="AL581:AL644" si="203">AJ581*$X$11</f>
        <v>5.8433306821423017</v>
      </c>
      <c r="AM581" s="31">
        <f t="shared" ref="AM581:AM644" si="204">U581</f>
        <v>3639.8492423163816</v>
      </c>
      <c r="AN581" s="86">
        <f t="shared" ref="AN581:AN644" si="205">AM581*$X$11</f>
        <v>5.3671178611621668</v>
      </c>
      <c r="AO581" s="31">
        <f t="shared" ref="AO581:AO644" si="206">V581</f>
        <v>3343.2131335773829</v>
      </c>
      <c r="AP581" s="89">
        <f t="shared" ref="AP581:AP644" si="207">AO581*$X$11</f>
        <v>4.9297148668377284</v>
      </c>
      <c r="AQ581" s="20">
        <f t="shared" ref="AQ581:AQ644" si="208">W581</f>
        <v>3070.7519219700625</v>
      </c>
      <c r="AR581" s="86">
        <f t="shared" ref="AR581:AR644" si="209">AQ581*$X$11</f>
        <v>4.527958822029424</v>
      </c>
    </row>
    <row r="582" spans="1:44" x14ac:dyDescent="0.25">
      <c r="A582" s="3" t="s">
        <v>570</v>
      </c>
      <c r="B582" s="4">
        <v>39323</v>
      </c>
      <c r="C582" s="7">
        <v>4301333271</v>
      </c>
      <c r="D582" s="8">
        <v>361</v>
      </c>
      <c r="E582" s="8">
        <v>1966</v>
      </c>
      <c r="F582" s="8" t="s">
        <v>1695</v>
      </c>
      <c r="G582" s="8" t="s">
        <v>1696</v>
      </c>
      <c r="H582" s="8">
        <v>40.097850000000001</v>
      </c>
      <c r="I582" s="9">
        <v>-110.070089999999</v>
      </c>
      <c r="J582" s="7">
        <v>1966</v>
      </c>
      <c r="K582" s="8">
        <v>365</v>
      </c>
      <c r="L582" s="8">
        <v>730</v>
      </c>
      <c r="M582" s="8">
        <v>1095</v>
      </c>
      <c r="N582" s="8">
        <v>1460</v>
      </c>
      <c r="O582" s="8">
        <v>1825</v>
      </c>
      <c r="P582" s="8">
        <v>2190</v>
      </c>
      <c r="Q582" s="6">
        <v>2.3290384453705478E-4</v>
      </c>
      <c r="R582" s="33">
        <f t="shared" si="192"/>
        <v>1805.7772679701056</v>
      </c>
      <c r="S582" s="31">
        <f t="shared" si="193"/>
        <v>1658.6121777810677</v>
      </c>
      <c r="T582" s="31">
        <f t="shared" si="194"/>
        <v>1523.4405732530231</v>
      </c>
      <c r="U582" s="31">
        <f t="shared" si="195"/>
        <v>1399.2850235420426</v>
      </c>
      <c r="V582" s="31">
        <f t="shared" si="196"/>
        <v>1285.247755301747</v>
      </c>
      <c r="W582" s="20">
        <f t="shared" si="197"/>
        <v>1180.5041608512208</v>
      </c>
      <c r="Y582" s="153">
        <f t="shared" si="189"/>
        <v>2.8989535040000001</v>
      </c>
      <c r="Z582" s="155">
        <f t="shared" si="198"/>
        <v>363.12145170688495</v>
      </c>
      <c r="AA582" s="156">
        <f t="shared" si="199"/>
        <v>1160.3191215461381</v>
      </c>
      <c r="AD582" s="14" t="s">
        <v>570</v>
      </c>
      <c r="AE582" s="57">
        <v>39323</v>
      </c>
      <c r="AF582" s="33">
        <f t="shared" si="200"/>
        <v>1805.7772679701056</v>
      </c>
      <c r="AG582" s="84">
        <f t="shared" si="190"/>
        <v>2.6626980358217112</v>
      </c>
      <c r="AH582" s="31">
        <f t="shared" si="201"/>
        <v>1658.6121777810677</v>
      </c>
      <c r="AI582" s="86">
        <f t="shared" si="191"/>
        <v>2.4456966350740066</v>
      </c>
      <c r="AJ582" s="155">
        <f t="shared" si="202"/>
        <v>1523.4405732530231</v>
      </c>
      <c r="AK582" s="56"/>
      <c r="AL582" s="86">
        <f t="shared" si="203"/>
        <v>2.2463801566468056</v>
      </c>
      <c r="AM582" s="31">
        <f t="shared" si="204"/>
        <v>1399.2850235420426</v>
      </c>
      <c r="AN582" s="86">
        <f t="shared" si="205"/>
        <v>2.0633073357537777</v>
      </c>
      <c r="AO582" s="31">
        <f t="shared" si="206"/>
        <v>1285.247755301747</v>
      </c>
      <c r="AP582" s="89">
        <f t="shared" si="207"/>
        <v>1.8951543660936592</v>
      </c>
      <c r="AQ582" s="20">
        <f t="shared" si="208"/>
        <v>1180.5041608512208</v>
      </c>
      <c r="AR582" s="86">
        <f t="shared" si="209"/>
        <v>1.7407053273582025</v>
      </c>
    </row>
    <row r="583" spans="1:44" x14ac:dyDescent="0.25">
      <c r="A583" s="3" t="s">
        <v>505</v>
      </c>
      <c r="B583" s="4">
        <v>39325</v>
      </c>
      <c r="C583" s="7">
        <v>4301333108</v>
      </c>
      <c r="D583" s="8">
        <v>366</v>
      </c>
      <c r="E583" s="8">
        <v>1483</v>
      </c>
      <c r="F583" s="8" t="s">
        <v>1695</v>
      </c>
      <c r="G583" s="8" t="s">
        <v>1696</v>
      </c>
      <c r="H583" s="8">
        <v>40.01473</v>
      </c>
      <c r="I583" s="9">
        <v>-110.14053</v>
      </c>
      <c r="J583" s="7">
        <v>1483</v>
      </c>
      <c r="K583" s="8">
        <v>365</v>
      </c>
      <c r="L583" s="8">
        <v>730</v>
      </c>
      <c r="M583" s="8">
        <v>1095</v>
      </c>
      <c r="N583" s="8">
        <v>1460</v>
      </c>
      <c r="O583" s="8">
        <v>1825</v>
      </c>
      <c r="P583" s="8">
        <v>2190</v>
      </c>
      <c r="Q583" s="6">
        <v>2.3290384453705478E-4</v>
      </c>
      <c r="R583" s="33">
        <f t="shared" si="192"/>
        <v>1362.1402280771449</v>
      </c>
      <c r="S583" s="31">
        <f t="shared" si="193"/>
        <v>1251.1301422427891</v>
      </c>
      <c r="T583" s="31">
        <f t="shared" si="194"/>
        <v>1149.1670244833333</v>
      </c>
      <c r="U583" s="31">
        <f t="shared" si="195"/>
        <v>1055.5135757440739</v>
      </c>
      <c r="V583" s="31">
        <f t="shared" si="196"/>
        <v>969.49258449262004</v>
      </c>
      <c r="W583" s="20">
        <f t="shared" si="197"/>
        <v>890.48202977739595</v>
      </c>
      <c r="Y583" s="153">
        <f t="shared" si="189"/>
        <v>2.1867487519999997</v>
      </c>
      <c r="Z583" s="155">
        <f t="shared" si="198"/>
        <v>273.91104419191777</v>
      </c>
      <c r="AA583" s="156">
        <f t="shared" si="199"/>
        <v>875.25598029141543</v>
      </c>
      <c r="AD583" s="14" t="s">
        <v>505</v>
      </c>
      <c r="AE583" s="57">
        <v>39325</v>
      </c>
      <c r="AF583" s="33">
        <f t="shared" si="200"/>
        <v>1362.1402280771449</v>
      </c>
      <c r="AG583" s="84">
        <f t="shared" si="190"/>
        <v>2.0085357004697855</v>
      </c>
      <c r="AH583" s="31">
        <f t="shared" si="201"/>
        <v>1251.1301422427891</v>
      </c>
      <c r="AI583" s="86">
        <f t="shared" si="191"/>
        <v>1.8448464444632511</v>
      </c>
      <c r="AJ583" s="155">
        <f t="shared" si="202"/>
        <v>1149.1670244833333</v>
      </c>
      <c r="AK583" s="56"/>
      <c r="AL583" s="86">
        <f t="shared" si="203"/>
        <v>1.6944973409497521</v>
      </c>
      <c r="AM583" s="31">
        <f t="shared" si="204"/>
        <v>1055.5135757440739</v>
      </c>
      <c r="AN583" s="86">
        <f t="shared" si="205"/>
        <v>1.5564012100319697</v>
      </c>
      <c r="AO583" s="31">
        <f t="shared" si="206"/>
        <v>969.49258449262004</v>
      </c>
      <c r="AP583" s="89">
        <f t="shared" si="207"/>
        <v>1.4295594735080859</v>
      </c>
      <c r="AQ583" s="20">
        <f t="shared" si="208"/>
        <v>890.48202977739595</v>
      </c>
      <c r="AR583" s="86">
        <f t="shared" si="209"/>
        <v>1.3130549341160804</v>
      </c>
    </row>
    <row r="584" spans="1:44" x14ac:dyDescent="0.25">
      <c r="A584" s="3" t="s">
        <v>619</v>
      </c>
      <c r="B584" s="4">
        <v>39327</v>
      </c>
      <c r="C584" s="7">
        <v>4301333548</v>
      </c>
      <c r="D584" s="8">
        <v>363</v>
      </c>
      <c r="E584" s="8">
        <v>11922</v>
      </c>
      <c r="F584" s="8" t="s">
        <v>1695</v>
      </c>
      <c r="G584" s="8" t="s">
        <v>1696</v>
      </c>
      <c r="H584" s="8">
        <v>40.258540000000004</v>
      </c>
      <c r="I584" s="9">
        <v>-110.38646</v>
      </c>
      <c r="J584" s="7">
        <v>11922</v>
      </c>
      <c r="K584" s="8">
        <v>365</v>
      </c>
      <c r="L584" s="8">
        <v>730</v>
      </c>
      <c r="M584" s="8">
        <v>1095</v>
      </c>
      <c r="N584" s="8">
        <v>1460</v>
      </c>
      <c r="O584" s="8">
        <v>1825</v>
      </c>
      <c r="P584" s="8">
        <v>2190</v>
      </c>
      <c r="Q584" s="6">
        <v>2.3290384453705478E-4</v>
      </c>
      <c r="R584" s="33">
        <f t="shared" si="192"/>
        <v>10950.395009531841</v>
      </c>
      <c r="S584" s="31">
        <f t="shared" si="193"/>
        <v>10057.972728131175</v>
      </c>
      <c r="T584" s="31">
        <f t="shared" si="194"/>
        <v>9238.2800174580589</v>
      </c>
      <c r="U584" s="31">
        <f t="shared" si="195"/>
        <v>8485.3896493734646</v>
      </c>
      <c r="V584" s="31">
        <f t="shared" si="196"/>
        <v>7793.8574459346028</v>
      </c>
      <c r="W584" s="20">
        <f t="shared" si="197"/>
        <v>7158.6829123439747</v>
      </c>
      <c r="Y584" s="153">
        <f t="shared" si="189"/>
        <v>17.579513567999999</v>
      </c>
      <c r="Z584" s="155">
        <f t="shared" si="198"/>
        <v>2202.0009904626058</v>
      </c>
      <c r="AA584" s="156">
        <f t="shared" si="199"/>
        <v>7036.279026995453</v>
      </c>
      <c r="AD584" s="14" t="s">
        <v>619</v>
      </c>
      <c r="AE584" s="57">
        <v>39327</v>
      </c>
      <c r="AF584" s="33">
        <f t="shared" si="200"/>
        <v>10950.395009531841</v>
      </c>
      <c r="AG584" s="84">
        <f t="shared" si="190"/>
        <v>16.14683925893512</v>
      </c>
      <c r="AH584" s="31">
        <f t="shared" si="201"/>
        <v>10057.972728131175</v>
      </c>
      <c r="AI584" s="86">
        <f t="shared" si="191"/>
        <v>14.830923338429455</v>
      </c>
      <c r="AJ584" s="155">
        <f t="shared" si="202"/>
        <v>9238.2800174580589</v>
      </c>
      <c r="AK584" s="56"/>
      <c r="AL584" s="86">
        <f t="shared" si="203"/>
        <v>13.622250370062675</v>
      </c>
      <c r="AM584" s="31">
        <f t="shared" si="204"/>
        <v>8485.3896493734646</v>
      </c>
      <c r="AN584" s="86">
        <f t="shared" si="205"/>
        <v>12.512080395145745</v>
      </c>
      <c r="AO584" s="31">
        <f t="shared" si="206"/>
        <v>7793.8574459346028</v>
      </c>
      <c r="AP584" s="89">
        <f t="shared" si="207"/>
        <v>11.492385733758193</v>
      </c>
      <c r="AQ584" s="20">
        <f t="shared" si="208"/>
        <v>7158.6829123439747</v>
      </c>
      <c r="AR584" s="86">
        <f t="shared" si="209"/>
        <v>10.555792936299333</v>
      </c>
    </row>
    <row r="585" spans="1:44" x14ac:dyDescent="0.25">
      <c r="A585" s="3" t="s">
        <v>484</v>
      </c>
      <c r="B585" s="4">
        <v>39336</v>
      </c>
      <c r="C585" s="7">
        <v>4301333062</v>
      </c>
      <c r="D585" s="8">
        <v>270</v>
      </c>
      <c r="E585" s="8">
        <v>1664</v>
      </c>
      <c r="F585" s="8" t="s">
        <v>1695</v>
      </c>
      <c r="G585" s="8" t="s">
        <v>1696</v>
      </c>
      <c r="H585" s="8">
        <v>40.021790000000003</v>
      </c>
      <c r="I585" s="9">
        <v>-110.15385000000001</v>
      </c>
      <c r="J585" s="7">
        <v>1664</v>
      </c>
      <c r="K585" s="8">
        <v>365</v>
      </c>
      <c r="L585" s="8">
        <v>730</v>
      </c>
      <c r="M585" s="8">
        <v>1095</v>
      </c>
      <c r="N585" s="8">
        <v>1460</v>
      </c>
      <c r="O585" s="8">
        <v>1825</v>
      </c>
      <c r="P585" s="8">
        <v>2190</v>
      </c>
      <c r="Q585" s="6">
        <v>2.3290384453705478E-4</v>
      </c>
      <c r="R585" s="33">
        <f t="shared" si="192"/>
        <v>1528.3893051384821</v>
      </c>
      <c r="S585" s="31">
        <f t="shared" si="193"/>
        <v>1403.8304495563054</v>
      </c>
      <c r="T585" s="31">
        <f t="shared" si="194"/>
        <v>1289.4227435875027</v>
      </c>
      <c r="U585" s="31">
        <f t="shared" si="195"/>
        <v>1184.338900902319</v>
      </c>
      <c r="V585" s="31">
        <f t="shared" si="196"/>
        <v>1087.8190563693322</v>
      </c>
      <c r="W585" s="20">
        <f t="shared" si="197"/>
        <v>999.16527144274232</v>
      </c>
      <c r="Y585" s="153">
        <f t="shared" si="189"/>
        <v>2.4536412159999998</v>
      </c>
      <c r="Z585" s="155">
        <f t="shared" si="198"/>
        <v>307.34185943044582</v>
      </c>
      <c r="AA585" s="156">
        <f t="shared" si="199"/>
        <v>982.08088415705686</v>
      </c>
      <c r="AD585" s="14" t="s">
        <v>484</v>
      </c>
      <c r="AE585" s="57">
        <v>39336</v>
      </c>
      <c r="AF585" s="33">
        <f t="shared" si="200"/>
        <v>1528.3893051384821</v>
      </c>
      <c r="AG585" s="84">
        <f t="shared" si="190"/>
        <v>2.253677279556118</v>
      </c>
      <c r="AH585" s="31">
        <f t="shared" si="201"/>
        <v>1403.8304495563054</v>
      </c>
      <c r="AI585" s="86">
        <f t="shared" si="191"/>
        <v>2.0700097664105526</v>
      </c>
      <c r="AJ585" s="155">
        <f t="shared" si="202"/>
        <v>1289.4227435875027</v>
      </c>
      <c r="AK585" s="56"/>
      <c r="AL585" s="86">
        <f t="shared" si="203"/>
        <v>1.9013105700204906</v>
      </c>
      <c r="AM585" s="31">
        <f t="shared" si="204"/>
        <v>1184.338900902319</v>
      </c>
      <c r="AN585" s="86">
        <f t="shared" si="205"/>
        <v>1.7463598202921089</v>
      </c>
      <c r="AO585" s="31">
        <f t="shared" si="206"/>
        <v>1087.8190563693322</v>
      </c>
      <c r="AP585" s="89">
        <f t="shared" si="207"/>
        <v>1.6040370626550604</v>
      </c>
      <c r="AQ585" s="20">
        <f t="shared" si="208"/>
        <v>999.16527144274232</v>
      </c>
      <c r="AR585" s="86">
        <f t="shared" si="209"/>
        <v>1.4733131560142669</v>
      </c>
    </row>
    <row r="586" spans="1:44" x14ac:dyDescent="0.25">
      <c r="A586" s="3" t="s">
        <v>398</v>
      </c>
      <c r="B586" s="4">
        <v>39338</v>
      </c>
      <c r="C586" s="7">
        <v>4301332851</v>
      </c>
      <c r="D586" s="8">
        <v>366</v>
      </c>
      <c r="E586" s="8">
        <v>931</v>
      </c>
      <c r="F586" s="8" t="s">
        <v>1695</v>
      </c>
      <c r="G586" s="8" t="s">
        <v>1696</v>
      </c>
      <c r="H586" s="8">
        <v>40.047829999999898</v>
      </c>
      <c r="I586" s="9">
        <v>-110.31547</v>
      </c>
      <c r="J586" s="7">
        <v>931</v>
      </c>
      <c r="K586" s="8">
        <v>365</v>
      </c>
      <c r="L586" s="8">
        <v>730</v>
      </c>
      <c r="M586" s="8">
        <v>1095</v>
      </c>
      <c r="N586" s="8">
        <v>1460</v>
      </c>
      <c r="O586" s="8">
        <v>1825</v>
      </c>
      <c r="P586" s="8">
        <v>2190</v>
      </c>
      <c r="Q586" s="6">
        <v>2.3290384453705478E-4</v>
      </c>
      <c r="R586" s="33">
        <f t="shared" si="192"/>
        <v>855.12646819947531</v>
      </c>
      <c r="S586" s="31">
        <f t="shared" si="193"/>
        <v>785.43638734189926</v>
      </c>
      <c r="T586" s="31">
        <f t="shared" si="194"/>
        <v>721.42582588940218</v>
      </c>
      <c r="U586" s="31">
        <f t="shared" si="195"/>
        <v>662.63192111782394</v>
      </c>
      <c r="V586" s="31">
        <f t="shared" si="196"/>
        <v>608.6295321393319</v>
      </c>
      <c r="W586" s="20">
        <f t="shared" si="197"/>
        <v>559.02816569302468</v>
      </c>
      <c r="Y586" s="153">
        <f t="shared" si="189"/>
        <v>1.372800464</v>
      </c>
      <c r="Z586" s="155">
        <f t="shared" si="198"/>
        <v>171.95629274624105</v>
      </c>
      <c r="AA586" s="156">
        <f t="shared" si="199"/>
        <v>549.46953314316113</v>
      </c>
      <c r="AD586" s="14" t="s">
        <v>398</v>
      </c>
      <c r="AE586" s="57">
        <v>39338</v>
      </c>
      <c r="AF586" s="33">
        <f t="shared" si="200"/>
        <v>855.12646819947531</v>
      </c>
      <c r="AG586" s="84">
        <f t="shared" si="190"/>
        <v>1.260921602924727</v>
      </c>
      <c r="AH586" s="31">
        <f t="shared" si="201"/>
        <v>785.43638734189926</v>
      </c>
      <c r="AI586" s="86">
        <f t="shared" si="191"/>
        <v>1.1581605123366734</v>
      </c>
      <c r="AJ586" s="155">
        <f t="shared" si="202"/>
        <v>721.42582588940218</v>
      </c>
      <c r="AK586" s="56"/>
      <c r="AL586" s="86">
        <f t="shared" si="203"/>
        <v>1.0637741230102626</v>
      </c>
      <c r="AM586" s="31">
        <f t="shared" si="204"/>
        <v>662.63192111782394</v>
      </c>
      <c r="AN586" s="86">
        <f t="shared" si="205"/>
        <v>0.97707992349276052</v>
      </c>
      <c r="AO586" s="31">
        <f t="shared" si="206"/>
        <v>608.6295321393319</v>
      </c>
      <c r="AP586" s="89">
        <f t="shared" si="207"/>
        <v>0.89745102483885897</v>
      </c>
      <c r="AQ586" s="20">
        <f t="shared" si="208"/>
        <v>559.02816569302468</v>
      </c>
      <c r="AR586" s="86">
        <f t="shared" si="209"/>
        <v>0.82431162755365539</v>
      </c>
    </row>
    <row r="587" spans="1:44" x14ac:dyDescent="0.25">
      <c r="A587" s="3" t="s">
        <v>421</v>
      </c>
      <c r="B587" s="4">
        <v>39338</v>
      </c>
      <c r="C587" s="7">
        <v>4301332922</v>
      </c>
      <c r="D587" s="8">
        <v>314</v>
      </c>
      <c r="E587" s="8">
        <v>564</v>
      </c>
      <c r="F587" s="8" t="s">
        <v>1695</v>
      </c>
      <c r="G587" s="8" t="s">
        <v>1696</v>
      </c>
      <c r="H587" s="8">
        <v>40.026319999999899</v>
      </c>
      <c r="I587" s="9">
        <v>-110.15366</v>
      </c>
      <c r="J587" s="7">
        <v>564</v>
      </c>
      <c r="K587" s="8">
        <v>365</v>
      </c>
      <c r="L587" s="8">
        <v>730</v>
      </c>
      <c r="M587" s="8">
        <v>1095</v>
      </c>
      <c r="N587" s="8">
        <v>1460</v>
      </c>
      <c r="O587" s="8">
        <v>1825</v>
      </c>
      <c r="P587" s="8">
        <v>2190</v>
      </c>
      <c r="Q587" s="6">
        <v>2.3290384453705478E-4</v>
      </c>
      <c r="R587" s="33">
        <f t="shared" si="192"/>
        <v>518.03579813587976</v>
      </c>
      <c r="S587" s="31">
        <f t="shared" si="193"/>
        <v>475.81753218134395</v>
      </c>
      <c r="T587" s="31">
        <f t="shared" si="194"/>
        <v>437.03992030249498</v>
      </c>
      <c r="U587" s="31">
        <f t="shared" si="195"/>
        <v>401.42256016160331</v>
      </c>
      <c r="V587" s="31">
        <f t="shared" si="196"/>
        <v>368.70790131748998</v>
      </c>
      <c r="W587" s="20">
        <f t="shared" si="197"/>
        <v>338.65938286881408</v>
      </c>
      <c r="Y587" s="153">
        <f t="shared" si="189"/>
        <v>0.83164281600000001</v>
      </c>
      <c r="Z587" s="155">
        <f t="shared" si="198"/>
        <v>104.17115908580017</v>
      </c>
      <c r="AA587" s="156">
        <f t="shared" si="199"/>
        <v>332.86876121669479</v>
      </c>
      <c r="AD587" s="14" t="s">
        <v>421</v>
      </c>
      <c r="AE587" s="57">
        <v>39338</v>
      </c>
      <c r="AF587" s="33">
        <f t="shared" si="200"/>
        <v>518.03579813587976</v>
      </c>
      <c r="AG587" s="84">
        <f t="shared" si="190"/>
        <v>0.76386657792647261</v>
      </c>
      <c r="AH587" s="31">
        <f t="shared" si="201"/>
        <v>475.81753218134395</v>
      </c>
      <c r="AI587" s="86">
        <f t="shared" si="191"/>
        <v>0.70161388717280759</v>
      </c>
      <c r="AJ587" s="155">
        <f t="shared" si="202"/>
        <v>437.03992030249498</v>
      </c>
      <c r="AK587" s="56"/>
      <c r="AL587" s="86">
        <f t="shared" si="203"/>
        <v>0.64443459224252209</v>
      </c>
      <c r="AM587" s="31">
        <f t="shared" si="204"/>
        <v>401.42256016160331</v>
      </c>
      <c r="AN587" s="86">
        <f t="shared" si="205"/>
        <v>0.59191522755093118</v>
      </c>
      <c r="AO587" s="31">
        <f t="shared" si="206"/>
        <v>368.70790131748998</v>
      </c>
      <c r="AP587" s="89">
        <f t="shared" si="207"/>
        <v>0.54367602364029688</v>
      </c>
      <c r="AQ587" s="20">
        <f t="shared" si="208"/>
        <v>338.65938286881408</v>
      </c>
      <c r="AR587" s="86">
        <f t="shared" si="209"/>
        <v>0.49936816105291254</v>
      </c>
    </row>
    <row r="588" spans="1:44" x14ac:dyDescent="0.25">
      <c r="A588" s="3" t="s">
        <v>419</v>
      </c>
      <c r="B588" s="4">
        <v>39345</v>
      </c>
      <c r="C588" s="7">
        <v>4301332920</v>
      </c>
      <c r="D588" s="8">
        <v>146</v>
      </c>
      <c r="E588" s="8">
        <v>265</v>
      </c>
      <c r="F588" s="8" t="s">
        <v>1695</v>
      </c>
      <c r="G588" s="8" t="s">
        <v>1696</v>
      </c>
      <c r="H588" s="8">
        <v>40.029330000000002</v>
      </c>
      <c r="I588" s="9">
        <v>-110.15431</v>
      </c>
      <c r="J588" s="7">
        <v>265</v>
      </c>
      <c r="K588" s="8">
        <v>365</v>
      </c>
      <c r="L588" s="8">
        <v>730</v>
      </c>
      <c r="M588" s="8">
        <v>1095</v>
      </c>
      <c r="N588" s="8">
        <v>1460</v>
      </c>
      <c r="O588" s="8">
        <v>1825</v>
      </c>
      <c r="P588" s="8">
        <v>2190</v>
      </c>
      <c r="Q588" s="6">
        <v>2.3290384453705478E-4</v>
      </c>
      <c r="R588" s="33">
        <f t="shared" si="192"/>
        <v>243.40334486880874</v>
      </c>
      <c r="S588" s="31">
        <f t="shared" si="193"/>
        <v>223.56674827669528</v>
      </c>
      <c r="T588" s="31">
        <f t="shared" si="194"/>
        <v>205.34677106411553</v>
      </c>
      <c r="U588" s="31">
        <f t="shared" si="195"/>
        <v>188.61166390571788</v>
      </c>
      <c r="V588" s="31">
        <f t="shared" si="196"/>
        <v>173.24041462612561</v>
      </c>
      <c r="W588" s="20">
        <f t="shared" si="197"/>
        <v>159.12187315644633</v>
      </c>
      <c r="Y588" s="153">
        <f t="shared" si="189"/>
        <v>0.39075415999999996</v>
      </c>
      <c r="Z588" s="155">
        <f t="shared" si="198"/>
        <v>48.945668719391918</v>
      </c>
      <c r="AA588" s="156">
        <f t="shared" si="199"/>
        <v>156.4011023447236</v>
      </c>
      <c r="AD588" s="14" t="s">
        <v>419</v>
      </c>
      <c r="AE588" s="57">
        <v>39345</v>
      </c>
      <c r="AF588" s="33">
        <f t="shared" si="200"/>
        <v>243.40334486880874</v>
      </c>
      <c r="AG588" s="84">
        <f t="shared" si="190"/>
        <v>0.35890894175623272</v>
      </c>
      <c r="AH588" s="31">
        <f t="shared" si="201"/>
        <v>223.56674827669528</v>
      </c>
      <c r="AI588" s="86">
        <f t="shared" si="191"/>
        <v>0.32965900727091135</v>
      </c>
      <c r="AJ588" s="155">
        <f t="shared" si="202"/>
        <v>205.34677106411553</v>
      </c>
      <c r="AK588" s="56"/>
      <c r="AL588" s="86">
        <f t="shared" si="203"/>
        <v>0.30279284919196514</v>
      </c>
      <c r="AM588" s="31">
        <f t="shared" si="204"/>
        <v>188.61166390571788</v>
      </c>
      <c r="AN588" s="86">
        <f t="shared" si="205"/>
        <v>0.27811619734219284</v>
      </c>
      <c r="AO588" s="31">
        <f t="shared" si="206"/>
        <v>173.24041462612561</v>
      </c>
      <c r="AP588" s="89">
        <f t="shared" si="207"/>
        <v>0.25545061394446578</v>
      </c>
      <c r="AQ588" s="20">
        <f t="shared" si="208"/>
        <v>159.12187315644633</v>
      </c>
      <c r="AR588" s="86">
        <f t="shared" si="209"/>
        <v>0.23463220333159898</v>
      </c>
    </row>
    <row r="589" spans="1:44" x14ac:dyDescent="0.25">
      <c r="A589" s="3" t="s">
        <v>63</v>
      </c>
      <c r="B589" s="4">
        <v>39350</v>
      </c>
      <c r="C589" s="7">
        <v>4301332770</v>
      </c>
      <c r="D589" s="8">
        <v>328</v>
      </c>
      <c r="E589" s="8">
        <v>2114</v>
      </c>
      <c r="F589" s="8" t="s">
        <v>1695</v>
      </c>
      <c r="G589" s="8" t="s">
        <v>1696</v>
      </c>
      <c r="H589" s="8">
        <v>40.007770000000001</v>
      </c>
      <c r="I589" s="9">
        <v>-110.22422</v>
      </c>
      <c r="J589" s="7">
        <v>2114</v>
      </c>
      <c r="K589" s="8">
        <v>365</v>
      </c>
      <c r="L589" s="8">
        <v>730</v>
      </c>
      <c r="M589" s="8">
        <v>1095</v>
      </c>
      <c r="N589" s="8">
        <v>1460</v>
      </c>
      <c r="O589" s="8">
        <v>1825</v>
      </c>
      <c r="P589" s="8">
        <v>2190</v>
      </c>
      <c r="Q589" s="6">
        <v>2.3290384453705478E-4</v>
      </c>
      <c r="R589" s="33">
        <f t="shared" si="192"/>
        <v>1941.7157398213649</v>
      </c>
      <c r="S589" s="31">
        <f t="shared" si="193"/>
        <v>1783.4720975733353</v>
      </c>
      <c r="T589" s="31">
        <f t="shared" si="194"/>
        <v>1638.1248076586423</v>
      </c>
      <c r="U589" s="31">
        <f t="shared" si="195"/>
        <v>1504.6228584780663</v>
      </c>
      <c r="V589" s="31">
        <f t="shared" si="196"/>
        <v>1382.000892526904</v>
      </c>
      <c r="W589" s="20">
        <f t="shared" si="197"/>
        <v>1269.3722258593493</v>
      </c>
      <c r="Y589" s="153">
        <f t="shared" si="189"/>
        <v>3.1171860159999998</v>
      </c>
      <c r="Z589" s="155">
        <f t="shared" si="198"/>
        <v>390.45714593507364</v>
      </c>
      <c r="AA589" s="156">
        <f t="shared" si="199"/>
        <v>1247.6676617235687</v>
      </c>
      <c r="AD589" s="14" t="s">
        <v>63</v>
      </c>
      <c r="AE589" s="57">
        <v>39350</v>
      </c>
      <c r="AF589" s="33">
        <f t="shared" si="200"/>
        <v>1941.7157398213649</v>
      </c>
      <c r="AG589" s="84">
        <f t="shared" si="190"/>
        <v>2.8631452938591546</v>
      </c>
      <c r="AH589" s="31">
        <f t="shared" si="201"/>
        <v>1783.4720975733353</v>
      </c>
      <c r="AI589" s="86">
        <f t="shared" si="191"/>
        <v>2.6298080806441759</v>
      </c>
      <c r="AJ589" s="155">
        <f t="shared" si="202"/>
        <v>1638.1248076586423</v>
      </c>
      <c r="AK589" s="56"/>
      <c r="AL589" s="86">
        <f t="shared" si="203"/>
        <v>2.4154871063842052</v>
      </c>
      <c r="AM589" s="31">
        <f t="shared" si="204"/>
        <v>1504.6228584780663</v>
      </c>
      <c r="AN589" s="86">
        <f t="shared" si="205"/>
        <v>2.2186326082316818</v>
      </c>
      <c r="AO589" s="31">
        <f t="shared" si="206"/>
        <v>1382.000892526904</v>
      </c>
      <c r="AP589" s="89">
        <f t="shared" si="207"/>
        <v>2.0378211240701911</v>
      </c>
      <c r="AQ589" s="20">
        <f t="shared" si="208"/>
        <v>1269.3722258593493</v>
      </c>
      <c r="AR589" s="86">
        <f t="shared" si="209"/>
        <v>1.8717451994075482</v>
      </c>
    </row>
    <row r="590" spans="1:44" x14ac:dyDescent="0.25">
      <c r="A590" s="3" t="s">
        <v>624</v>
      </c>
      <c r="B590" s="4">
        <v>39350</v>
      </c>
      <c r="C590" s="7">
        <v>4301333571</v>
      </c>
      <c r="D590" s="8">
        <v>356</v>
      </c>
      <c r="E590" s="8">
        <v>7304</v>
      </c>
      <c r="F590" s="8" t="s">
        <v>1695</v>
      </c>
      <c r="G590" s="8" t="s">
        <v>1696</v>
      </c>
      <c r="H590" s="8">
        <v>40.064839999999897</v>
      </c>
      <c r="I590" s="9">
        <v>-110.061089999999</v>
      </c>
      <c r="J590" s="7">
        <v>7304</v>
      </c>
      <c r="K590" s="8">
        <v>365</v>
      </c>
      <c r="L590" s="8">
        <v>730</v>
      </c>
      <c r="M590" s="8">
        <v>1095</v>
      </c>
      <c r="N590" s="8">
        <v>1460</v>
      </c>
      <c r="O590" s="8">
        <v>1825</v>
      </c>
      <c r="P590" s="8">
        <v>2190</v>
      </c>
      <c r="Q590" s="6">
        <v>2.3290384453705478E-4</v>
      </c>
      <c r="R590" s="33">
        <f t="shared" si="192"/>
        <v>6708.7472864972797</v>
      </c>
      <c r="S590" s="31">
        <f t="shared" si="193"/>
        <v>6162.0057713697452</v>
      </c>
      <c r="T590" s="31">
        <f t="shared" si="194"/>
        <v>5659.8219466124519</v>
      </c>
      <c r="U590" s="31">
        <f t="shared" si="195"/>
        <v>5198.5645025183521</v>
      </c>
      <c r="V590" s="31">
        <f t="shared" si="196"/>
        <v>4774.8980695442324</v>
      </c>
      <c r="W590" s="20">
        <f t="shared" si="197"/>
        <v>4385.7591001308829</v>
      </c>
      <c r="Y590" s="153">
        <f t="shared" si="189"/>
        <v>10.770069376</v>
      </c>
      <c r="Z590" s="155">
        <f t="shared" si="198"/>
        <v>1349.0534502884475</v>
      </c>
      <c r="AA590" s="156">
        <f t="shared" si="199"/>
        <v>4310.7684963240044</v>
      </c>
      <c r="AD590" s="14" t="s">
        <v>624</v>
      </c>
      <c r="AE590" s="57">
        <v>39350</v>
      </c>
      <c r="AF590" s="33">
        <f t="shared" si="200"/>
        <v>6708.7472864972797</v>
      </c>
      <c r="AG590" s="84">
        <f t="shared" si="190"/>
        <v>9.8923430588208436</v>
      </c>
      <c r="AH590" s="31">
        <f t="shared" si="201"/>
        <v>6162.0057713697452</v>
      </c>
      <c r="AI590" s="86">
        <f t="shared" si="191"/>
        <v>9.0861486381386296</v>
      </c>
      <c r="AJ590" s="155">
        <f t="shared" si="202"/>
        <v>5659.8219466124519</v>
      </c>
      <c r="AK590" s="56"/>
      <c r="AL590" s="86">
        <f t="shared" si="203"/>
        <v>8.3456564924457108</v>
      </c>
      <c r="AM590" s="31">
        <f t="shared" si="204"/>
        <v>5198.5645025183521</v>
      </c>
      <c r="AN590" s="86">
        <f t="shared" si="205"/>
        <v>7.6655120958014207</v>
      </c>
      <c r="AO590" s="31">
        <f t="shared" si="206"/>
        <v>4774.8980695442324</v>
      </c>
      <c r="AP590" s="89">
        <f t="shared" si="207"/>
        <v>7.0407972990580303</v>
      </c>
      <c r="AQ590" s="20">
        <f t="shared" si="208"/>
        <v>4385.7591001308829</v>
      </c>
      <c r="AR590" s="86">
        <f t="shared" si="209"/>
        <v>6.466994766543392</v>
      </c>
    </row>
    <row r="591" spans="1:44" x14ac:dyDescent="0.25">
      <c r="A591" s="3" t="s">
        <v>632</v>
      </c>
      <c r="B591" s="4">
        <v>39357</v>
      </c>
      <c r="C591" s="7">
        <v>4301333616</v>
      </c>
      <c r="D591" s="8">
        <v>356</v>
      </c>
      <c r="E591" s="8">
        <v>11793</v>
      </c>
      <c r="F591" s="8" t="s">
        <v>1695</v>
      </c>
      <c r="G591" s="8" t="s">
        <v>1696</v>
      </c>
      <c r="H591" s="8">
        <v>40.290050000000001</v>
      </c>
      <c r="I591" s="9">
        <v>-110.1653</v>
      </c>
      <c r="J591" s="7">
        <v>11793</v>
      </c>
      <c r="K591" s="8">
        <v>365</v>
      </c>
      <c r="L591" s="8">
        <v>730</v>
      </c>
      <c r="M591" s="8">
        <v>1095</v>
      </c>
      <c r="N591" s="8">
        <v>1460</v>
      </c>
      <c r="O591" s="8">
        <v>1825</v>
      </c>
      <c r="P591" s="8">
        <v>2190</v>
      </c>
      <c r="Q591" s="6">
        <v>2.3290384453705478E-4</v>
      </c>
      <c r="R591" s="33">
        <f t="shared" si="192"/>
        <v>10831.908098256081</v>
      </c>
      <c r="S591" s="31">
        <f t="shared" si="193"/>
        <v>9949.1421223662928</v>
      </c>
      <c r="T591" s="31">
        <f t="shared" si="194"/>
        <v>9138.3187590909984</v>
      </c>
      <c r="U591" s="31">
        <f t="shared" si="195"/>
        <v>8393.5749148684172</v>
      </c>
      <c r="V591" s="31">
        <f t="shared" si="196"/>
        <v>7709.5253195694322</v>
      </c>
      <c r="W591" s="20">
        <f t="shared" si="197"/>
        <v>7081.2235854112141</v>
      </c>
      <c r="Y591" s="153">
        <f t="shared" si="189"/>
        <v>17.389297392</v>
      </c>
      <c r="Z591" s="155">
        <f t="shared" si="198"/>
        <v>2178.1746083312792</v>
      </c>
      <c r="AA591" s="156">
        <f t="shared" si="199"/>
        <v>6960.1441507597192</v>
      </c>
      <c r="AD591" s="14" t="s">
        <v>632</v>
      </c>
      <c r="AE591" s="57">
        <v>39357</v>
      </c>
      <c r="AF591" s="33">
        <f t="shared" si="200"/>
        <v>10831.908098256081</v>
      </c>
      <c r="AG591" s="84">
        <f t="shared" si="190"/>
        <v>15.972125094834913</v>
      </c>
      <c r="AH591" s="31">
        <f t="shared" si="201"/>
        <v>9949.1421223662928</v>
      </c>
      <c r="AI591" s="86">
        <f t="shared" si="191"/>
        <v>14.670447821682483</v>
      </c>
      <c r="AJ591" s="155">
        <f t="shared" si="202"/>
        <v>9138.3187590909984</v>
      </c>
      <c r="AK591" s="56"/>
      <c r="AL591" s="86">
        <f t="shared" si="203"/>
        <v>13.474853096305077</v>
      </c>
      <c r="AM591" s="31">
        <f t="shared" si="204"/>
        <v>8393.5749148684172</v>
      </c>
      <c r="AN591" s="86">
        <f t="shared" si="205"/>
        <v>12.376695529269735</v>
      </c>
      <c r="AO591" s="31">
        <f t="shared" si="206"/>
        <v>7709.5253195694322</v>
      </c>
      <c r="AP591" s="89">
        <f t="shared" si="207"/>
        <v>11.368034302819188</v>
      </c>
      <c r="AQ591" s="20">
        <f t="shared" si="208"/>
        <v>7081.2235854112141</v>
      </c>
      <c r="AR591" s="86">
        <f t="shared" si="209"/>
        <v>10.441575750526592</v>
      </c>
    </row>
    <row r="592" spans="1:44" x14ac:dyDescent="0.25">
      <c r="A592" s="3" t="s">
        <v>557</v>
      </c>
      <c r="B592" s="4">
        <v>39358</v>
      </c>
      <c r="C592" s="7">
        <v>4301333249</v>
      </c>
      <c r="D592" s="8">
        <v>330</v>
      </c>
      <c r="E592" s="8">
        <v>11378</v>
      </c>
      <c r="F592" s="8" t="s">
        <v>1695</v>
      </c>
      <c r="G592" s="8" t="s">
        <v>1696</v>
      </c>
      <c r="H592" s="8">
        <v>40.061590000000002</v>
      </c>
      <c r="I592" s="9">
        <v>-110.14621</v>
      </c>
      <c r="J592" s="7">
        <v>11378</v>
      </c>
      <c r="K592" s="8">
        <v>365</v>
      </c>
      <c r="L592" s="8">
        <v>730</v>
      </c>
      <c r="M592" s="8">
        <v>1095</v>
      </c>
      <c r="N592" s="8">
        <v>1460</v>
      </c>
      <c r="O592" s="8">
        <v>1825</v>
      </c>
      <c r="P592" s="8">
        <v>2190</v>
      </c>
      <c r="Q592" s="6">
        <v>2.3290384453705478E-4</v>
      </c>
      <c r="R592" s="33">
        <f t="shared" si="192"/>
        <v>10450.729275159645</v>
      </c>
      <c r="S592" s="31">
        <f t="shared" si="193"/>
        <v>9599.0281580839201</v>
      </c>
      <c r="T592" s="31">
        <f t="shared" si="194"/>
        <v>8816.7379666698362</v>
      </c>
      <c r="U592" s="31">
        <f t="shared" si="195"/>
        <v>8098.2019317707845</v>
      </c>
      <c r="V592" s="31">
        <f t="shared" si="196"/>
        <v>7438.2242928907826</v>
      </c>
      <c r="W592" s="20">
        <f t="shared" si="197"/>
        <v>6832.032727449232</v>
      </c>
      <c r="Y592" s="153">
        <f t="shared" si="189"/>
        <v>16.777361631999998</v>
      </c>
      <c r="Z592" s="155">
        <f t="shared" si="198"/>
        <v>2101.5238441103443</v>
      </c>
      <c r="AA592" s="156">
        <f t="shared" si="199"/>
        <v>6715.2141225594914</v>
      </c>
      <c r="AD592" s="14" t="s">
        <v>557</v>
      </c>
      <c r="AE592" s="57">
        <v>39358</v>
      </c>
      <c r="AF592" s="33">
        <f t="shared" si="200"/>
        <v>10450.729275159645</v>
      </c>
      <c r="AG592" s="84">
        <f t="shared" si="190"/>
        <v>15.410060148311004</v>
      </c>
      <c r="AH592" s="31">
        <f t="shared" si="201"/>
        <v>9599.0281580839201</v>
      </c>
      <c r="AI592" s="86">
        <f t="shared" si="191"/>
        <v>14.154189376333695</v>
      </c>
      <c r="AJ592" s="155">
        <f t="shared" si="202"/>
        <v>8816.7379666698362</v>
      </c>
      <c r="AK592" s="56"/>
      <c r="AL592" s="86">
        <f t="shared" si="203"/>
        <v>13.000668068325206</v>
      </c>
      <c r="AM592" s="31">
        <f t="shared" si="204"/>
        <v>8098.2019317707845</v>
      </c>
      <c r="AN592" s="86">
        <f t="shared" si="205"/>
        <v>11.941155069281018</v>
      </c>
      <c r="AO592" s="31">
        <f t="shared" si="206"/>
        <v>7438.2242928907826</v>
      </c>
      <c r="AP592" s="89">
        <f t="shared" si="207"/>
        <v>10.967989001736346</v>
      </c>
      <c r="AQ592" s="20">
        <f t="shared" si="208"/>
        <v>6832.032727449232</v>
      </c>
      <c r="AR592" s="86">
        <f t="shared" si="209"/>
        <v>10.0741328660639</v>
      </c>
    </row>
    <row r="593" spans="1:44" x14ac:dyDescent="0.25">
      <c r="A593" s="3" t="s">
        <v>614</v>
      </c>
      <c r="B593" s="4">
        <v>39359</v>
      </c>
      <c r="C593" s="7">
        <v>4301333518</v>
      </c>
      <c r="D593" s="8">
        <v>326</v>
      </c>
      <c r="E593" s="8">
        <v>3378</v>
      </c>
      <c r="F593" s="8" t="s">
        <v>1695</v>
      </c>
      <c r="G593" s="8" t="s">
        <v>1696</v>
      </c>
      <c r="H593" s="8">
        <v>40.061660000000003</v>
      </c>
      <c r="I593" s="9">
        <v>-110.12683</v>
      </c>
      <c r="J593" s="7">
        <v>3378</v>
      </c>
      <c r="K593" s="8">
        <v>365</v>
      </c>
      <c r="L593" s="8">
        <v>730</v>
      </c>
      <c r="M593" s="8">
        <v>1095</v>
      </c>
      <c r="N593" s="8">
        <v>1460</v>
      </c>
      <c r="O593" s="8">
        <v>1825</v>
      </c>
      <c r="P593" s="8">
        <v>2190</v>
      </c>
      <c r="Q593" s="6">
        <v>2.3290384453705478E-4</v>
      </c>
      <c r="R593" s="33">
        <f t="shared" si="192"/>
        <v>3102.7037696861735</v>
      </c>
      <c r="S593" s="31">
        <f t="shared" si="193"/>
        <v>2849.8433044478365</v>
      </c>
      <c r="T593" s="31">
        <f t="shared" si="194"/>
        <v>2617.5901609606876</v>
      </c>
      <c r="U593" s="31">
        <f t="shared" si="195"/>
        <v>2404.2649082019429</v>
      </c>
      <c r="V593" s="31">
        <f t="shared" si="196"/>
        <v>2208.3249834228391</v>
      </c>
      <c r="W593" s="20">
        <f t="shared" si="197"/>
        <v>2028.3535378206632</v>
      </c>
      <c r="Y593" s="153">
        <f t="shared" si="189"/>
        <v>4.9810096320000001</v>
      </c>
      <c r="Z593" s="155">
        <f t="shared" si="198"/>
        <v>623.91875069473917</v>
      </c>
      <c r="AA593" s="156">
        <f t="shared" si="199"/>
        <v>1993.6714102659482</v>
      </c>
      <c r="AD593" s="14" t="s">
        <v>614</v>
      </c>
      <c r="AE593" s="57">
        <v>39359</v>
      </c>
      <c r="AF593" s="33">
        <f t="shared" si="200"/>
        <v>3102.7037696861735</v>
      </c>
      <c r="AG593" s="84">
        <f t="shared" si="190"/>
        <v>4.5750732273681285</v>
      </c>
      <c r="AH593" s="31">
        <f t="shared" si="201"/>
        <v>2849.8433044478365</v>
      </c>
      <c r="AI593" s="86">
        <f t="shared" si="191"/>
        <v>4.2022193455137309</v>
      </c>
      <c r="AJ593" s="155">
        <f t="shared" si="202"/>
        <v>2617.5901609606876</v>
      </c>
      <c r="AK593" s="56"/>
      <c r="AL593" s="86">
        <f t="shared" si="203"/>
        <v>3.8597518663036161</v>
      </c>
      <c r="AM593" s="31">
        <f t="shared" si="204"/>
        <v>2404.2649082019429</v>
      </c>
      <c r="AN593" s="86">
        <f t="shared" si="205"/>
        <v>3.5451943947997258</v>
      </c>
      <c r="AO593" s="31">
        <f t="shared" si="206"/>
        <v>2208.3249834228391</v>
      </c>
      <c r="AP593" s="89">
        <f t="shared" si="207"/>
        <v>3.2562723543562466</v>
      </c>
      <c r="AQ593" s="20">
        <f t="shared" si="208"/>
        <v>2028.3535378206632</v>
      </c>
      <c r="AR593" s="86">
        <f t="shared" si="209"/>
        <v>2.990896539072232</v>
      </c>
    </row>
    <row r="594" spans="1:44" x14ac:dyDescent="0.25">
      <c r="A594" s="3" t="s">
        <v>535</v>
      </c>
      <c r="B594" s="4">
        <v>39363</v>
      </c>
      <c r="C594" s="7">
        <v>4301333174</v>
      </c>
      <c r="D594" s="8">
        <v>158</v>
      </c>
      <c r="E594" s="8">
        <v>294</v>
      </c>
      <c r="F594" s="8" t="s">
        <v>1695</v>
      </c>
      <c r="G594" s="8" t="s">
        <v>1696</v>
      </c>
      <c r="H594" s="8">
        <v>40.018799999999899</v>
      </c>
      <c r="I594" s="9">
        <v>-110.169169999999</v>
      </c>
      <c r="J594" s="7">
        <v>294</v>
      </c>
      <c r="K594" s="8">
        <v>365</v>
      </c>
      <c r="L594" s="8">
        <v>730</v>
      </c>
      <c r="M594" s="8">
        <v>1095</v>
      </c>
      <c r="N594" s="8">
        <v>1460</v>
      </c>
      <c r="O594" s="8">
        <v>1825</v>
      </c>
      <c r="P594" s="8">
        <v>2190</v>
      </c>
      <c r="Q594" s="6">
        <v>2.3290384453705478E-4</v>
      </c>
      <c r="R594" s="33">
        <f t="shared" si="192"/>
        <v>270.0399373261501</v>
      </c>
      <c r="S594" s="31">
        <f t="shared" si="193"/>
        <v>248.03254337112608</v>
      </c>
      <c r="T594" s="31">
        <f t="shared" si="194"/>
        <v>227.81868185981119</v>
      </c>
      <c r="U594" s="31">
        <f t="shared" si="195"/>
        <v>209.25218561615492</v>
      </c>
      <c r="V594" s="31">
        <f t="shared" si="196"/>
        <v>192.19879962294692</v>
      </c>
      <c r="W594" s="20">
        <f t="shared" si="197"/>
        <v>176.5352102188499</v>
      </c>
      <c r="Y594" s="153">
        <f t="shared" si="189"/>
        <v>0.43351593599999999</v>
      </c>
      <c r="Z594" s="155">
        <f t="shared" si="198"/>
        <v>54.301987183023485</v>
      </c>
      <c r="AA594" s="156">
        <f t="shared" si="199"/>
        <v>173.51669467678769</v>
      </c>
      <c r="AD594" s="14" t="s">
        <v>535</v>
      </c>
      <c r="AE594" s="57">
        <v>39363</v>
      </c>
      <c r="AF594" s="33">
        <f t="shared" si="200"/>
        <v>270.0399373261501</v>
      </c>
      <c r="AG594" s="84">
        <f t="shared" si="190"/>
        <v>0.39818576934465066</v>
      </c>
      <c r="AH594" s="31">
        <f t="shared" si="201"/>
        <v>248.03254337112608</v>
      </c>
      <c r="AI594" s="86">
        <f t="shared" si="191"/>
        <v>0.3657348986326337</v>
      </c>
      <c r="AJ594" s="155">
        <f t="shared" si="202"/>
        <v>227.81868185981119</v>
      </c>
      <c r="AK594" s="56"/>
      <c r="AL594" s="86">
        <f t="shared" si="203"/>
        <v>0.33592867042429342</v>
      </c>
      <c r="AM594" s="31">
        <f t="shared" si="204"/>
        <v>209.25218561615492</v>
      </c>
      <c r="AN594" s="86">
        <f t="shared" si="205"/>
        <v>0.30855155478718754</v>
      </c>
      <c r="AO594" s="31">
        <f t="shared" si="206"/>
        <v>192.19879962294692</v>
      </c>
      <c r="AP594" s="89">
        <f t="shared" si="207"/>
        <v>0.28340558679121863</v>
      </c>
      <c r="AQ594" s="20">
        <f t="shared" si="208"/>
        <v>176.5352102188499</v>
      </c>
      <c r="AR594" s="86">
        <f t="shared" si="209"/>
        <v>0.2603089350169438</v>
      </c>
    </row>
    <row r="595" spans="1:44" x14ac:dyDescent="0.25">
      <c r="A595" s="3" t="s">
        <v>591</v>
      </c>
      <c r="B595" s="4">
        <v>39365</v>
      </c>
      <c r="C595" s="7">
        <v>4301333394</v>
      </c>
      <c r="D595" s="8">
        <v>318</v>
      </c>
      <c r="E595" s="8">
        <v>386</v>
      </c>
      <c r="F595" s="8" t="s">
        <v>1695</v>
      </c>
      <c r="G595" s="8" t="s">
        <v>1696</v>
      </c>
      <c r="H595" s="8">
        <v>40.014740000000003</v>
      </c>
      <c r="I595" s="9">
        <v>-110.09842</v>
      </c>
      <c r="J595" s="7">
        <v>386</v>
      </c>
      <c r="K595" s="8">
        <v>365</v>
      </c>
      <c r="L595" s="8">
        <v>730</v>
      </c>
      <c r="M595" s="8">
        <v>1095</v>
      </c>
      <c r="N595" s="8">
        <v>1460</v>
      </c>
      <c r="O595" s="8">
        <v>1825</v>
      </c>
      <c r="P595" s="8">
        <v>2190</v>
      </c>
      <c r="Q595" s="6">
        <v>2.3290384453705478E-4</v>
      </c>
      <c r="R595" s="33">
        <f t="shared" si="192"/>
        <v>354.54223063909501</v>
      </c>
      <c r="S595" s="31">
        <f t="shared" si="193"/>
        <v>325.64816918794105</v>
      </c>
      <c r="T595" s="31">
        <f t="shared" si="194"/>
        <v>299.10888162546638</v>
      </c>
      <c r="U595" s="31">
        <f t="shared" si="195"/>
        <v>274.73246138719657</v>
      </c>
      <c r="V595" s="31">
        <f t="shared" si="196"/>
        <v>252.34264168182827</v>
      </c>
      <c r="W595" s="20">
        <f t="shared" si="197"/>
        <v>231.77752089957843</v>
      </c>
      <c r="Y595" s="153">
        <f t="shared" si="189"/>
        <v>0.56917398399999997</v>
      </c>
      <c r="Z595" s="155">
        <f t="shared" si="198"/>
        <v>71.294445757302938</v>
      </c>
      <c r="AA595" s="156">
        <f t="shared" si="199"/>
        <v>227.81443586816343</v>
      </c>
      <c r="AD595" s="14" t="s">
        <v>591</v>
      </c>
      <c r="AE595" s="57">
        <v>39365</v>
      </c>
      <c r="AF595" s="33">
        <f t="shared" si="200"/>
        <v>354.54223063909501</v>
      </c>
      <c r="AG595" s="84">
        <f t="shared" si="190"/>
        <v>0.52278811893549371</v>
      </c>
      <c r="AH595" s="31">
        <f t="shared" si="201"/>
        <v>325.64816918794105</v>
      </c>
      <c r="AI595" s="86">
        <f t="shared" si="191"/>
        <v>0.48018255398706333</v>
      </c>
      <c r="AJ595" s="155">
        <f t="shared" si="202"/>
        <v>299.10888162546638</v>
      </c>
      <c r="AK595" s="56"/>
      <c r="AL595" s="86">
        <f t="shared" si="203"/>
        <v>0.44104920674754167</v>
      </c>
      <c r="AM595" s="31">
        <f t="shared" si="204"/>
        <v>274.73246138719657</v>
      </c>
      <c r="AN595" s="86">
        <f t="shared" si="205"/>
        <v>0.40510510254372234</v>
      </c>
      <c r="AO595" s="31">
        <f t="shared" si="206"/>
        <v>252.34264168182827</v>
      </c>
      <c r="AP595" s="89">
        <f t="shared" si="207"/>
        <v>0.37209032823608978</v>
      </c>
      <c r="AQ595" s="20">
        <f t="shared" si="208"/>
        <v>231.77752089957843</v>
      </c>
      <c r="AR595" s="86">
        <f t="shared" si="209"/>
        <v>0.34176615277734795</v>
      </c>
    </row>
    <row r="596" spans="1:44" x14ac:dyDescent="0.25">
      <c r="A596" s="3" t="s">
        <v>486</v>
      </c>
      <c r="B596" s="4">
        <v>39366</v>
      </c>
      <c r="C596" s="7">
        <v>4301333064</v>
      </c>
      <c r="D596" s="8">
        <v>262</v>
      </c>
      <c r="E596" s="8">
        <v>2032</v>
      </c>
      <c r="F596" s="8" t="s">
        <v>1695</v>
      </c>
      <c r="G596" s="8" t="s">
        <v>1696</v>
      </c>
      <c r="H596" s="8">
        <v>40.021769999999897</v>
      </c>
      <c r="I596" s="9">
        <v>-110.16467</v>
      </c>
      <c r="J596" s="7">
        <v>2032</v>
      </c>
      <c r="K596" s="8">
        <v>365</v>
      </c>
      <c r="L596" s="8">
        <v>730</v>
      </c>
      <c r="M596" s="8">
        <v>1095</v>
      </c>
      <c r="N596" s="8">
        <v>1460</v>
      </c>
      <c r="O596" s="8">
        <v>1825</v>
      </c>
      <c r="P596" s="8">
        <v>2190</v>
      </c>
      <c r="Q596" s="6">
        <v>2.3290384453705478E-4</v>
      </c>
      <c r="R596" s="33">
        <f t="shared" si="192"/>
        <v>1866.3984783902617</v>
      </c>
      <c r="S596" s="31">
        <f t="shared" si="193"/>
        <v>1714.2929528235654</v>
      </c>
      <c r="T596" s="31">
        <f t="shared" si="194"/>
        <v>1574.5835426501237</v>
      </c>
      <c r="U596" s="31">
        <f t="shared" si="195"/>
        <v>1446.2600039864856</v>
      </c>
      <c r="V596" s="31">
        <f t="shared" si="196"/>
        <v>1328.3944246048577</v>
      </c>
      <c r="W596" s="20">
        <f t="shared" si="197"/>
        <v>1220.1345141656564</v>
      </c>
      <c r="Y596" s="153">
        <f t="shared" si="189"/>
        <v>2.996273408</v>
      </c>
      <c r="Z596" s="155">
        <f t="shared" si="198"/>
        <v>375.31169372756375</v>
      </c>
      <c r="AA596" s="156">
        <f t="shared" si="199"/>
        <v>1199.2718489225599</v>
      </c>
      <c r="AD596" s="14" t="s">
        <v>486</v>
      </c>
      <c r="AE596" s="57">
        <v>39366</v>
      </c>
      <c r="AF596" s="33">
        <f t="shared" si="200"/>
        <v>1866.3984783902617</v>
      </c>
      <c r="AG596" s="84">
        <f t="shared" si="190"/>
        <v>2.7520866779194901</v>
      </c>
      <c r="AH596" s="31">
        <f t="shared" si="201"/>
        <v>1714.2929528235654</v>
      </c>
      <c r="AI596" s="86">
        <f t="shared" si="191"/>
        <v>2.5278003878282713</v>
      </c>
      <c r="AJ596" s="155">
        <f t="shared" si="202"/>
        <v>1574.5835426501237</v>
      </c>
      <c r="AK596" s="56"/>
      <c r="AL596" s="86">
        <f t="shared" si="203"/>
        <v>2.3217927153134839</v>
      </c>
      <c r="AM596" s="31">
        <f t="shared" si="204"/>
        <v>1446.2600039864856</v>
      </c>
      <c r="AN596" s="86">
        <f t="shared" si="205"/>
        <v>2.1325740113182481</v>
      </c>
      <c r="AO596" s="31">
        <f t="shared" si="206"/>
        <v>1328.3944246048577</v>
      </c>
      <c r="AP596" s="89">
        <f t="shared" si="207"/>
        <v>1.9587760284345452</v>
      </c>
      <c r="AQ596" s="20">
        <f t="shared" si="208"/>
        <v>1220.1345141656564</v>
      </c>
      <c r="AR596" s="86">
        <f t="shared" si="209"/>
        <v>1.7991420270558836</v>
      </c>
    </row>
    <row r="597" spans="1:44" x14ac:dyDescent="0.25">
      <c r="A597" s="3" t="s">
        <v>447</v>
      </c>
      <c r="B597" s="4">
        <v>39371</v>
      </c>
      <c r="C597" s="7">
        <v>4301333001</v>
      </c>
      <c r="D597" s="8">
        <v>287</v>
      </c>
      <c r="E597" s="8">
        <v>1215</v>
      </c>
      <c r="F597" s="8" t="s">
        <v>1695</v>
      </c>
      <c r="G597" s="8" t="s">
        <v>1696</v>
      </c>
      <c r="H597" s="8">
        <v>40.025500000000001</v>
      </c>
      <c r="I597" s="9">
        <v>-110.16098</v>
      </c>
      <c r="J597" s="7">
        <v>1215</v>
      </c>
      <c r="K597" s="8">
        <v>365</v>
      </c>
      <c r="L597" s="8">
        <v>730</v>
      </c>
      <c r="M597" s="8">
        <v>1095</v>
      </c>
      <c r="N597" s="8">
        <v>1460</v>
      </c>
      <c r="O597" s="8">
        <v>1825</v>
      </c>
      <c r="P597" s="8">
        <v>2190</v>
      </c>
      <c r="Q597" s="6">
        <v>2.3290384453705478E-4</v>
      </c>
      <c r="R597" s="33">
        <f t="shared" si="192"/>
        <v>1115.9813736437836</v>
      </c>
      <c r="S597" s="31">
        <f t="shared" si="193"/>
        <v>1025.0324496459803</v>
      </c>
      <c r="T597" s="31">
        <f t="shared" si="194"/>
        <v>941.49557299207686</v>
      </c>
      <c r="U597" s="31">
        <f t="shared" si="195"/>
        <v>864.76668545451776</v>
      </c>
      <c r="V597" s="31">
        <f t="shared" si="196"/>
        <v>794.29095762544387</v>
      </c>
      <c r="W597" s="20">
        <f t="shared" si="197"/>
        <v>729.55877692483887</v>
      </c>
      <c r="Y597" s="153">
        <f t="shared" si="189"/>
        <v>1.7915709599999998</v>
      </c>
      <c r="Z597" s="155">
        <f t="shared" si="198"/>
        <v>224.41127356249501</v>
      </c>
      <c r="AA597" s="156">
        <f t="shared" si="199"/>
        <v>717.08429942958185</v>
      </c>
      <c r="AD597" s="14" t="s">
        <v>447</v>
      </c>
      <c r="AE597" s="57">
        <v>39371</v>
      </c>
      <c r="AF597" s="33">
        <f t="shared" si="200"/>
        <v>1115.9813736437836</v>
      </c>
      <c r="AG597" s="84">
        <f t="shared" si="190"/>
        <v>1.6455636386181993</v>
      </c>
      <c r="AH597" s="31">
        <f t="shared" si="201"/>
        <v>1025.0324496459803</v>
      </c>
      <c r="AI597" s="86">
        <f t="shared" si="191"/>
        <v>1.5114554484307823</v>
      </c>
      <c r="AJ597" s="155">
        <f t="shared" si="202"/>
        <v>941.49557299207686</v>
      </c>
      <c r="AK597" s="56"/>
      <c r="AL597" s="86">
        <f t="shared" si="203"/>
        <v>1.388276648182029</v>
      </c>
      <c r="AM597" s="31">
        <f t="shared" si="204"/>
        <v>864.76668545451776</v>
      </c>
      <c r="AN597" s="86">
        <f t="shared" si="205"/>
        <v>1.2751365274368465</v>
      </c>
      <c r="AO597" s="31">
        <f t="shared" si="206"/>
        <v>794.29095762544387</v>
      </c>
      <c r="AP597" s="89">
        <f t="shared" si="207"/>
        <v>1.1712169658208524</v>
      </c>
      <c r="AQ597" s="20">
        <f t="shared" si="208"/>
        <v>729.55877692483887</v>
      </c>
      <c r="AR597" s="86">
        <f t="shared" si="209"/>
        <v>1.0757665171618596</v>
      </c>
    </row>
    <row r="598" spans="1:44" x14ac:dyDescent="0.25">
      <c r="A598" s="3" t="s">
        <v>640</v>
      </c>
      <c r="B598" s="4">
        <v>39377</v>
      </c>
      <c r="C598" s="7">
        <v>4301333701</v>
      </c>
      <c r="D598" s="8">
        <v>350</v>
      </c>
      <c r="E598" s="8">
        <v>1084</v>
      </c>
      <c r="F598" s="8" t="s">
        <v>1695</v>
      </c>
      <c r="G598" s="8" t="s">
        <v>1696</v>
      </c>
      <c r="H598" s="8">
        <v>40.124699999999898</v>
      </c>
      <c r="I598" s="9">
        <v>-110.02705</v>
      </c>
      <c r="J598" s="7">
        <v>1084</v>
      </c>
      <c r="K598" s="8">
        <v>365</v>
      </c>
      <c r="L598" s="8">
        <v>730</v>
      </c>
      <c r="M598" s="8">
        <v>1095</v>
      </c>
      <c r="N598" s="8">
        <v>1460</v>
      </c>
      <c r="O598" s="8">
        <v>1825</v>
      </c>
      <c r="P598" s="8">
        <v>2190</v>
      </c>
      <c r="Q598" s="6">
        <v>2.3290384453705478E-4</v>
      </c>
      <c r="R598" s="33">
        <f t="shared" si="192"/>
        <v>995.65745599165541</v>
      </c>
      <c r="S598" s="31">
        <f t="shared" si="193"/>
        <v>914.51454766768938</v>
      </c>
      <c r="T598" s="31">
        <f t="shared" si="194"/>
        <v>839.98452767358958</v>
      </c>
      <c r="U598" s="31">
        <f t="shared" si="195"/>
        <v>771.52846669357803</v>
      </c>
      <c r="V598" s="31">
        <f t="shared" si="196"/>
        <v>708.65135643290637</v>
      </c>
      <c r="W598" s="20">
        <f t="shared" si="197"/>
        <v>650.89853019467103</v>
      </c>
      <c r="Y598" s="153">
        <f t="shared" si="189"/>
        <v>1.5984056959999999</v>
      </c>
      <c r="Z598" s="155">
        <f t="shared" si="198"/>
        <v>200.21549015781449</v>
      </c>
      <c r="AA598" s="156">
        <f t="shared" si="199"/>
        <v>639.76903751577504</v>
      </c>
      <c r="AD598" s="14" t="s">
        <v>640</v>
      </c>
      <c r="AE598" s="57">
        <v>39377</v>
      </c>
      <c r="AF598" s="33">
        <f t="shared" si="200"/>
        <v>995.65745599165541</v>
      </c>
      <c r="AG598" s="84">
        <f t="shared" si="190"/>
        <v>1.4681407277877594</v>
      </c>
      <c r="AH598" s="31">
        <f t="shared" si="201"/>
        <v>914.51454766768938</v>
      </c>
      <c r="AI598" s="86">
        <f t="shared" si="191"/>
        <v>1.3484919391761052</v>
      </c>
      <c r="AJ598" s="155">
        <f t="shared" si="202"/>
        <v>839.98452767358958</v>
      </c>
      <c r="AK598" s="56"/>
      <c r="AL598" s="86">
        <f t="shared" si="203"/>
        <v>1.2385941453739255</v>
      </c>
      <c r="AM598" s="31">
        <f t="shared" si="204"/>
        <v>771.52846669357803</v>
      </c>
      <c r="AN598" s="86">
        <f t="shared" si="205"/>
        <v>1.1376526713922153</v>
      </c>
      <c r="AO598" s="31">
        <f t="shared" si="206"/>
        <v>708.65135643290637</v>
      </c>
      <c r="AP598" s="89">
        <f t="shared" si="207"/>
        <v>1.0449376057200035</v>
      </c>
      <c r="AQ598" s="20">
        <f t="shared" si="208"/>
        <v>650.89853019467103</v>
      </c>
      <c r="AR598" s="86">
        <f t="shared" si="209"/>
        <v>0.95977852230737093</v>
      </c>
    </row>
    <row r="599" spans="1:44" x14ac:dyDescent="0.25">
      <c r="A599" s="3" t="s">
        <v>641</v>
      </c>
      <c r="B599" s="4">
        <v>39380</v>
      </c>
      <c r="C599" s="7">
        <v>4301333702</v>
      </c>
      <c r="D599" s="8">
        <v>332</v>
      </c>
      <c r="E599" s="8">
        <v>917</v>
      </c>
      <c r="F599" s="8" t="s">
        <v>1695</v>
      </c>
      <c r="G599" s="8" t="s">
        <v>1696</v>
      </c>
      <c r="H599" s="8">
        <v>40.12285</v>
      </c>
      <c r="I599" s="9">
        <v>-110.02377</v>
      </c>
      <c r="J599" s="7">
        <v>917</v>
      </c>
      <c r="K599" s="8">
        <v>365</v>
      </c>
      <c r="L599" s="8">
        <v>730</v>
      </c>
      <c r="M599" s="8">
        <v>1095</v>
      </c>
      <c r="N599" s="8">
        <v>1460</v>
      </c>
      <c r="O599" s="8">
        <v>1825</v>
      </c>
      <c r="P599" s="8">
        <v>2190</v>
      </c>
      <c r="Q599" s="6">
        <v>2.3290384453705478E-4</v>
      </c>
      <c r="R599" s="33">
        <f t="shared" si="192"/>
        <v>842.26742356489672</v>
      </c>
      <c r="S599" s="31">
        <f t="shared" si="193"/>
        <v>773.62531384803617</v>
      </c>
      <c r="T599" s="31">
        <f t="shared" si="194"/>
        <v>710.57731722941116</v>
      </c>
      <c r="U599" s="31">
        <f t="shared" si="195"/>
        <v>652.66753132657846</v>
      </c>
      <c r="V599" s="31">
        <f t="shared" si="196"/>
        <v>599.47720834776305</v>
      </c>
      <c r="W599" s="20">
        <f t="shared" si="197"/>
        <v>550.62172711117466</v>
      </c>
      <c r="Y599" s="153">
        <f t="shared" si="189"/>
        <v>1.3521568479999999</v>
      </c>
      <c r="Z599" s="155">
        <f t="shared" si="198"/>
        <v>169.37048383276374</v>
      </c>
      <c r="AA599" s="156">
        <f t="shared" si="199"/>
        <v>541.20683339664743</v>
      </c>
      <c r="AD599" s="14" t="s">
        <v>641</v>
      </c>
      <c r="AE599" s="57">
        <v>39380</v>
      </c>
      <c r="AF599" s="33">
        <f t="shared" si="200"/>
        <v>842.26742356489672</v>
      </c>
      <c r="AG599" s="84">
        <f t="shared" si="190"/>
        <v>1.2419603758130771</v>
      </c>
      <c r="AH599" s="31">
        <f t="shared" si="201"/>
        <v>773.62531384803617</v>
      </c>
      <c r="AI599" s="86">
        <f t="shared" si="191"/>
        <v>1.1407445647827386</v>
      </c>
      <c r="AJ599" s="155">
        <f t="shared" si="202"/>
        <v>710.57731722941116</v>
      </c>
      <c r="AK599" s="56"/>
      <c r="AL599" s="86">
        <f t="shared" si="203"/>
        <v>1.0477775196567247</v>
      </c>
      <c r="AM599" s="31">
        <f t="shared" si="204"/>
        <v>652.66753132657846</v>
      </c>
      <c r="AN599" s="86">
        <f t="shared" si="205"/>
        <v>0.96238699231241831</v>
      </c>
      <c r="AO599" s="31">
        <f t="shared" si="206"/>
        <v>599.47720834776305</v>
      </c>
      <c r="AP599" s="89">
        <f t="shared" si="207"/>
        <v>0.88395552070594385</v>
      </c>
      <c r="AQ599" s="20">
        <f t="shared" si="208"/>
        <v>550.62172711117466</v>
      </c>
      <c r="AR599" s="86">
        <f t="shared" si="209"/>
        <v>0.81191596398141985</v>
      </c>
    </row>
    <row r="600" spans="1:44" x14ac:dyDescent="0.25">
      <c r="A600" s="3" t="s">
        <v>446</v>
      </c>
      <c r="B600" s="4">
        <v>39381</v>
      </c>
      <c r="C600" s="7">
        <v>4301333000</v>
      </c>
      <c r="D600" s="8">
        <v>364</v>
      </c>
      <c r="E600" s="8">
        <v>1780</v>
      </c>
      <c r="F600" s="8" t="s">
        <v>1695</v>
      </c>
      <c r="G600" s="8" t="s">
        <v>1696</v>
      </c>
      <c r="H600" s="8">
        <v>40.02655</v>
      </c>
      <c r="I600" s="9">
        <v>-110.163799999999</v>
      </c>
      <c r="J600" s="7">
        <v>1780</v>
      </c>
      <c r="K600" s="8">
        <v>365</v>
      </c>
      <c r="L600" s="8">
        <v>730</v>
      </c>
      <c r="M600" s="8">
        <v>1095</v>
      </c>
      <c r="N600" s="8">
        <v>1460</v>
      </c>
      <c r="O600" s="8">
        <v>1825</v>
      </c>
      <c r="P600" s="8">
        <v>2190</v>
      </c>
      <c r="Q600" s="6">
        <v>2.3290384453705478E-4</v>
      </c>
      <c r="R600" s="33">
        <f t="shared" si="192"/>
        <v>1634.9356749678475</v>
      </c>
      <c r="S600" s="31">
        <f t="shared" si="193"/>
        <v>1501.6936299340286</v>
      </c>
      <c r="T600" s="31">
        <f t="shared" si="194"/>
        <v>1379.3103867702855</v>
      </c>
      <c r="U600" s="31">
        <f t="shared" si="195"/>
        <v>1266.9009877440672</v>
      </c>
      <c r="V600" s="31">
        <f t="shared" si="196"/>
        <v>1163.6525963566173</v>
      </c>
      <c r="W600" s="20">
        <f t="shared" si="197"/>
        <v>1068.8186196923566</v>
      </c>
      <c r="Y600" s="153">
        <f t="shared" si="189"/>
        <v>2.6246883199999997</v>
      </c>
      <c r="Z600" s="155">
        <f t="shared" si="198"/>
        <v>328.76713328497215</v>
      </c>
      <c r="AA600" s="156">
        <f t="shared" si="199"/>
        <v>1050.5432534853132</v>
      </c>
      <c r="AD600" s="14" t="s">
        <v>446</v>
      </c>
      <c r="AE600" s="57">
        <v>39381</v>
      </c>
      <c r="AF600" s="33">
        <f t="shared" si="200"/>
        <v>1634.9356749678475</v>
      </c>
      <c r="AG600" s="84">
        <f t="shared" si="190"/>
        <v>2.4107845899097895</v>
      </c>
      <c r="AH600" s="31">
        <f t="shared" si="201"/>
        <v>1501.6936299340286</v>
      </c>
      <c r="AI600" s="86">
        <f t="shared" si="191"/>
        <v>2.2143133318574422</v>
      </c>
      <c r="AJ600" s="155">
        <f t="shared" si="202"/>
        <v>1379.3103867702855</v>
      </c>
      <c r="AK600" s="56"/>
      <c r="AL600" s="86">
        <f t="shared" si="203"/>
        <v>2.033853854949804</v>
      </c>
      <c r="AM600" s="31">
        <f t="shared" si="204"/>
        <v>1266.9009877440672</v>
      </c>
      <c r="AN600" s="86">
        <f t="shared" si="205"/>
        <v>1.8681012500720877</v>
      </c>
      <c r="AO600" s="31">
        <f t="shared" si="206"/>
        <v>1163.6525963566173</v>
      </c>
      <c r="AP600" s="89">
        <f t="shared" si="207"/>
        <v>1.7158569540420718</v>
      </c>
      <c r="AQ600" s="20">
        <f t="shared" si="208"/>
        <v>1068.8186196923566</v>
      </c>
      <c r="AR600" s="86">
        <f t="shared" si="209"/>
        <v>1.5760200827556463</v>
      </c>
    </row>
    <row r="601" spans="1:44" x14ac:dyDescent="0.25">
      <c r="A601" s="3" t="s">
        <v>487</v>
      </c>
      <c r="B601" s="4">
        <v>39385</v>
      </c>
      <c r="C601" s="7">
        <v>4301333065</v>
      </c>
      <c r="D601" s="8">
        <v>366</v>
      </c>
      <c r="E601" s="8">
        <v>543</v>
      </c>
      <c r="F601" s="8" t="s">
        <v>1695</v>
      </c>
      <c r="G601" s="8" t="s">
        <v>1696</v>
      </c>
      <c r="H601" s="8">
        <v>40.021520000000002</v>
      </c>
      <c r="I601" s="9">
        <v>-110.16931</v>
      </c>
      <c r="J601" s="7">
        <v>543</v>
      </c>
      <c r="K601" s="8">
        <v>365</v>
      </c>
      <c r="L601" s="8">
        <v>730</v>
      </c>
      <c r="M601" s="8">
        <v>1095</v>
      </c>
      <c r="N601" s="8">
        <v>1460</v>
      </c>
      <c r="O601" s="8">
        <v>1825</v>
      </c>
      <c r="P601" s="8">
        <v>2190</v>
      </c>
      <c r="Q601" s="6">
        <v>2.3290384453705478E-4</v>
      </c>
      <c r="R601" s="33">
        <f t="shared" si="192"/>
        <v>498.74723118401192</v>
      </c>
      <c r="S601" s="31">
        <f t="shared" si="193"/>
        <v>458.1009219405492</v>
      </c>
      <c r="T601" s="31">
        <f t="shared" si="194"/>
        <v>420.76715731250846</v>
      </c>
      <c r="U601" s="31">
        <f t="shared" si="195"/>
        <v>386.47597547473509</v>
      </c>
      <c r="V601" s="31">
        <f t="shared" si="196"/>
        <v>354.97941563013666</v>
      </c>
      <c r="W601" s="20">
        <f t="shared" si="197"/>
        <v>326.04972499603912</v>
      </c>
      <c r="Y601" s="153">
        <f t="shared" si="189"/>
        <v>0.80067739199999999</v>
      </c>
      <c r="Z601" s="155">
        <f t="shared" si="198"/>
        <v>100.29244571558421</v>
      </c>
      <c r="AA601" s="156">
        <f t="shared" si="199"/>
        <v>320.47471159692424</v>
      </c>
      <c r="AD601" s="14" t="s">
        <v>487</v>
      </c>
      <c r="AE601" s="57">
        <v>39385</v>
      </c>
      <c r="AF601" s="33">
        <f t="shared" si="200"/>
        <v>498.74723118401192</v>
      </c>
      <c r="AG601" s="84">
        <f t="shared" si="190"/>
        <v>0.7354247372589976</v>
      </c>
      <c r="AH601" s="31">
        <f t="shared" si="201"/>
        <v>458.1009219405492</v>
      </c>
      <c r="AI601" s="86">
        <f t="shared" si="191"/>
        <v>0.67548996584190513</v>
      </c>
      <c r="AJ601" s="155">
        <f t="shared" si="202"/>
        <v>420.76715731250846</v>
      </c>
      <c r="AK601" s="56"/>
      <c r="AL601" s="86">
        <f t="shared" si="203"/>
        <v>0.62043968721221543</v>
      </c>
      <c r="AM601" s="31">
        <f t="shared" si="204"/>
        <v>386.47597547473509</v>
      </c>
      <c r="AN601" s="86">
        <f t="shared" si="205"/>
        <v>0.56987583078041781</v>
      </c>
      <c r="AO601" s="31">
        <f t="shared" si="206"/>
        <v>354.97941563013666</v>
      </c>
      <c r="AP601" s="89">
        <f t="shared" si="207"/>
        <v>0.52343276744092415</v>
      </c>
      <c r="AQ601" s="20">
        <f t="shared" si="208"/>
        <v>326.04972499603912</v>
      </c>
      <c r="AR601" s="86">
        <f t="shared" si="209"/>
        <v>0.48077466569455951</v>
      </c>
    </row>
    <row r="602" spans="1:44" x14ac:dyDescent="0.25">
      <c r="A602" s="3" t="s">
        <v>493</v>
      </c>
      <c r="B602" s="4">
        <v>39386</v>
      </c>
      <c r="C602" s="7">
        <v>4301333083</v>
      </c>
      <c r="D602" s="8">
        <v>363</v>
      </c>
      <c r="E602" s="8">
        <v>1304</v>
      </c>
      <c r="F602" s="8" t="s">
        <v>1695</v>
      </c>
      <c r="G602" s="8" t="s">
        <v>1696</v>
      </c>
      <c r="H602" s="8">
        <v>40.0219799999999</v>
      </c>
      <c r="I602" s="9">
        <v>-110.065479999999</v>
      </c>
      <c r="J602" s="7">
        <v>1304</v>
      </c>
      <c r="K602" s="8">
        <v>365</v>
      </c>
      <c r="L602" s="8">
        <v>730</v>
      </c>
      <c r="M602" s="8">
        <v>1095</v>
      </c>
      <c r="N602" s="8">
        <v>1460</v>
      </c>
      <c r="O602" s="8">
        <v>1825</v>
      </c>
      <c r="P602" s="8">
        <v>2190</v>
      </c>
      <c r="Q602" s="6">
        <v>2.3290384453705478E-4</v>
      </c>
      <c r="R602" s="33">
        <f t="shared" si="192"/>
        <v>1197.7281573921759</v>
      </c>
      <c r="S602" s="31">
        <f t="shared" si="193"/>
        <v>1100.1171311426817</v>
      </c>
      <c r="T602" s="31">
        <f t="shared" si="194"/>
        <v>1010.4610923305912</v>
      </c>
      <c r="U602" s="31">
        <f t="shared" si="195"/>
        <v>928.11173484172116</v>
      </c>
      <c r="V602" s="31">
        <f t="shared" si="196"/>
        <v>852.47358744327471</v>
      </c>
      <c r="W602" s="20">
        <f t="shared" si="197"/>
        <v>782.99970790945667</v>
      </c>
      <c r="Y602" s="153">
        <f t="shared" si="189"/>
        <v>1.9228053759999999</v>
      </c>
      <c r="Z602" s="155">
        <f t="shared" si="198"/>
        <v>240.84963022674364</v>
      </c>
      <c r="AA602" s="156">
        <f t="shared" si="199"/>
        <v>769.61146210384754</v>
      </c>
      <c r="AD602" s="14" t="s">
        <v>493</v>
      </c>
      <c r="AE602" s="57">
        <v>39386</v>
      </c>
      <c r="AF602" s="33">
        <f t="shared" si="200"/>
        <v>1197.7281573921759</v>
      </c>
      <c r="AG602" s="84">
        <f t="shared" si="190"/>
        <v>1.7661028681136886</v>
      </c>
      <c r="AH602" s="31">
        <f t="shared" si="201"/>
        <v>1100.1171311426817</v>
      </c>
      <c r="AI602" s="86">
        <f t="shared" si="191"/>
        <v>1.6221711150236544</v>
      </c>
      <c r="AJ602" s="155">
        <f t="shared" si="202"/>
        <v>1010.4610923305912</v>
      </c>
      <c r="AK602" s="56"/>
      <c r="AL602" s="86">
        <f t="shared" si="203"/>
        <v>1.4899693409295192</v>
      </c>
      <c r="AM602" s="31">
        <f t="shared" si="204"/>
        <v>928.11173484172116</v>
      </c>
      <c r="AN602" s="86">
        <f t="shared" si="205"/>
        <v>1.3685415899404507</v>
      </c>
      <c r="AO602" s="31">
        <f t="shared" si="206"/>
        <v>852.47358744327471</v>
      </c>
      <c r="AP602" s="89">
        <f t="shared" si="207"/>
        <v>1.2570098135229559</v>
      </c>
      <c r="AQ602" s="20">
        <f t="shared" si="208"/>
        <v>782.99970790945667</v>
      </c>
      <c r="AR602" s="86">
        <f t="shared" si="209"/>
        <v>1.1545675212996418</v>
      </c>
    </row>
    <row r="603" spans="1:44" x14ac:dyDescent="0.25">
      <c r="A603" s="3" t="s">
        <v>541</v>
      </c>
      <c r="B603" s="4">
        <v>39387</v>
      </c>
      <c r="C603" s="7">
        <v>4301333180</v>
      </c>
      <c r="D603" s="8">
        <v>364</v>
      </c>
      <c r="E603" s="8">
        <v>1463</v>
      </c>
      <c r="F603" s="8" t="s">
        <v>1695</v>
      </c>
      <c r="G603" s="8" t="s">
        <v>1696</v>
      </c>
      <c r="H603" s="8">
        <v>40.010759999999898</v>
      </c>
      <c r="I603" s="9">
        <v>-110.09443</v>
      </c>
      <c r="J603" s="7">
        <v>1463</v>
      </c>
      <c r="K603" s="8">
        <v>365</v>
      </c>
      <c r="L603" s="8">
        <v>730</v>
      </c>
      <c r="M603" s="8">
        <v>1095</v>
      </c>
      <c r="N603" s="8">
        <v>1460</v>
      </c>
      <c r="O603" s="8">
        <v>1825</v>
      </c>
      <c r="P603" s="8">
        <v>2190</v>
      </c>
      <c r="Q603" s="6">
        <v>2.3290384453705478E-4</v>
      </c>
      <c r="R603" s="33">
        <f t="shared" si="192"/>
        <v>1343.7701643134612</v>
      </c>
      <c r="S603" s="31">
        <f t="shared" si="193"/>
        <v>1234.2571801086988</v>
      </c>
      <c r="T603" s="31">
        <f t="shared" si="194"/>
        <v>1133.6691549690604</v>
      </c>
      <c r="U603" s="31">
        <f t="shared" si="195"/>
        <v>1041.2787331851519</v>
      </c>
      <c r="V603" s="31">
        <f t="shared" si="196"/>
        <v>956.41783621895013</v>
      </c>
      <c r="W603" s="20">
        <f t="shared" si="197"/>
        <v>878.47283180332454</v>
      </c>
      <c r="Y603" s="153">
        <f t="shared" si="189"/>
        <v>2.1572578719999997</v>
      </c>
      <c r="Z603" s="155">
        <f t="shared" si="198"/>
        <v>270.21703145837876</v>
      </c>
      <c r="AA603" s="156">
        <f t="shared" si="199"/>
        <v>863.45212351068164</v>
      </c>
      <c r="AD603" s="14" t="s">
        <v>541</v>
      </c>
      <c r="AE603" s="57">
        <v>39387</v>
      </c>
      <c r="AF603" s="33">
        <f t="shared" si="200"/>
        <v>1343.7701643134612</v>
      </c>
      <c r="AG603" s="84">
        <f t="shared" si="190"/>
        <v>1.9814482331674284</v>
      </c>
      <c r="AH603" s="31">
        <f t="shared" si="201"/>
        <v>1234.2571801086988</v>
      </c>
      <c r="AI603" s="86">
        <f t="shared" si="191"/>
        <v>1.8199665193862011</v>
      </c>
      <c r="AJ603" s="155">
        <f t="shared" si="202"/>
        <v>1133.6691549690604</v>
      </c>
      <c r="AK603" s="56"/>
      <c r="AL603" s="86">
        <f t="shared" si="203"/>
        <v>1.6716450504446982</v>
      </c>
      <c r="AM603" s="31">
        <f t="shared" si="204"/>
        <v>1041.2787331851519</v>
      </c>
      <c r="AN603" s="86">
        <f t="shared" si="205"/>
        <v>1.5354113083457666</v>
      </c>
      <c r="AO603" s="31">
        <f t="shared" si="206"/>
        <v>956.41783621895013</v>
      </c>
      <c r="AP603" s="89">
        <f t="shared" si="207"/>
        <v>1.4102801818896356</v>
      </c>
      <c r="AQ603" s="20">
        <f t="shared" si="208"/>
        <v>878.47283180332454</v>
      </c>
      <c r="AR603" s="86">
        <f t="shared" si="209"/>
        <v>1.2953468432986013</v>
      </c>
    </row>
    <row r="604" spans="1:44" x14ac:dyDescent="0.25">
      <c r="A604" s="3" t="s">
        <v>637</v>
      </c>
      <c r="B604" s="4">
        <v>39387</v>
      </c>
      <c r="C604" s="7">
        <v>4301333685</v>
      </c>
      <c r="D604" s="8">
        <v>365</v>
      </c>
      <c r="E604" s="8">
        <v>1063</v>
      </c>
      <c r="F604" s="8" t="s">
        <v>1695</v>
      </c>
      <c r="G604" s="8" t="s">
        <v>1696</v>
      </c>
      <c r="H604" s="8">
        <v>40.122619999999898</v>
      </c>
      <c r="I604" s="9">
        <v>-109.994069999999</v>
      </c>
      <c r="J604" s="7">
        <v>1063</v>
      </c>
      <c r="K604" s="8">
        <v>365</v>
      </c>
      <c r="L604" s="8">
        <v>730</v>
      </c>
      <c r="M604" s="8">
        <v>1095</v>
      </c>
      <c r="N604" s="8">
        <v>1460</v>
      </c>
      <c r="O604" s="8">
        <v>1825</v>
      </c>
      <c r="P604" s="8">
        <v>2190</v>
      </c>
      <c r="Q604" s="6">
        <v>2.3290384453705478E-4</v>
      </c>
      <c r="R604" s="33">
        <f t="shared" si="192"/>
        <v>976.36888903978752</v>
      </c>
      <c r="S604" s="31">
        <f t="shared" si="193"/>
        <v>896.79793742689469</v>
      </c>
      <c r="T604" s="31">
        <f t="shared" si="194"/>
        <v>823.71176468360306</v>
      </c>
      <c r="U604" s="31">
        <f t="shared" si="195"/>
        <v>756.58188200670975</v>
      </c>
      <c r="V604" s="31">
        <f t="shared" si="196"/>
        <v>694.92287074555293</v>
      </c>
      <c r="W604" s="20">
        <f t="shared" si="197"/>
        <v>638.28887232189606</v>
      </c>
      <c r="Y604" s="153">
        <f t="shared" si="189"/>
        <v>1.567440272</v>
      </c>
      <c r="Z604" s="155">
        <f t="shared" si="198"/>
        <v>196.33677678759852</v>
      </c>
      <c r="AA604" s="156">
        <f t="shared" si="199"/>
        <v>627.37498789600454</v>
      </c>
      <c r="AD604" s="14" t="s">
        <v>637</v>
      </c>
      <c r="AE604" s="57">
        <v>39387</v>
      </c>
      <c r="AF604" s="33">
        <f t="shared" si="200"/>
        <v>976.36888903978752</v>
      </c>
      <c r="AG604" s="84">
        <f t="shared" si="190"/>
        <v>1.4396988871202845</v>
      </c>
      <c r="AH604" s="31">
        <f t="shared" si="201"/>
        <v>896.79793742689469</v>
      </c>
      <c r="AI604" s="86">
        <f t="shared" si="191"/>
        <v>1.3223680178452029</v>
      </c>
      <c r="AJ604" s="155">
        <f t="shared" si="202"/>
        <v>823.71176468360306</v>
      </c>
      <c r="AK604" s="56"/>
      <c r="AL604" s="86">
        <f t="shared" si="203"/>
        <v>1.2145992403436188</v>
      </c>
      <c r="AM604" s="31">
        <f t="shared" si="204"/>
        <v>756.58188200670975</v>
      </c>
      <c r="AN604" s="86">
        <f t="shared" si="205"/>
        <v>1.1156132746217018</v>
      </c>
      <c r="AO604" s="31">
        <f t="shared" si="206"/>
        <v>694.92287074555293</v>
      </c>
      <c r="AP604" s="89">
        <f t="shared" si="207"/>
        <v>1.0246943495206307</v>
      </c>
      <c r="AQ604" s="20">
        <f t="shared" si="208"/>
        <v>638.28887232189606</v>
      </c>
      <c r="AR604" s="86">
        <f t="shared" si="209"/>
        <v>0.94118502694901784</v>
      </c>
    </row>
    <row r="605" spans="1:44" x14ac:dyDescent="0.25">
      <c r="A605" s="3" t="s">
        <v>445</v>
      </c>
      <c r="B605" s="4">
        <v>39389</v>
      </c>
      <c r="C605" s="7">
        <v>4301332999</v>
      </c>
      <c r="D605" s="8">
        <v>91</v>
      </c>
      <c r="E605" s="8">
        <v>159</v>
      </c>
      <c r="F605" s="8" t="s">
        <v>1695</v>
      </c>
      <c r="G605" s="8" t="s">
        <v>1696</v>
      </c>
      <c r="H605" s="8">
        <v>40.025559999999899</v>
      </c>
      <c r="I605" s="9">
        <v>-110.16982</v>
      </c>
      <c r="J605" s="7">
        <v>159</v>
      </c>
      <c r="K605" s="8">
        <v>365</v>
      </c>
      <c r="L605" s="8">
        <v>730</v>
      </c>
      <c r="M605" s="8">
        <v>1095</v>
      </c>
      <c r="N605" s="8">
        <v>1460</v>
      </c>
      <c r="O605" s="8">
        <v>1825</v>
      </c>
      <c r="P605" s="8">
        <v>2190</v>
      </c>
      <c r="Q605" s="6">
        <v>2.3290384453705478E-4</v>
      </c>
      <c r="R605" s="33">
        <f t="shared" si="192"/>
        <v>146.04200692128526</v>
      </c>
      <c r="S605" s="31">
        <f t="shared" si="193"/>
        <v>134.14004896601716</v>
      </c>
      <c r="T605" s="31">
        <f t="shared" si="194"/>
        <v>123.20806263846931</v>
      </c>
      <c r="U605" s="31">
        <f t="shared" si="195"/>
        <v>113.16699834343072</v>
      </c>
      <c r="V605" s="31">
        <f t="shared" si="196"/>
        <v>103.94424877567538</v>
      </c>
      <c r="W605" s="20">
        <f t="shared" si="197"/>
        <v>95.473123893867808</v>
      </c>
      <c r="Y605" s="153">
        <f t="shared" si="189"/>
        <v>0.23445249599999998</v>
      </c>
      <c r="Z605" s="155">
        <f t="shared" si="198"/>
        <v>29.367401231635149</v>
      </c>
      <c r="AA605" s="156">
        <f t="shared" si="199"/>
        <v>93.840661406834158</v>
      </c>
      <c r="AD605" s="14" t="s">
        <v>445</v>
      </c>
      <c r="AE605" s="57">
        <v>39389</v>
      </c>
      <c r="AF605" s="33">
        <f t="shared" si="200"/>
        <v>146.04200692128526</v>
      </c>
      <c r="AG605" s="84">
        <f t="shared" si="190"/>
        <v>0.21534536505373966</v>
      </c>
      <c r="AH605" s="31">
        <f t="shared" si="201"/>
        <v>134.14004896601716</v>
      </c>
      <c r="AI605" s="86">
        <f t="shared" si="191"/>
        <v>0.19779540436254681</v>
      </c>
      <c r="AJ605" s="155">
        <f t="shared" si="202"/>
        <v>123.20806263846931</v>
      </c>
      <c r="AK605" s="56"/>
      <c r="AL605" s="86">
        <f t="shared" si="203"/>
        <v>0.18167570951517908</v>
      </c>
      <c r="AM605" s="31">
        <f t="shared" si="204"/>
        <v>113.16699834343072</v>
      </c>
      <c r="AN605" s="86">
        <f t="shared" si="205"/>
        <v>0.1668697184053157</v>
      </c>
      <c r="AO605" s="31">
        <f t="shared" si="206"/>
        <v>103.94424877567538</v>
      </c>
      <c r="AP605" s="89">
        <f t="shared" si="207"/>
        <v>0.15327036836667945</v>
      </c>
      <c r="AQ605" s="20">
        <f t="shared" si="208"/>
        <v>95.473123893867808</v>
      </c>
      <c r="AR605" s="86">
        <f t="shared" si="209"/>
        <v>0.1407793219989594</v>
      </c>
    </row>
    <row r="606" spans="1:44" x14ac:dyDescent="0.25">
      <c r="A606" s="3" t="s">
        <v>492</v>
      </c>
      <c r="B606" s="4">
        <v>39392</v>
      </c>
      <c r="C606" s="7">
        <v>4301333082</v>
      </c>
      <c r="D606" s="8">
        <v>288</v>
      </c>
      <c r="E606" s="8">
        <v>2691</v>
      </c>
      <c r="F606" s="8" t="s">
        <v>1695</v>
      </c>
      <c r="G606" s="8" t="s">
        <v>1696</v>
      </c>
      <c r="H606" s="8">
        <v>40.022089999999899</v>
      </c>
      <c r="I606" s="9">
        <v>-110.0607</v>
      </c>
      <c r="J606" s="7">
        <v>2691</v>
      </c>
      <c r="K606" s="8">
        <v>365</v>
      </c>
      <c r="L606" s="8">
        <v>730</v>
      </c>
      <c r="M606" s="8">
        <v>1095</v>
      </c>
      <c r="N606" s="8">
        <v>1460</v>
      </c>
      <c r="O606" s="8">
        <v>1825</v>
      </c>
      <c r="P606" s="8">
        <v>2190</v>
      </c>
      <c r="Q606" s="6">
        <v>2.3290384453705478E-4</v>
      </c>
      <c r="R606" s="33">
        <f t="shared" si="192"/>
        <v>2471.6920794036391</v>
      </c>
      <c r="S606" s="31">
        <f t="shared" si="193"/>
        <v>2270.257055141838</v>
      </c>
      <c r="T606" s="31">
        <f t="shared" si="194"/>
        <v>2085.2383431454145</v>
      </c>
      <c r="U606" s="31">
        <f t="shared" si="195"/>
        <v>1915.2980663029689</v>
      </c>
      <c r="V606" s="31">
        <f t="shared" si="196"/>
        <v>1759.2073802222794</v>
      </c>
      <c r="W606" s="20">
        <f t="shared" si="197"/>
        <v>1615.8375874113099</v>
      </c>
      <c r="Y606" s="153">
        <f t="shared" si="189"/>
        <v>3.9679979039999997</v>
      </c>
      <c r="Z606" s="155">
        <f t="shared" si="198"/>
        <v>497.02941329767413</v>
      </c>
      <c r="AA606" s="156">
        <f t="shared" si="199"/>
        <v>1588.2089298477404</v>
      </c>
      <c r="AD606" s="14" t="s">
        <v>492</v>
      </c>
      <c r="AE606" s="57">
        <v>39392</v>
      </c>
      <c r="AF606" s="33">
        <f t="shared" si="200"/>
        <v>2471.6920794036391</v>
      </c>
      <c r="AG606" s="84">
        <f t="shared" si="190"/>
        <v>3.6446187255321596</v>
      </c>
      <c r="AH606" s="31">
        <f t="shared" si="201"/>
        <v>2270.257055141838</v>
      </c>
      <c r="AI606" s="86">
        <f t="shared" si="191"/>
        <v>3.3475939191170663</v>
      </c>
      <c r="AJ606" s="155">
        <f t="shared" si="202"/>
        <v>2085.2383431454145</v>
      </c>
      <c r="AK606" s="56"/>
      <c r="AL606" s="86">
        <f t="shared" si="203"/>
        <v>3.0747756874550118</v>
      </c>
      <c r="AM606" s="31">
        <f t="shared" si="204"/>
        <v>1915.2980663029689</v>
      </c>
      <c r="AN606" s="86">
        <f t="shared" si="205"/>
        <v>2.8241912718786448</v>
      </c>
      <c r="AO606" s="31">
        <f t="shared" si="206"/>
        <v>1759.2073802222794</v>
      </c>
      <c r="AP606" s="89">
        <f t="shared" si="207"/>
        <v>2.5940286872624805</v>
      </c>
      <c r="AQ606" s="20">
        <f t="shared" si="208"/>
        <v>1615.8375874113099</v>
      </c>
      <c r="AR606" s="86">
        <f t="shared" si="209"/>
        <v>2.3826236194918224</v>
      </c>
    </row>
    <row r="607" spans="1:44" x14ac:dyDescent="0.25">
      <c r="A607" s="3" t="s">
        <v>639</v>
      </c>
      <c r="B607" s="4">
        <v>39392</v>
      </c>
      <c r="C607" s="7">
        <v>4301333700</v>
      </c>
      <c r="D607" s="8">
        <v>362</v>
      </c>
      <c r="E607" s="8">
        <v>1987</v>
      </c>
      <c r="F607" s="8" t="s">
        <v>1695</v>
      </c>
      <c r="G607" s="8" t="s">
        <v>1696</v>
      </c>
      <c r="H607" s="8">
        <v>40.121499999999898</v>
      </c>
      <c r="I607" s="9">
        <v>-110.03108</v>
      </c>
      <c r="J607" s="7">
        <v>1987</v>
      </c>
      <c r="K607" s="8">
        <v>365</v>
      </c>
      <c r="L607" s="8">
        <v>730</v>
      </c>
      <c r="M607" s="8">
        <v>1095</v>
      </c>
      <c r="N607" s="8">
        <v>1460</v>
      </c>
      <c r="O607" s="8">
        <v>1825</v>
      </c>
      <c r="P607" s="8">
        <v>2190</v>
      </c>
      <c r="Q607" s="6">
        <v>2.3290384453705478E-4</v>
      </c>
      <c r="R607" s="33">
        <f t="shared" si="192"/>
        <v>1825.0658349219736</v>
      </c>
      <c r="S607" s="31">
        <f t="shared" si="193"/>
        <v>1676.3287880218625</v>
      </c>
      <c r="T607" s="31">
        <f t="shared" si="194"/>
        <v>1539.7133362430097</v>
      </c>
      <c r="U607" s="31">
        <f t="shared" si="195"/>
        <v>1414.231608228911</v>
      </c>
      <c r="V607" s="31">
        <f t="shared" si="196"/>
        <v>1298.9762409891005</v>
      </c>
      <c r="W607" s="20">
        <f t="shared" si="197"/>
        <v>1193.1138187239958</v>
      </c>
      <c r="Y607" s="153">
        <f t="shared" si="189"/>
        <v>2.9299189279999998</v>
      </c>
      <c r="Z607" s="155">
        <f t="shared" si="198"/>
        <v>367.00016507710092</v>
      </c>
      <c r="AA607" s="156">
        <f t="shared" si="199"/>
        <v>1172.7131711659088</v>
      </c>
      <c r="AD607" s="14" t="s">
        <v>639</v>
      </c>
      <c r="AE607" s="57">
        <v>39392</v>
      </c>
      <c r="AF607" s="33">
        <f t="shared" si="200"/>
        <v>1825.0658349219736</v>
      </c>
      <c r="AG607" s="84">
        <f t="shared" si="190"/>
        <v>2.6911398764891867</v>
      </c>
      <c r="AH607" s="31">
        <f t="shared" si="201"/>
        <v>1676.3287880218625</v>
      </c>
      <c r="AI607" s="86">
        <f t="shared" si="191"/>
        <v>2.4718205564049089</v>
      </c>
      <c r="AJ607" s="155">
        <f t="shared" si="202"/>
        <v>1539.7133362430097</v>
      </c>
      <c r="AK607" s="56"/>
      <c r="AL607" s="86">
        <f t="shared" si="203"/>
        <v>2.2703750616771123</v>
      </c>
      <c r="AM607" s="31">
        <f t="shared" si="204"/>
        <v>1414.231608228911</v>
      </c>
      <c r="AN607" s="86">
        <f t="shared" si="205"/>
        <v>2.0853467325242914</v>
      </c>
      <c r="AO607" s="31">
        <f t="shared" si="206"/>
        <v>1298.9762409891005</v>
      </c>
      <c r="AP607" s="89">
        <f t="shared" si="207"/>
        <v>1.915397622293032</v>
      </c>
      <c r="AQ607" s="20">
        <f t="shared" si="208"/>
        <v>1193.1138187239958</v>
      </c>
      <c r="AR607" s="86">
        <f t="shared" si="209"/>
        <v>1.7592988227165556</v>
      </c>
    </row>
    <row r="608" spans="1:44" x14ac:dyDescent="0.25">
      <c r="A608" s="3" t="s">
        <v>444</v>
      </c>
      <c r="B608" s="4">
        <v>39396</v>
      </c>
      <c r="C608" s="7">
        <v>4301332998</v>
      </c>
      <c r="D608" s="8">
        <v>305</v>
      </c>
      <c r="E608" s="8">
        <v>1388</v>
      </c>
      <c r="F608" s="8" t="s">
        <v>1695</v>
      </c>
      <c r="G608" s="8" t="s">
        <v>1696</v>
      </c>
      <c r="H608" s="8">
        <v>40.029139999999899</v>
      </c>
      <c r="I608" s="9">
        <v>-110.16911</v>
      </c>
      <c r="J608" s="7">
        <v>1388</v>
      </c>
      <c r="K608" s="8">
        <v>365</v>
      </c>
      <c r="L608" s="8">
        <v>730</v>
      </c>
      <c r="M608" s="8">
        <v>1095</v>
      </c>
      <c r="N608" s="8">
        <v>1460</v>
      </c>
      <c r="O608" s="8">
        <v>1825</v>
      </c>
      <c r="P608" s="8">
        <v>2190</v>
      </c>
      <c r="Q608" s="6">
        <v>2.3290384453705478E-4</v>
      </c>
      <c r="R608" s="33">
        <f t="shared" si="192"/>
        <v>1274.8824251996473</v>
      </c>
      <c r="S608" s="31">
        <f t="shared" si="193"/>
        <v>1170.9835721058605</v>
      </c>
      <c r="T608" s="31">
        <f t="shared" si="194"/>
        <v>1075.5521442905372</v>
      </c>
      <c r="U608" s="31">
        <f t="shared" si="195"/>
        <v>987.89807358919393</v>
      </c>
      <c r="V608" s="31">
        <f t="shared" si="196"/>
        <v>907.38753019268813</v>
      </c>
      <c r="W608" s="20">
        <f t="shared" si="197"/>
        <v>833.43833940055663</v>
      </c>
      <c r="Y608" s="153">
        <f t="shared" si="189"/>
        <v>2.046667072</v>
      </c>
      <c r="Z608" s="155">
        <f t="shared" si="198"/>
        <v>256.36448370760746</v>
      </c>
      <c r="AA608" s="156">
        <f t="shared" si="199"/>
        <v>819.18766058292965</v>
      </c>
      <c r="AD608" s="14" t="s">
        <v>444</v>
      </c>
      <c r="AE608" s="57">
        <v>39396</v>
      </c>
      <c r="AF608" s="33">
        <f t="shared" si="200"/>
        <v>1274.8824251996473</v>
      </c>
      <c r="AG608" s="84">
        <f t="shared" si="190"/>
        <v>1.8798702307835886</v>
      </c>
      <c r="AH608" s="31">
        <f t="shared" si="201"/>
        <v>1170.9835721058605</v>
      </c>
      <c r="AI608" s="86">
        <f t="shared" si="191"/>
        <v>1.7266668003472638</v>
      </c>
      <c r="AJ608" s="155">
        <f t="shared" si="202"/>
        <v>1075.5521442905372</v>
      </c>
      <c r="AK608" s="56"/>
      <c r="AL608" s="86">
        <f t="shared" si="203"/>
        <v>1.5859489610507458</v>
      </c>
      <c r="AM608" s="31">
        <f t="shared" si="204"/>
        <v>987.89807358919393</v>
      </c>
      <c r="AN608" s="86">
        <f t="shared" si="205"/>
        <v>1.4566991770225044</v>
      </c>
      <c r="AO608" s="31">
        <f t="shared" si="206"/>
        <v>907.38753019268813</v>
      </c>
      <c r="AP608" s="89">
        <f t="shared" si="207"/>
        <v>1.3379828383204471</v>
      </c>
      <c r="AQ608" s="20">
        <f t="shared" si="208"/>
        <v>833.43833940055663</v>
      </c>
      <c r="AR608" s="86">
        <f t="shared" si="209"/>
        <v>1.2289415027330544</v>
      </c>
    </row>
    <row r="609" spans="1:44" x14ac:dyDescent="0.25">
      <c r="A609" s="3" t="s">
        <v>649</v>
      </c>
      <c r="B609" s="4">
        <v>39396</v>
      </c>
      <c r="C609" s="7">
        <v>4301333730</v>
      </c>
      <c r="D609" s="8">
        <v>366</v>
      </c>
      <c r="E609" s="8">
        <v>17760</v>
      </c>
      <c r="F609" s="8" t="s">
        <v>1695</v>
      </c>
      <c r="G609" s="8" t="s">
        <v>1696</v>
      </c>
      <c r="H609" s="8">
        <v>40.201340000000002</v>
      </c>
      <c r="I609" s="9">
        <v>-110.51697</v>
      </c>
      <c r="J609" s="7">
        <v>17760</v>
      </c>
      <c r="K609" s="8">
        <v>365</v>
      </c>
      <c r="L609" s="8">
        <v>730</v>
      </c>
      <c r="M609" s="8">
        <v>1095</v>
      </c>
      <c r="N609" s="8">
        <v>1460</v>
      </c>
      <c r="O609" s="8">
        <v>1825</v>
      </c>
      <c r="P609" s="8">
        <v>2190</v>
      </c>
      <c r="Q609" s="6">
        <v>2.3290384453705478E-4</v>
      </c>
      <c r="R609" s="33">
        <f t="shared" si="192"/>
        <v>16312.616622151107</v>
      </c>
      <c r="S609" s="31">
        <f t="shared" si="193"/>
        <v>14983.190375072107</v>
      </c>
      <c r="T609" s="31">
        <f t="shared" si="194"/>
        <v>13762.108128674308</v>
      </c>
      <c r="U609" s="31">
        <f t="shared" si="195"/>
        <v>12640.540192322827</v>
      </c>
      <c r="V609" s="31">
        <f t="shared" si="196"/>
        <v>11610.376467018834</v>
      </c>
      <c r="W609" s="20">
        <f t="shared" si="197"/>
        <v>10664.167800975423</v>
      </c>
      <c r="Y609" s="153">
        <f t="shared" si="189"/>
        <v>26.187901439999997</v>
      </c>
      <c r="Z609" s="155">
        <f t="shared" si="198"/>
        <v>3280.2833073826432</v>
      </c>
      <c r="AA609" s="156">
        <f t="shared" si="199"/>
        <v>10481.824821291664</v>
      </c>
      <c r="AD609" s="14" t="s">
        <v>649</v>
      </c>
      <c r="AE609" s="57">
        <v>39396</v>
      </c>
      <c r="AF609" s="33">
        <f t="shared" si="200"/>
        <v>16312.616622151107</v>
      </c>
      <c r="AG609" s="84">
        <f t="shared" si="190"/>
        <v>24.053670964493179</v>
      </c>
      <c r="AH609" s="31">
        <f t="shared" si="201"/>
        <v>14983.190375072107</v>
      </c>
      <c r="AI609" s="86">
        <f t="shared" si="191"/>
        <v>22.093373468420324</v>
      </c>
      <c r="AJ609" s="155">
        <f t="shared" si="202"/>
        <v>13762.108128674308</v>
      </c>
      <c r="AK609" s="56"/>
      <c r="AL609" s="86">
        <f t="shared" si="203"/>
        <v>20.29283396848793</v>
      </c>
      <c r="AM609" s="31">
        <f t="shared" si="204"/>
        <v>12640.540192322827</v>
      </c>
      <c r="AN609" s="86">
        <f t="shared" si="205"/>
        <v>18.639032697348469</v>
      </c>
      <c r="AO609" s="31">
        <f t="shared" si="206"/>
        <v>11610.376467018834</v>
      </c>
      <c r="AP609" s="89">
        <f t="shared" si="207"/>
        <v>17.120010957183819</v>
      </c>
      <c r="AQ609" s="20">
        <f t="shared" si="208"/>
        <v>10664.167800975423</v>
      </c>
      <c r="AR609" s="86">
        <f t="shared" si="209"/>
        <v>15.724784645921504</v>
      </c>
    </row>
    <row r="610" spans="1:44" x14ac:dyDescent="0.25">
      <c r="A610" s="3" t="s">
        <v>631</v>
      </c>
      <c r="B610" s="4">
        <v>39399</v>
      </c>
      <c r="C610" s="7">
        <v>4301333608</v>
      </c>
      <c r="D610" s="8">
        <v>366</v>
      </c>
      <c r="E610" s="8">
        <v>1486</v>
      </c>
      <c r="F610" s="8" t="s">
        <v>1695</v>
      </c>
      <c r="G610" s="8" t="s">
        <v>1696</v>
      </c>
      <c r="H610" s="8">
        <v>40.067050000000002</v>
      </c>
      <c r="I610" s="9">
        <v>-110.55727</v>
      </c>
      <c r="J610" s="7">
        <v>1486</v>
      </c>
      <c r="K610" s="8">
        <v>365</v>
      </c>
      <c r="L610" s="8">
        <v>730</v>
      </c>
      <c r="M610" s="8">
        <v>1095</v>
      </c>
      <c r="N610" s="8">
        <v>1460</v>
      </c>
      <c r="O610" s="8">
        <v>1825</v>
      </c>
      <c r="P610" s="8">
        <v>2190</v>
      </c>
      <c r="Q610" s="6">
        <v>2.3290384453705478E-4</v>
      </c>
      <c r="R610" s="33">
        <f t="shared" si="192"/>
        <v>1364.8957376416975</v>
      </c>
      <c r="S610" s="31">
        <f t="shared" si="193"/>
        <v>1253.6610865629027</v>
      </c>
      <c r="T610" s="31">
        <f t="shared" si="194"/>
        <v>1151.4917049104743</v>
      </c>
      <c r="U610" s="31">
        <f t="shared" si="195"/>
        <v>1057.6488021279122</v>
      </c>
      <c r="V610" s="31">
        <f t="shared" si="196"/>
        <v>971.45379673367052</v>
      </c>
      <c r="W610" s="20">
        <f t="shared" si="197"/>
        <v>892.28340947350659</v>
      </c>
      <c r="Y610" s="153">
        <f t="shared" si="189"/>
        <v>2.1911723839999997</v>
      </c>
      <c r="Z610" s="155">
        <f t="shared" si="198"/>
        <v>274.46514610194868</v>
      </c>
      <c r="AA610" s="156">
        <f t="shared" si="199"/>
        <v>877.02655880852558</v>
      </c>
      <c r="AD610" s="14" t="s">
        <v>631</v>
      </c>
      <c r="AE610" s="57">
        <v>39399</v>
      </c>
      <c r="AF610" s="33">
        <f t="shared" si="200"/>
        <v>1364.8957376416975</v>
      </c>
      <c r="AG610" s="84">
        <f t="shared" si="190"/>
        <v>2.0125988205651391</v>
      </c>
      <c r="AH610" s="31">
        <f t="shared" si="201"/>
        <v>1253.6610865629027</v>
      </c>
      <c r="AI610" s="86">
        <f t="shared" si="191"/>
        <v>1.8485784332248087</v>
      </c>
      <c r="AJ610" s="155">
        <f t="shared" si="202"/>
        <v>1151.4917049104743</v>
      </c>
      <c r="AK610" s="56"/>
      <c r="AL610" s="86">
        <f t="shared" si="203"/>
        <v>1.6979251845255103</v>
      </c>
      <c r="AM610" s="31">
        <f t="shared" si="204"/>
        <v>1057.6488021279122</v>
      </c>
      <c r="AN610" s="86">
        <f t="shared" si="205"/>
        <v>1.5595496952849002</v>
      </c>
      <c r="AO610" s="31">
        <f t="shared" si="206"/>
        <v>971.45379673367052</v>
      </c>
      <c r="AP610" s="89">
        <f t="shared" si="207"/>
        <v>1.4324513672508534</v>
      </c>
      <c r="AQ610" s="20">
        <f t="shared" si="208"/>
        <v>892.28340947350659</v>
      </c>
      <c r="AR610" s="86">
        <f t="shared" si="209"/>
        <v>1.3157111477387022</v>
      </c>
    </row>
    <row r="611" spans="1:44" x14ac:dyDescent="0.25">
      <c r="A611" s="3" t="s">
        <v>443</v>
      </c>
      <c r="B611" s="4">
        <v>39407</v>
      </c>
      <c r="C611" s="7">
        <v>4301332997</v>
      </c>
      <c r="D611" s="8">
        <v>211</v>
      </c>
      <c r="E611" s="8">
        <v>1386</v>
      </c>
      <c r="F611" s="8" t="s">
        <v>1695</v>
      </c>
      <c r="G611" s="8" t="s">
        <v>1696</v>
      </c>
      <c r="H611" s="8">
        <v>40.032780000000002</v>
      </c>
      <c r="I611" s="9">
        <v>-110.16414</v>
      </c>
      <c r="J611" s="7">
        <v>1386</v>
      </c>
      <c r="K611" s="8">
        <v>365</v>
      </c>
      <c r="L611" s="8">
        <v>730</v>
      </c>
      <c r="M611" s="8">
        <v>1095</v>
      </c>
      <c r="N611" s="8">
        <v>1460</v>
      </c>
      <c r="O611" s="8">
        <v>1825</v>
      </c>
      <c r="P611" s="8">
        <v>2190</v>
      </c>
      <c r="Q611" s="6">
        <v>2.3290384453705478E-4</v>
      </c>
      <c r="R611" s="33">
        <f t="shared" si="192"/>
        <v>1273.0454188232791</v>
      </c>
      <c r="S611" s="31">
        <f t="shared" si="193"/>
        <v>1169.2962758924516</v>
      </c>
      <c r="T611" s="31">
        <f t="shared" si="194"/>
        <v>1074.0023573391099</v>
      </c>
      <c r="U611" s="31">
        <f t="shared" si="195"/>
        <v>986.47458933330176</v>
      </c>
      <c r="V611" s="31">
        <f t="shared" si="196"/>
        <v>906.08005536532119</v>
      </c>
      <c r="W611" s="20">
        <f t="shared" si="197"/>
        <v>832.23741960314953</v>
      </c>
      <c r="Y611" s="153">
        <f t="shared" si="189"/>
        <v>2.0437179839999997</v>
      </c>
      <c r="Z611" s="155">
        <f t="shared" si="198"/>
        <v>255.99508243425359</v>
      </c>
      <c r="AA611" s="156">
        <f t="shared" si="199"/>
        <v>818.00727490485633</v>
      </c>
      <c r="AD611" s="14" t="s">
        <v>443</v>
      </c>
      <c r="AE611" s="57">
        <v>39407</v>
      </c>
      <c r="AF611" s="33">
        <f t="shared" si="200"/>
        <v>1273.0454188232791</v>
      </c>
      <c r="AG611" s="84">
        <f t="shared" si="190"/>
        <v>1.8771614840533533</v>
      </c>
      <c r="AH611" s="31">
        <f t="shared" si="201"/>
        <v>1169.2962758924516</v>
      </c>
      <c r="AI611" s="86">
        <f t="shared" si="191"/>
        <v>1.724178807839559</v>
      </c>
      <c r="AJ611" s="155">
        <f t="shared" si="202"/>
        <v>1074.0023573391099</v>
      </c>
      <c r="AK611" s="56"/>
      <c r="AL611" s="86">
        <f t="shared" si="203"/>
        <v>1.5836637320002405</v>
      </c>
      <c r="AM611" s="31">
        <f t="shared" si="204"/>
        <v>986.47458933330176</v>
      </c>
      <c r="AN611" s="86">
        <f t="shared" si="205"/>
        <v>1.454600186853884</v>
      </c>
      <c r="AO611" s="31">
        <f t="shared" si="206"/>
        <v>906.08005536532119</v>
      </c>
      <c r="AP611" s="89">
        <f t="shared" si="207"/>
        <v>1.336054909158602</v>
      </c>
      <c r="AQ611" s="20">
        <f t="shared" si="208"/>
        <v>832.23741960314953</v>
      </c>
      <c r="AR611" s="86">
        <f t="shared" si="209"/>
        <v>1.2271706936513065</v>
      </c>
    </row>
    <row r="612" spans="1:44" x14ac:dyDescent="0.25">
      <c r="A612" s="3" t="s">
        <v>494</v>
      </c>
      <c r="B612" s="4">
        <v>39407</v>
      </c>
      <c r="C612" s="7">
        <v>4301333084</v>
      </c>
      <c r="D612" s="8">
        <v>255</v>
      </c>
      <c r="E612" s="8">
        <v>1628</v>
      </c>
      <c r="F612" s="8" t="s">
        <v>1695</v>
      </c>
      <c r="G612" s="8" t="s">
        <v>1696</v>
      </c>
      <c r="H612" s="8">
        <v>40.021650000000001</v>
      </c>
      <c r="I612" s="9">
        <v>-110.06982000000001</v>
      </c>
      <c r="J612" s="7">
        <v>1628</v>
      </c>
      <c r="K612" s="8">
        <v>365</v>
      </c>
      <c r="L612" s="8">
        <v>730</v>
      </c>
      <c r="M612" s="8">
        <v>1095</v>
      </c>
      <c r="N612" s="8">
        <v>1460</v>
      </c>
      <c r="O612" s="8">
        <v>1825</v>
      </c>
      <c r="P612" s="8">
        <v>2190</v>
      </c>
      <c r="Q612" s="6">
        <v>2.3290384453705478E-4</v>
      </c>
      <c r="R612" s="33">
        <f t="shared" si="192"/>
        <v>1495.3231903638516</v>
      </c>
      <c r="S612" s="31">
        <f t="shared" si="193"/>
        <v>1373.4591177149432</v>
      </c>
      <c r="T612" s="31">
        <f t="shared" si="194"/>
        <v>1261.5265784618116</v>
      </c>
      <c r="U612" s="31">
        <f t="shared" si="195"/>
        <v>1158.7161842962591</v>
      </c>
      <c r="V612" s="31">
        <f t="shared" si="196"/>
        <v>1064.2845094767265</v>
      </c>
      <c r="W612" s="20">
        <f t="shared" si="197"/>
        <v>977.54871508941369</v>
      </c>
      <c r="Y612" s="153">
        <f t="shared" si="189"/>
        <v>2.4005576319999999</v>
      </c>
      <c r="Z612" s="155">
        <f t="shared" si="198"/>
        <v>300.69263651007566</v>
      </c>
      <c r="AA612" s="156">
        <f t="shared" si="199"/>
        <v>960.83394195173594</v>
      </c>
      <c r="AD612" s="14" t="s">
        <v>494</v>
      </c>
      <c r="AE612" s="57">
        <v>39407</v>
      </c>
      <c r="AF612" s="33">
        <f t="shared" si="200"/>
        <v>1495.3231903638516</v>
      </c>
      <c r="AG612" s="84">
        <f t="shared" si="190"/>
        <v>2.2049198384118753</v>
      </c>
      <c r="AH612" s="31">
        <f t="shared" si="201"/>
        <v>1373.4591177149432</v>
      </c>
      <c r="AI612" s="86">
        <f t="shared" si="191"/>
        <v>2.0252259012718632</v>
      </c>
      <c r="AJ612" s="155">
        <f t="shared" si="202"/>
        <v>1261.5265784618116</v>
      </c>
      <c r="AK612" s="56"/>
      <c r="AL612" s="86">
        <f t="shared" si="203"/>
        <v>1.8601764471113935</v>
      </c>
      <c r="AM612" s="31">
        <f t="shared" si="204"/>
        <v>1158.7161842962591</v>
      </c>
      <c r="AN612" s="86">
        <f t="shared" si="205"/>
        <v>1.708577997256943</v>
      </c>
      <c r="AO612" s="31">
        <f t="shared" si="206"/>
        <v>1064.2845094767265</v>
      </c>
      <c r="AP612" s="89">
        <f t="shared" si="207"/>
        <v>1.56933433774185</v>
      </c>
      <c r="AQ612" s="20">
        <f t="shared" si="208"/>
        <v>977.54871508941369</v>
      </c>
      <c r="AR612" s="86">
        <f t="shared" si="209"/>
        <v>1.4414385925428044</v>
      </c>
    </row>
    <row r="613" spans="1:44" x14ac:dyDescent="0.25">
      <c r="A613" s="3" t="s">
        <v>495</v>
      </c>
      <c r="B613" s="4">
        <v>39415</v>
      </c>
      <c r="C613" s="7">
        <v>4301333085</v>
      </c>
      <c r="D613" s="8">
        <v>184</v>
      </c>
      <c r="E613" s="8">
        <v>351</v>
      </c>
      <c r="F613" s="8" t="s">
        <v>1695</v>
      </c>
      <c r="G613" s="8" t="s">
        <v>1696</v>
      </c>
      <c r="H613" s="8">
        <v>40.0186899999999</v>
      </c>
      <c r="I613" s="9">
        <v>-110.06553</v>
      </c>
      <c r="J613" s="7">
        <v>351</v>
      </c>
      <c r="K613" s="8">
        <v>365</v>
      </c>
      <c r="L613" s="8">
        <v>730</v>
      </c>
      <c r="M613" s="8">
        <v>1095</v>
      </c>
      <c r="N613" s="8">
        <v>1460</v>
      </c>
      <c r="O613" s="8">
        <v>1825</v>
      </c>
      <c r="P613" s="8">
        <v>2190</v>
      </c>
      <c r="Q613" s="6">
        <v>2.3290384453705478E-4</v>
      </c>
      <c r="R613" s="33">
        <f t="shared" si="192"/>
        <v>322.39461905264858</v>
      </c>
      <c r="S613" s="31">
        <f t="shared" si="193"/>
        <v>296.12048545328321</v>
      </c>
      <c r="T613" s="31">
        <f t="shared" si="194"/>
        <v>271.98760997548885</v>
      </c>
      <c r="U613" s="31">
        <f t="shared" si="195"/>
        <v>249.82148690908289</v>
      </c>
      <c r="V613" s="31">
        <f t="shared" si="196"/>
        <v>229.46183220290601</v>
      </c>
      <c r="W613" s="20">
        <f t="shared" si="197"/>
        <v>210.76142444495346</v>
      </c>
      <c r="Y613" s="153">
        <f t="shared" si="189"/>
        <v>0.51756494399999997</v>
      </c>
      <c r="Z613" s="155">
        <f t="shared" si="198"/>
        <v>64.829923473609668</v>
      </c>
      <c r="AA613" s="156">
        <f t="shared" si="199"/>
        <v>207.15768650187917</v>
      </c>
      <c r="AD613" s="14" t="s">
        <v>495</v>
      </c>
      <c r="AE613" s="57">
        <v>39415</v>
      </c>
      <c r="AF613" s="33">
        <f t="shared" si="200"/>
        <v>322.39461905264858</v>
      </c>
      <c r="AG613" s="84">
        <f t="shared" si="190"/>
        <v>0.47538505115636864</v>
      </c>
      <c r="AH613" s="31">
        <f t="shared" si="201"/>
        <v>296.12048545328321</v>
      </c>
      <c r="AI613" s="86">
        <f t="shared" si="191"/>
        <v>0.43664268510222604</v>
      </c>
      <c r="AJ613" s="155">
        <f t="shared" si="202"/>
        <v>271.98760997548885</v>
      </c>
      <c r="AK613" s="56"/>
      <c r="AL613" s="86">
        <f t="shared" si="203"/>
        <v>0.4010576983636972</v>
      </c>
      <c r="AM613" s="31">
        <f t="shared" si="204"/>
        <v>249.82148690908289</v>
      </c>
      <c r="AN613" s="86">
        <f t="shared" si="205"/>
        <v>0.36837277459286671</v>
      </c>
      <c r="AO613" s="31">
        <f t="shared" si="206"/>
        <v>229.46183220290601</v>
      </c>
      <c r="AP613" s="89">
        <f t="shared" si="207"/>
        <v>0.33835156790380183</v>
      </c>
      <c r="AQ613" s="20">
        <f t="shared" si="208"/>
        <v>210.76142444495346</v>
      </c>
      <c r="AR613" s="86">
        <f t="shared" si="209"/>
        <v>0.31077699384675944</v>
      </c>
    </row>
    <row r="614" spans="1:44" x14ac:dyDescent="0.25">
      <c r="A614" s="3" t="s">
        <v>498</v>
      </c>
      <c r="B614" s="4">
        <v>39422</v>
      </c>
      <c r="C614" s="7">
        <v>4301333101</v>
      </c>
      <c r="D614" s="8">
        <v>366</v>
      </c>
      <c r="E614" s="8">
        <v>2316</v>
      </c>
      <c r="F614" s="8" t="s">
        <v>1695</v>
      </c>
      <c r="G614" s="8" t="s">
        <v>1696</v>
      </c>
      <c r="H614" s="8">
        <v>40.017809999999898</v>
      </c>
      <c r="I614" s="9">
        <v>-110.15539</v>
      </c>
      <c r="J614" s="7">
        <v>2316</v>
      </c>
      <c r="K614" s="8">
        <v>365</v>
      </c>
      <c r="L614" s="8">
        <v>730</v>
      </c>
      <c r="M614" s="8">
        <v>1095</v>
      </c>
      <c r="N614" s="8">
        <v>1460</v>
      </c>
      <c r="O614" s="8">
        <v>1825</v>
      </c>
      <c r="P614" s="8">
        <v>2190</v>
      </c>
      <c r="Q614" s="6">
        <v>2.3290384453705478E-4</v>
      </c>
      <c r="R614" s="33">
        <f t="shared" si="192"/>
        <v>2127.2533838345703</v>
      </c>
      <c r="S614" s="31">
        <f t="shared" si="193"/>
        <v>1953.8890151276464</v>
      </c>
      <c r="T614" s="31">
        <f t="shared" si="194"/>
        <v>1794.6532897527984</v>
      </c>
      <c r="U614" s="31">
        <f t="shared" si="195"/>
        <v>1648.3947683231795</v>
      </c>
      <c r="V614" s="31">
        <f t="shared" si="196"/>
        <v>1514.0558500909697</v>
      </c>
      <c r="W614" s="20">
        <f t="shared" si="197"/>
        <v>1390.6651253974705</v>
      </c>
      <c r="Y614" s="153">
        <f t="shared" si="189"/>
        <v>3.415043904</v>
      </c>
      <c r="Z614" s="155">
        <f t="shared" si="198"/>
        <v>427.76667454381771</v>
      </c>
      <c r="AA614" s="156">
        <f t="shared" si="199"/>
        <v>1366.8866152089806</v>
      </c>
      <c r="AD614" s="14" t="s">
        <v>498</v>
      </c>
      <c r="AE614" s="57">
        <v>39422</v>
      </c>
      <c r="AF614" s="33">
        <f t="shared" si="200"/>
        <v>2127.2533838345703</v>
      </c>
      <c r="AG614" s="84">
        <f t="shared" si="190"/>
        <v>3.1367287136129627</v>
      </c>
      <c r="AH614" s="31">
        <f t="shared" si="201"/>
        <v>1953.8890151276464</v>
      </c>
      <c r="AI614" s="86">
        <f t="shared" si="191"/>
        <v>2.8810953239223802</v>
      </c>
      <c r="AJ614" s="155">
        <f t="shared" si="202"/>
        <v>1794.6532897527984</v>
      </c>
      <c r="AK614" s="56"/>
      <c r="AL614" s="86">
        <f t="shared" si="203"/>
        <v>2.6462952404852502</v>
      </c>
      <c r="AM614" s="31">
        <f t="shared" si="204"/>
        <v>1648.3947683231795</v>
      </c>
      <c r="AN614" s="86">
        <f t="shared" si="205"/>
        <v>2.4306306152623343</v>
      </c>
      <c r="AO614" s="31">
        <f t="shared" si="206"/>
        <v>1514.0558500909697</v>
      </c>
      <c r="AP614" s="89">
        <f t="shared" si="207"/>
        <v>2.2325419694165385</v>
      </c>
      <c r="AQ614" s="20">
        <f t="shared" si="208"/>
        <v>1390.6651253974705</v>
      </c>
      <c r="AR614" s="86">
        <f t="shared" si="209"/>
        <v>2.0505969166640878</v>
      </c>
    </row>
    <row r="615" spans="1:44" x14ac:dyDescent="0.25">
      <c r="A615" s="3" t="s">
        <v>525</v>
      </c>
      <c r="B615" s="4">
        <v>39422</v>
      </c>
      <c r="C615" s="7">
        <v>4301333158</v>
      </c>
      <c r="D615" s="8">
        <v>366</v>
      </c>
      <c r="E615" s="8">
        <v>1233</v>
      </c>
      <c r="F615" s="8" t="s">
        <v>1695</v>
      </c>
      <c r="G615" s="8" t="s">
        <v>1696</v>
      </c>
      <c r="H615" s="8">
        <v>40.018320000000003</v>
      </c>
      <c r="I615" s="9">
        <v>-110.16030000000001</v>
      </c>
      <c r="J615" s="7">
        <v>1233</v>
      </c>
      <c r="K615" s="8">
        <v>365</v>
      </c>
      <c r="L615" s="8">
        <v>730</v>
      </c>
      <c r="M615" s="8">
        <v>1095</v>
      </c>
      <c r="N615" s="8">
        <v>1460</v>
      </c>
      <c r="O615" s="8">
        <v>1825</v>
      </c>
      <c r="P615" s="8">
        <v>2190</v>
      </c>
      <c r="Q615" s="6">
        <v>2.3290384453705478E-4</v>
      </c>
      <c r="R615" s="33">
        <f t="shared" si="192"/>
        <v>1132.5144310310989</v>
      </c>
      <c r="S615" s="31">
        <f t="shared" si="193"/>
        <v>1040.2181155666615</v>
      </c>
      <c r="T615" s="31">
        <f t="shared" si="194"/>
        <v>955.44365555492243</v>
      </c>
      <c r="U615" s="31">
        <f t="shared" si="195"/>
        <v>877.57804375754768</v>
      </c>
      <c r="V615" s="31">
        <f t="shared" si="196"/>
        <v>806.05823107174672</v>
      </c>
      <c r="W615" s="20">
        <f t="shared" si="197"/>
        <v>740.36705510150318</v>
      </c>
      <c r="Y615" s="153">
        <f t="shared" si="189"/>
        <v>1.818112752</v>
      </c>
      <c r="Z615" s="155">
        <f t="shared" si="198"/>
        <v>227.73588502268012</v>
      </c>
      <c r="AA615" s="156">
        <f t="shared" si="199"/>
        <v>727.70777053224231</v>
      </c>
      <c r="AD615" s="14" t="s">
        <v>525</v>
      </c>
      <c r="AE615" s="57">
        <v>39422</v>
      </c>
      <c r="AF615" s="33">
        <f t="shared" si="200"/>
        <v>1132.5144310310989</v>
      </c>
      <c r="AG615" s="84">
        <f t="shared" si="190"/>
        <v>1.6699423591903206</v>
      </c>
      <c r="AH615" s="31">
        <f t="shared" si="201"/>
        <v>1040.2181155666615</v>
      </c>
      <c r="AI615" s="86">
        <f t="shared" si="191"/>
        <v>1.5338473810001272</v>
      </c>
      <c r="AJ615" s="155">
        <f t="shared" si="202"/>
        <v>955.44365555492243</v>
      </c>
      <c r="AK615" s="56"/>
      <c r="AL615" s="86">
        <f t="shared" si="203"/>
        <v>1.4088437096365776</v>
      </c>
      <c r="AM615" s="31">
        <f t="shared" si="204"/>
        <v>877.57804375754768</v>
      </c>
      <c r="AN615" s="86">
        <f t="shared" si="205"/>
        <v>1.2940274389544293</v>
      </c>
      <c r="AO615" s="31">
        <f t="shared" si="206"/>
        <v>806.05823107174672</v>
      </c>
      <c r="AP615" s="89">
        <f t="shared" si="207"/>
        <v>1.1885683282774577</v>
      </c>
      <c r="AQ615" s="20">
        <f t="shared" si="208"/>
        <v>740.36705510150318</v>
      </c>
      <c r="AR615" s="86">
        <f t="shared" si="209"/>
        <v>1.0917037988975908</v>
      </c>
    </row>
    <row r="616" spans="1:44" x14ac:dyDescent="0.25">
      <c r="A616" s="3" t="s">
        <v>646</v>
      </c>
      <c r="B616" s="4">
        <v>39435</v>
      </c>
      <c r="C616" s="7">
        <v>4301333724</v>
      </c>
      <c r="D616" s="8">
        <v>366</v>
      </c>
      <c r="E616" s="8">
        <v>2480</v>
      </c>
      <c r="F616" s="8" t="s">
        <v>1695</v>
      </c>
      <c r="G616" s="8" t="s">
        <v>1696</v>
      </c>
      <c r="H616" s="8">
        <v>40.030250000000002</v>
      </c>
      <c r="I616" s="9">
        <v>-110.30356</v>
      </c>
      <c r="J616" s="7">
        <v>2480</v>
      </c>
      <c r="K616" s="8">
        <v>365</v>
      </c>
      <c r="L616" s="8">
        <v>730</v>
      </c>
      <c r="M616" s="8">
        <v>1095</v>
      </c>
      <c r="N616" s="8">
        <v>1460</v>
      </c>
      <c r="O616" s="8">
        <v>1825</v>
      </c>
      <c r="P616" s="8">
        <v>2190</v>
      </c>
      <c r="Q616" s="6">
        <v>2.3290384453705478E-4</v>
      </c>
      <c r="R616" s="33">
        <f t="shared" si="192"/>
        <v>2277.8879066967761</v>
      </c>
      <c r="S616" s="31">
        <f t="shared" si="193"/>
        <v>2092.2473046271862</v>
      </c>
      <c r="T616" s="31">
        <f t="shared" si="194"/>
        <v>1921.7358197698359</v>
      </c>
      <c r="U616" s="31">
        <f t="shared" si="195"/>
        <v>1765.1204773063407</v>
      </c>
      <c r="V616" s="31">
        <f t="shared" si="196"/>
        <v>1621.2687859350624</v>
      </c>
      <c r="W616" s="20">
        <f t="shared" si="197"/>
        <v>1489.1405487848563</v>
      </c>
      <c r="Y616" s="153">
        <f t="shared" si="189"/>
        <v>3.6568691199999996</v>
      </c>
      <c r="Z616" s="155">
        <f t="shared" si="198"/>
        <v>458.05757895883755</v>
      </c>
      <c r="AA616" s="156">
        <f t="shared" si="199"/>
        <v>1463.6782408109982</v>
      </c>
      <c r="AD616" s="14" t="s">
        <v>646</v>
      </c>
      <c r="AE616" s="57">
        <v>39435</v>
      </c>
      <c r="AF616" s="33">
        <f t="shared" si="200"/>
        <v>2277.8879066967761</v>
      </c>
      <c r="AG616" s="84">
        <f t="shared" si="190"/>
        <v>3.3588459454922908</v>
      </c>
      <c r="AH616" s="31">
        <f t="shared" si="201"/>
        <v>2092.2473046271862</v>
      </c>
      <c r="AI616" s="86">
        <f t="shared" si="191"/>
        <v>3.0851107095541894</v>
      </c>
      <c r="AJ616" s="155">
        <f t="shared" si="202"/>
        <v>1921.7358197698359</v>
      </c>
      <c r="AK616" s="56"/>
      <c r="AL616" s="86">
        <f t="shared" si="203"/>
        <v>2.8336840226266928</v>
      </c>
      <c r="AM616" s="31">
        <f t="shared" si="204"/>
        <v>1765.1204773063407</v>
      </c>
      <c r="AN616" s="86">
        <f t="shared" si="205"/>
        <v>2.6027478090892009</v>
      </c>
      <c r="AO616" s="31">
        <f t="shared" si="206"/>
        <v>1621.2687859350624</v>
      </c>
      <c r="AP616" s="89">
        <f t="shared" si="207"/>
        <v>2.3906321606878307</v>
      </c>
      <c r="AQ616" s="20">
        <f t="shared" si="208"/>
        <v>1489.1405487848563</v>
      </c>
      <c r="AR616" s="86">
        <f t="shared" si="209"/>
        <v>2.1958032613674172</v>
      </c>
    </row>
    <row r="617" spans="1:44" x14ac:dyDescent="0.25">
      <c r="A617" s="3" t="s">
        <v>647</v>
      </c>
      <c r="B617" s="4">
        <v>39435</v>
      </c>
      <c r="C617" s="7">
        <v>4301333725</v>
      </c>
      <c r="D617" s="8">
        <v>366</v>
      </c>
      <c r="E617" s="8">
        <v>1908</v>
      </c>
      <c r="F617" s="8" t="s">
        <v>1695</v>
      </c>
      <c r="G617" s="8" t="s">
        <v>1696</v>
      </c>
      <c r="H617" s="8">
        <v>40.030270000000002</v>
      </c>
      <c r="I617" s="9">
        <v>-110.30364</v>
      </c>
      <c r="J617" s="7">
        <v>1908</v>
      </c>
      <c r="K617" s="8">
        <v>365</v>
      </c>
      <c r="L617" s="8">
        <v>730</v>
      </c>
      <c r="M617" s="8">
        <v>1095</v>
      </c>
      <c r="N617" s="8">
        <v>1460</v>
      </c>
      <c r="O617" s="8">
        <v>1825</v>
      </c>
      <c r="P617" s="8">
        <v>2190</v>
      </c>
      <c r="Q617" s="6">
        <v>2.3290384453705478E-4</v>
      </c>
      <c r="R617" s="33">
        <f t="shared" si="192"/>
        <v>1752.5040830554231</v>
      </c>
      <c r="S617" s="31">
        <f t="shared" si="193"/>
        <v>1609.6805875922062</v>
      </c>
      <c r="T617" s="31">
        <f t="shared" si="194"/>
        <v>1478.4967516616318</v>
      </c>
      <c r="U617" s="31">
        <f t="shared" si="195"/>
        <v>1358.0039801211685</v>
      </c>
      <c r="V617" s="31">
        <f t="shared" si="196"/>
        <v>1247.3309853081046</v>
      </c>
      <c r="W617" s="20">
        <f t="shared" si="197"/>
        <v>1145.6774867264137</v>
      </c>
      <c r="Y617" s="153">
        <f t="shared" si="189"/>
        <v>2.8134299519999999</v>
      </c>
      <c r="Z617" s="155">
        <f t="shared" si="198"/>
        <v>352.40881477962182</v>
      </c>
      <c r="AA617" s="156">
        <f t="shared" si="199"/>
        <v>1126.0879368820099</v>
      </c>
      <c r="AD617" s="14" t="s">
        <v>647</v>
      </c>
      <c r="AE617" s="57">
        <v>39435</v>
      </c>
      <c r="AF617" s="33">
        <f t="shared" si="200"/>
        <v>1752.5040830554231</v>
      </c>
      <c r="AG617" s="84">
        <f t="shared" si="190"/>
        <v>2.5841443806448758</v>
      </c>
      <c r="AH617" s="31">
        <f t="shared" si="201"/>
        <v>1609.6805875922062</v>
      </c>
      <c r="AI617" s="86">
        <f t="shared" si="191"/>
        <v>2.373544852350562</v>
      </c>
      <c r="AJ617" s="155">
        <f t="shared" si="202"/>
        <v>1478.4967516616318</v>
      </c>
      <c r="AK617" s="56"/>
      <c r="AL617" s="86">
        <f t="shared" si="203"/>
        <v>2.180108514182149</v>
      </c>
      <c r="AM617" s="31">
        <f t="shared" si="204"/>
        <v>1358.0039801211685</v>
      </c>
      <c r="AN617" s="86">
        <f t="shared" si="205"/>
        <v>2.0024366208637883</v>
      </c>
      <c r="AO617" s="31">
        <f t="shared" si="206"/>
        <v>1247.3309853081046</v>
      </c>
      <c r="AP617" s="89">
        <f t="shared" si="207"/>
        <v>1.8392444204001537</v>
      </c>
      <c r="AQ617" s="20">
        <f t="shared" si="208"/>
        <v>1145.6774867264137</v>
      </c>
      <c r="AR617" s="86">
        <f t="shared" si="209"/>
        <v>1.6893518639875129</v>
      </c>
    </row>
    <row r="618" spans="1:44" x14ac:dyDescent="0.25">
      <c r="A618" s="3" t="s">
        <v>606</v>
      </c>
      <c r="B618" s="4">
        <v>39446</v>
      </c>
      <c r="C618" s="7">
        <v>4301333465</v>
      </c>
      <c r="D618" s="8">
        <v>366</v>
      </c>
      <c r="E618" s="8">
        <v>2670</v>
      </c>
      <c r="F618" s="8" t="s">
        <v>1695</v>
      </c>
      <c r="G618" s="8" t="s">
        <v>1696</v>
      </c>
      <c r="H618" s="8">
        <v>40.029780000000002</v>
      </c>
      <c r="I618" s="9">
        <v>-110.2968</v>
      </c>
      <c r="J618" s="7">
        <v>2670</v>
      </c>
      <c r="K618" s="8">
        <v>365</v>
      </c>
      <c r="L618" s="8">
        <v>730</v>
      </c>
      <c r="M618" s="8">
        <v>1095</v>
      </c>
      <c r="N618" s="8">
        <v>1460</v>
      </c>
      <c r="O618" s="8">
        <v>1825</v>
      </c>
      <c r="P618" s="8">
        <v>2190</v>
      </c>
      <c r="Q618" s="6">
        <v>2.3290384453705478E-4</v>
      </c>
      <c r="R618" s="33">
        <f t="shared" si="192"/>
        <v>2452.4035124517713</v>
      </c>
      <c r="S618" s="31">
        <f t="shared" si="193"/>
        <v>2252.540444901043</v>
      </c>
      <c r="T618" s="31">
        <f t="shared" si="194"/>
        <v>2068.9655801554281</v>
      </c>
      <c r="U618" s="31">
        <f t="shared" si="195"/>
        <v>1900.3514816161007</v>
      </c>
      <c r="V618" s="31">
        <f t="shared" si="196"/>
        <v>1745.478894534926</v>
      </c>
      <c r="W618" s="20">
        <f t="shared" si="197"/>
        <v>1603.2279295385347</v>
      </c>
      <c r="Y618" s="153">
        <f t="shared" si="189"/>
        <v>3.9370324800000001</v>
      </c>
      <c r="Z618" s="155">
        <f t="shared" si="198"/>
        <v>493.15069992745822</v>
      </c>
      <c r="AA618" s="156">
        <f t="shared" si="199"/>
        <v>1575.81488022797</v>
      </c>
      <c r="AD618" s="14" t="s">
        <v>606</v>
      </c>
      <c r="AE618" s="57">
        <v>39446</v>
      </c>
      <c r="AF618" s="33">
        <f t="shared" si="200"/>
        <v>2452.4035124517713</v>
      </c>
      <c r="AG618" s="84">
        <f t="shared" si="190"/>
        <v>3.6161768848646845</v>
      </c>
      <c r="AH618" s="31">
        <f t="shared" si="201"/>
        <v>2252.540444901043</v>
      </c>
      <c r="AI618" s="86">
        <f t="shared" si="191"/>
        <v>3.3214699977861635</v>
      </c>
      <c r="AJ618" s="155">
        <f t="shared" si="202"/>
        <v>2068.9655801554281</v>
      </c>
      <c r="AK618" s="56"/>
      <c r="AL618" s="86">
        <f t="shared" si="203"/>
        <v>3.0507807824247055</v>
      </c>
      <c r="AM618" s="31">
        <f t="shared" si="204"/>
        <v>1900.3514816161007</v>
      </c>
      <c r="AN618" s="86">
        <f t="shared" si="205"/>
        <v>2.8021518751081316</v>
      </c>
      <c r="AO618" s="31">
        <f t="shared" si="206"/>
        <v>1745.478894534926</v>
      </c>
      <c r="AP618" s="89">
        <f t="shared" si="207"/>
        <v>2.5737854310631079</v>
      </c>
      <c r="AQ618" s="20">
        <f t="shared" si="208"/>
        <v>1603.2279295385347</v>
      </c>
      <c r="AR618" s="86">
        <f t="shared" si="209"/>
        <v>2.3640301241334689</v>
      </c>
    </row>
    <row r="619" spans="1:44" x14ac:dyDescent="0.25">
      <c r="A619" s="3" t="s">
        <v>636</v>
      </c>
      <c r="B619" s="4">
        <v>39450</v>
      </c>
      <c r="C619" s="7">
        <v>4301333664</v>
      </c>
      <c r="D619" s="8">
        <v>348</v>
      </c>
      <c r="E619" s="8">
        <v>2937</v>
      </c>
      <c r="F619" s="8" t="s">
        <v>1695</v>
      </c>
      <c r="G619" s="8" t="s">
        <v>1696</v>
      </c>
      <c r="H619" s="8">
        <v>40.12115</v>
      </c>
      <c r="I619" s="9">
        <v>-109.98453000000001</v>
      </c>
      <c r="J619" s="7">
        <v>2937</v>
      </c>
      <c r="K619" s="8">
        <v>365</v>
      </c>
      <c r="L619" s="8">
        <v>730</v>
      </c>
      <c r="M619" s="8">
        <v>1095</v>
      </c>
      <c r="N619" s="8">
        <v>1460</v>
      </c>
      <c r="O619" s="8">
        <v>1825</v>
      </c>
      <c r="P619" s="8">
        <v>2190</v>
      </c>
      <c r="Q619" s="6">
        <v>2.3290384453705478E-4</v>
      </c>
      <c r="R619" s="33">
        <f t="shared" si="192"/>
        <v>2697.6438636969483</v>
      </c>
      <c r="S619" s="31">
        <f t="shared" si="193"/>
        <v>2477.7944893911472</v>
      </c>
      <c r="T619" s="31">
        <f t="shared" si="194"/>
        <v>2275.8621381709709</v>
      </c>
      <c r="U619" s="31">
        <f t="shared" si="195"/>
        <v>2090.3866297777108</v>
      </c>
      <c r="V619" s="31">
        <f t="shared" si="196"/>
        <v>1920.0267839884186</v>
      </c>
      <c r="W619" s="20">
        <f t="shared" si="197"/>
        <v>1763.5507224923883</v>
      </c>
      <c r="Y619" s="153">
        <f t="shared" si="189"/>
        <v>4.3307357279999996</v>
      </c>
      <c r="Z619" s="155">
        <f t="shared" si="198"/>
        <v>542.46576992020402</v>
      </c>
      <c r="AA619" s="156">
        <f t="shared" si="199"/>
        <v>1733.3963682507667</v>
      </c>
      <c r="AD619" s="14" t="s">
        <v>636</v>
      </c>
      <c r="AE619" s="57">
        <v>39450</v>
      </c>
      <c r="AF619" s="33">
        <f t="shared" si="200"/>
        <v>2697.6438636969483</v>
      </c>
      <c r="AG619" s="84">
        <f t="shared" si="190"/>
        <v>3.9777945733511526</v>
      </c>
      <c r="AH619" s="31">
        <f t="shared" si="201"/>
        <v>2477.7944893911472</v>
      </c>
      <c r="AI619" s="86">
        <f t="shared" si="191"/>
        <v>3.6536169975647796</v>
      </c>
      <c r="AJ619" s="155">
        <f t="shared" si="202"/>
        <v>2275.8621381709709</v>
      </c>
      <c r="AK619" s="56"/>
      <c r="AL619" s="86">
        <f t="shared" si="203"/>
        <v>3.3558588606671758</v>
      </c>
      <c r="AM619" s="31">
        <f t="shared" si="204"/>
        <v>2090.3866297777108</v>
      </c>
      <c r="AN619" s="86">
        <f t="shared" si="205"/>
        <v>3.0823670626189448</v>
      </c>
      <c r="AO619" s="31">
        <f t="shared" si="206"/>
        <v>1920.0267839884186</v>
      </c>
      <c r="AP619" s="89">
        <f t="shared" si="207"/>
        <v>2.8311639741694186</v>
      </c>
      <c r="AQ619" s="20">
        <f t="shared" si="208"/>
        <v>1763.5507224923883</v>
      </c>
      <c r="AR619" s="86">
        <f t="shared" si="209"/>
        <v>2.6004331365468163</v>
      </c>
    </row>
    <row r="620" spans="1:44" x14ac:dyDescent="0.25">
      <c r="A620" s="3" t="s">
        <v>527</v>
      </c>
      <c r="B620" s="4">
        <v>39455</v>
      </c>
      <c r="C620" s="7">
        <v>4301333160</v>
      </c>
      <c r="D620" s="8">
        <v>329</v>
      </c>
      <c r="E620" s="8">
        <v>1846</v>
      </c>
      <c r="F620" s="8" t="s">
        <v>1695</v>
      </c>
      <c r="G620" s="8" t="s">
        <v>1696</v>
      </c>
      <c r="H620" s="8">
        <v>40.0140999999999</v>
      </c>
      <c r="I620" s="9">
        <v>-110.16328</v>
      </c>
      <c r="J620" s="7">
        <v>1846</v>
      </c>
      <c r="K620" s="8">
        <v>365</v>
      </c>
      <c r="L620" s="8">
        <v>730</v>
      </c>
      <c r="M620" s="8">
        <v>1095</v>
      </c>
      <c r="N620" s="8">
        <v>1460</v>
      </c>
      <c r="O620" s="8">
        <v>1825</v>
      </c>
      <c r="P620" s="8">
        <v>2190</v>
      </c>
      <c r="Q620" s="6">
        <v>2.3290384453705478E-4</v>
      </c>
      <c r="R620" s="33">
        <f t="shared" si="192"/>
        <v>1695.5568853880036</v>
      </c>
      <c r="S620" s="31">
        <f t="shared" si="193"/>
        <v>1557.3744049765264</v>
      </c>
      <c r="T620" s="31">
        <f t="shared" si="194"/>
        <v>1430.4533561673859</v>
      </c>
      <c r="U620" s="31">
        <f t="shared" si="195"/>
        <v>1313.8759681885101</v>
      </c>
      <c r="V620" s="31">
        <f t="shared" si="196"/>
        <v>1206.799265659728</v>
      </c>
      <c r="W620" s="20">
        <f t="shared" si="197"/>
        <v>1108.4489730067921</v>
      </c>
      <c r="Y620" s="153">
        <f t="shared" si="189"/>
        <v>2.7220082240000001</v>
      </c>
      <c r="Z620" s="155">
        <f t="shared" si="198"/>
        <v>340.95737530565088</v>
      </c>
      <c r="AA620" s="156">
        <f t="shared" si="199"/>
        <v>1089.495980861735</v>
      </c>
      <c r="AD620" s="14" t="s">
        <v>527</v>
      </c>
      <c r="AE620" s="57">
        <v>39455</v>
      </c>
      <c r="AF620" s="33">
        <f t="shared" si="200"/>
        <v>1695.5568853880036</v>
      </c>
      <c r="AG620" s="84">
        <f t="shared" si="190"/>
        <v>2.5001732320075685</v>
      </c>
      <c r="AH620" s="31">
        <f t="shared" si="201"/>
        <v>1557.3744049765264</v>
      </c>
      <c r="AI620" s="86">
        <f t="shared" si="191"/>
        <v>2.2964170846117069</v>
      </c>
      <c r="AJ620" s="155">
        <f t="shared" si="202"/>
        <v>1430.4533561673859</v>
      </c>
      <c r="AK620" s="56"/>
      <c r="AL620" s="86">
        <f t="shared" si="203"/>
        <v>2.1092664136164818</v>
      </c>
      <c r="AM620" s="31">
        <f t="shared" si="204"/>
        <v>1313.8759681885101</v>
      </c>
      <c r="AN620" s="86">
        <f t="shared" si="205"/>
        <v>1.9373679256365584</v>
      </c>
      <c r="AO620" s="31">
        <f t="shared" si="206"/>
        <v>1206.799265659728</v>
      </c>
      <c r="AP620" s="89">
        <f t="shared" si="207"/>
        <v>1.7794786163829579</v>
      </c>
      <c r="AQ620" s="20">
        <f t="shared" si="208"/>
        <v>1108.4489730067921</v>
      </c>
      <c r="AR620" s="86">
        <f t="shared" si="209"/>
        <v>1.6344567824533272</v>
      </c>
    </row>
    <row r="621" spans="1:44" x14ac:dyDescent="0.25">
      <c r="A621" s="3" t="s">
        <v>526</v>
      </c>
      <c r="B621" s="4">
        <v>39456</v>
      </c>
      <c r="C621" s="7">
        <v>4301333159</v>
      </c>
      <c r="D621" s="8">
        <v>362</v>
      </c>
      <c r="E621" s="8">
        <v>3757</v>
      </c>
      <c r="F621" s="8" t="s">
        <v>1695</v>
      </c>
      <c r="G621" s="8" t="s">
        <v>1696</v>
      </c>
      <c r="H621" s="8">
        <v>40.014389999999899</v>
      </c>
      <c r="I621" s="9">
        <v>-110.160259999999</v>
      </c>
      <c r="J621" s="7">
        <v>3757</v>
      </c>
      <c r="K621" s="8">
        <v>365</v>
      </c>
      <c r="L621" s="8">
        <v>730</v>
      </c>
      <c r="M621" s="8">
        <v>1095</v>
      </c>
      <c r="N621" s="8">
        <v>1460</v>
      </c>
      <c r="O621" s="8">
        <v>1825</v>
      </c>
      <c r="P621" s="8">
        <v>2190</v>
      </c>
      <c r="Q621" s="6">
        <v>2.3290384453705478E-4</v>
      </c>
      <c r="R621" s="33">
        <f t="shared" si="192"/>
        <v>3450.8164780079792</v>
      </c>
      <c r="S621" s="31">
        <f t="shared" si="193"/>
        <v>3169.5859368888459</v>
      </c>
      <c r="T621" s="31">
        <f t="shared" si="194"/>
        <v>2911.2747882561589</v>
      </c>
      <c r="U621" s="31">
        <f t="shared" si="195"/>
        <v>2674.0151746935171</v>
      </c>
      <c r="V621" s="31">
        <f t="shared" si="196"/>
        <v>2456.0914632088829</v>
      </c>
      <c r="W621" s="20">
        <f t="shared" si="197"/>
        <v>2255.9278394293165</v>
      </c>
      <c r="Y621" s="153">
        <f t="shared" si="189"/>
        <v>5.5398618079999995</v>
      </c>
      <c r="Z621" s="155">
        <f t="shared" si="198"/>
        <v>693.92029199530361</v>
      </c>
      <c r="AA621" s="156">
        <f t="shared" si="199"/>
        <v>2217.3544962608553</v>
      </c>
      <c r="AD621" s="14" t="s">
        <v>526</v>
      </c>
      <c r="AE621" s="57">
        <v>39456</v>
      </c>
      <c r="AF621" s="33">
        <f t="shared" si="200"/>
        <v>3450.8164780079792</v>
      </c>
      <c r="AG621" s="84">
        <f t="shared" si="190"/>
        <v>5.0883807327477975</v>
      </c>
      <c r="AH621" s="31">
        <f t="shared" si="201"/>
        <v>3169.5859368888459</v>
      </c>
      <c r="AI621" s="86">
        <f t="shared" si="191"/>
        <v>4.6736939257238266</v>
      </c>
      <c r="AJ621" s="155">
        <f t="shared" si="202"/>
        <v>2911.2747882561589</v>
      </c>
      <c r="AK621" s="56"/>
      <c r="AL621" s="86">
        <f t="shared" si="203"/>
        <v>4.2928027713743893</v>
      </c>
      <c r="AM621" s="31">
        <f t="shared" si="204"/>
        <v>2674.0151746935171</v>
      </c>
      <c r="AN621" s="86">
        <f t="shared" si="205"/>
        <v>3.9429530317532775</v>
      </c>
      <c r="AO621" s="31">
        <f t="shared" si="206"/>
        <v>2456.0914632088829</v>
      </c>
      <c r="AP621" s="89">
        <f t="shared" si="207"/>
        <v>3.6216149305258791</v>
      </c>
      <c r="AQ621" s="20">
        <f t="shared" si="208"/>
        <v>2255.9278394293165</v>
      </c>
      <c r="AR621" s="86">
        <f t="shared" si="209"/>
        <v>3.3264648600634619</v>
      </c>
    </row>
    <row r="622" spans="1:44" x14ac:dyDescent="0.25">
      <c r="A622" s="3" t="s">
        <v>543</v>
      </c>
      <c r="B622" s="4">
        <v>39458</v>
      </c>
      <c r="C622" s="7">
        <v>4301333182</v>
      </c>
      <c r="D622" s="8">
        <v>364</v>
      </c>
      <c r="E622" s="8">
        <v>1339</v>
      </c>
      <c r="F622" s="8" t="s">
        <v>1695</v>
      </c>
      <c r="G622" s="8" t="s">
        <v>1696</v>
      </c>
      <c r="H622" s="8">
        <v>40.01079</v>
      </c>
      <c r="I622" s="9">
        <v>-110.08502</v>
      </c>
      <c r="J622" s="7">
        <v>1339</v>
      </c>
      <c r="K622" s="8">
        <v>365</v>
      </c>
      <c r="L622" s="8">
        <v>730</v>
      </c>
      <c r="M622" s="8">
        <v>1095</v>
      </c>
      <c r="N622" s="8">
        <v>1460</v>
      </c>
      <c r="O622" s="8">
        <v>1825</v>
      </c>
      <c r="P622" s="8">
        <v>2190</v>
      </c>
      <c r="Q622" s="6">
        <v>2.3290384453705478E-4</v>
      </c>
      <c r="R622" s="33">
        <f t="shared" si="192"/>
        <v>1229.8757689786223</v>
      </c>
      <c r="S622" s="31">
        <f t="shared" si="193"/>
        <v>1129.6448148773395</v>
      </c>
      <c r="T622" s="31">
        <f t="shared" si="194"/>
        <v>1037.5823639805687</v>
      </c>
      <c r="U622" s="31">
        <f t="shared" si="195"/>
        <v>953.0227093198348</v>
      </c>
      <c r="V622" s="31">
        <f t="shared" si="196"/>
        <v>875.354396922197</v>
      </c>
      <c r="W622" s="20">
        <f t="shared" si="197"/>
        <v>804.01580436408165</v>
      </c>
      <c r="Y622" s="153">
        <f t="shared" si="189"/>
        <v>1.9744144159999999</v>
      </c>
      <c r="Z622" s="155">
        <f t="shared" si="198"/>
        <v>247.31415251043691</v>
      </c>
      <c r="AA622" s="156">
        <f t="shared" si="199"/>
        <v>790.26821147013175</v>
      </c>
      <c r="AD622" s="14" t="s">
        <v>543</v>
      </c>
      <c r="AE622" s="57">
        <v>39458</v>
      </c>
      <c r="AF622" s="33">
        <f t="shared" si="200"/>
        <v>1229.8757689786223</v>
      </c>
      <c r="AG622" s="84">
        <f t="shared" si="190"/>
        <v>1.8135059358928136</v>
      </c>
      <c r="AH622" s="31">
        <f t="shared" si="201"/>
        <v>1129.6448148773395</v>
      </c>
      <c r="AI622" s="86">
        <f t="shared" si="191"/>
        <v>1.6657109839084916</v>
      </c>
      <c r="AJ622" s="155">
        <f t="shared" si="202"/>
        <v>1037.5823639805687</v>
      </c>
      <c r="AK622" s="56"/>
      <c r="AL622" s="86">
        <f t="shared" si="203"/>
        <v>1.5299608493133636</v>
      </c>
      <c r="AM622" s="31">
        <f t="shared" si="204"/>
        <v>953.0227093198348</v>
      </c>
      <c r="AN622" s="86">
        <f t="shared" si="205"/>
        <v>1.4052739178913065</v>
      </c>
      <c r="AO622" s="31">
        <f t="shared" si="206"/>
        <v>875.354396922197</v>
      </c>
      <c r="AP622" s="89">
        <f t="shared" si="207"/>
        <v>1.290748573855244</v>
      </c>
      <c r="AQ622" s="20">
        <f t="shared" si="208"/>
        <v>804.01580436408165</v>
      </c>
      <c r="AR622" s="86">
        <f t="shared" si="209"/>
        <v>1.1855566802302304</v>
      </c>
    </row>
    <row r="623" spans="1:44" x14ac:dyDescent="0.25">
      <c r="A623" s="3" t="s">
        <v>590</v>
      </c>
      <c r="B623" s="4">
        <v>39458</v>
      </c>
      <c r="C623" s="7">
        <v>4301333384</v>
      </c>
      <c r="D623" s="8">
        <v>366</v>
      </c>
      <c r="E623" s="8">
        <v>1182</v>
      </c>
      <c r="F623" s="8" t="s">
        <v>1695</v>
      </c>
      <c r="G623" s="8" t="s">
        <v>1696</v>
      </c>
      <c r="H623" s="8">
        <v>40.009239999999899</v>
      </c>
      <c r="I623" s="9">
        <v>-110.32886000000001</v>
      </c>
      <c r="J623" s="7">
        <v>1182</v>
      </c>
      <c r="K623" s="8">
        <v>365</v>
      </c>
      <c r="L623" s="8">
        <v>730</v>
      </c>
      <c r="M623" s="8">
        <v>1095</v>
      </c>
      <c r="N623" s="8">
        <v>1460</v>
      </c>
      <c r="O623" s="8">
        <v>1825</v>
      </c>
      <c r="P623" s="8">
        <v>2190</v>
      </c>
      <c r="Q623" s="6">
        <v>2.3290384453705478E-4</v>
      </c>
      <c r="R623" s="33">
        <f t="shared" si="192"/>
        <v>1085.6707684337055</v>
      </c>
      <c r="S623" s="31">
        <f t="shared" si="193"/>
        <v>997.19206212473148</v>
      </c>
      <c r="T623" s="31">
        <f t="shared" si="194"/>
        <v>915.92408829352667</v>
      </c>
      <c r="U623" s="31">
        <f t="shared" si="195"/>
        <v>841.27919523229627</v>
      </c>
      <c r="V623" s="31">
        <f t="shared" si="196"/>
        <v>772.71762297388864</v>
      </c>
      <c r="W623" s="20">
        <f t="shared" si="197"/>
        <v>709.74360026762099</v>
      </c>
      <c r="Y623" s="153">
        <f t="shared" si="189"/>
        <v>1.7429110079999999</v>
      </c>
      <c r="Z623" s="155">
        <f t="shared" si="198"/>
        <v>218.31615255215567</v>
      </c>
      <c r="AA623" s="156">
        <f t="shared" si="199"/>
        <v>697.60793574137097</v>
      </c>
      <c r="AD623" s="14" t="s">
        <v>590</v>
      </c>
      <c r="AE623" s="57">
        <v>39458</v>
      </c>
      <c r="AF623" s="33">
        <f t="shared" si="200"/>
        <v>1085.6707684337055</v>
      </c>
      <c r="AG623" s="84">
        <f t="shared" si="190"/>
        <v>1.6008693175693096</v>
      </c>
      <c r="AH623" s="31">
        <f t="shared" si="201"/>
        <v>997.19206212473148</v>
      </c>
      <c r="AI623" s="86">
        <f t="shared" si="191"/>
        <v>1.4704035720536499</v>
      </c>
      <c r="AJ623" s="155">
        <f t="shared" si="202"/>
        <v>915.92408829352667</v>
      </c>
      <c r="AK623" s="56"/>
      <c r="AL623" s="86">
        <f t="shared" si="203"/>
        <v>1.3505703688486899</v>
      </c>
      <c r="AM623" s="31">
        <f t="shared" si="204"/>
        <v>841.27919523229627</v>
      </c>
      <c r="AN623" s="86">
        <f t="shared" si="205"/>
        <v>1.240503189654611</v>
      </c>
      <c r="AO623" s="31">
        <f t="shared" si="206"/>
        <v>772.71762297388864</v>
      </c>
      <c r="AP623" s="89">
        <f t="shared" si="207"/>
        <v>1.1394061346504096</v>
      </c>
      <c r="AQ623" s="20">
        <f t="shared" si="208"/>
        <v>709.74360026762099</v>
      </c>
      <c r="AR623" s="86">
        <f t="shared" si="209"/>
        <v>1.0465481673130188</v>
      </c>
    </row>
    <row r="624" spans="1:44" x14ac:dyDescent="0.25">
      <c r="A624" s="3" t="s">
        <v>577</v>
      </c>
      <c r="B624" s="4">
        <v>39472</v>
      </c>
      <c r="C624" s="7">
        <v>4301333341</v>
      </c>
      <c r="D624" s="8">
        <v>362</v>
      </c>
      <c r="E624" s="8">
        <v>1402</v>
      </c>
      <c r="F624" s="8" t="s">
        <v>1695</v>
      </c>
      <c r="G624" s="8" t="s">
        <v>1696</v>
      </c>
      <c r="H624" s="8">
        <v>40.01455</v>
      </c>
      <c r="I624" s="9">
        <v>-110.07553</v>
      </c>
      <c r="J624" s="7">
        <v>1402</v>
      </c>
      <c r="K624" s="8">
        <v>365</v>
      </c>
      <c r="L624" s="8">
        <v>730</v>
      </c>
      <c r="M624" s="8">
        <v>1095</v>
      </c>
      <c r="N624" s="8">
        <v>1460</v>
      </c>
      <c r="O624" s="8">
        <v>1825</v>
      </c>
      <c r="P624" s="8">
        <v>2190</v>
      </c>
      <c r="Q624" s="6">
        <v>2.3290384453705478E-4</v>
      </c>
      <c r="R624" s="33">
        <f t="shared" si="192"/>
        <v>1287.7414698342259</v>
      </c>
      <c r="S624" s="31">
        <f t="shared" si="193"/>
        <v>1182.7946455997237</v>
      </c>
      <c r="T624" s="31">
        <f t="shared" si="194"/>
        <v>1086.4006529505282</v>
      </c>
      <c r="U624" s="31">
        <f t="shared" si="195"/>
        <v>997.86246338043941</v>
      </c>
      <c r="V624" s="31">
        <f t="shared" si="196"/>
        <v>916.53985398425709</v>
      </c>
      <c r="W624" s="20">
        <f t="shared" si="197"/>
        <v>841.84477798240664</v>
      </c>
      <c r="Y624" s="153">
        <f t="shared" si="189"/>
        <v>2.0673106880000001</v>
      </c>
      <c r="Z624" s="155">
        <f t="shared" si="198"/>
        <v>258.95029262108477</v>
      </c>
      <c r="AA624" s="156">
        <f t="shared" si="199"/>
        <v>827.45036032944336</v>
      </c>
      <c r="AD624" s="14" t="s">
        <v>577</v>
      </c>
      <c r="AE624" s="57">
        <v>39472</v>
      </c>
      <c r="AF624" s="33">
        <f t="shared" si="200"/>
        <v>1287.7414698342259</v>
      </c>
      <c r="AG624" s="84">
        <f t="shared" si="190"/>
        <v>1.8988314578952388</v>
      </c>
      <c r="AH624" s="31">
        <f t="shared" si="201"/>
        <v>1182.7946455997237</v>
      </c>
      <c r="AI624" s="86">
        <f t="shared" si="191"/>
        <v>1.7440827479011989</v>
      </c>
      <c r="AJ624" s="155">
        <f t="shared" si="202"/>
        <v>1086.4006529505282</v>
      </c>
      <c r="AK624" s="56"/>
      <c r="AL624" s="86">
        <f t="shared" si="203"/>
        <v>1.6019455644042835</v>
      </c>
      <c r="AM624" s="31">
        <f t="shared" si="204"/>
        <v>997.86246338043941</v>
      </c>
      <c r="AN624" s="86">
        <f t="shared" si="205"/>
        <v>1.4713921082028465</v>
      </c>
      <c r="AO624" s="31">
        <f t="shared" si="206"/>
        <v>916.53985398425709</v>
      </c>
      <c r="AP624" s="89">
        <f t="shared" si="207"/>
        <v>1.3514783424533623</v>
      </c>
      <c r="AQ624" s="20">
        <f t="shared" si="208"/>
        <v>841.84477798240664</v>
      </c>
      <c r="AR624" s="86">
        <f t="shared" si="209"/>
        <v>1.2413371663052897</v>
      </c>
    </row>
    <row r="625" spans="1:44" x14ac:dyDescent="0.25">
      <c r="A625" s="3" t="s">
        <v>617</v>
      </c>
      <c r="B625" s="4">
        <v>39480</v>
      </c>
      <c r="C625" s="7">
        <v>4301333521</v>
      </c>
      <c r="D625" s="8">
        <v>309</v>
      </c>
      <c r="E625" s="8">
        <v>4014</v>
      </c>
      <c r="F625" s="8" t="s">
        <v>1695</v>
      </c>
      <c r="G625" s="8" t="s">
        <v>1696</v>
      </c>
      <c r="H625" s="8">
        <v>40.061729999999898</v>
      </c>
      <c r="I625" s="9">
        <v>-110.13881000000001</v>
      </c>
      <c r="J625" s="7">
        <v>4014</v>
      </c>
      <c r="K625" s="8">
        <v>365</v>
      </c>
      <c r="L625" s="8">
        <v>730</v>
      </c>
      <c r="M625" s="8">
        <v>1095</v>
      </c>
      <c r="N625" s="8">
        <v>1460</v>
      </c>
      <c r="O625" s="8">
        <v>1825</v>
      </c>
      <c r="P625" s="8">
        <v>2190</v>
      </c>
      <c r="Q625" s="6">
        <v>2.3290384453705478E-4</v>
      </c>
      <c r="R625" s="33">
        <f t="shared" si="192"/>
        <v>3686.8717973713146</v>
      </c>
      <c r="S625" s="31">
        <f t="shared" si="193"/>
        <v>3386.4035003119052</v>
      </c>
      <c r="T625" s="31">
        <f t="shared" si="194"/>
        <v>3110.4224115145653</v>
      </c>
      <c r="U625" s="31">
        <f t="shared" si="195"/>
        <v>2856.9329015756662</v>
      </c>
      <c r="V625" s="31">
        <f t="shared" si="196"/>
        <v>2624.1019785255407</v>
      </c>
      <c r="W625" s="20">
        <f t="shared" si="197"/>
        <v>2410.2460333961344</v>
      </c>
      <c r="Y625" s="153">
        <f t="shared" si="189"/>
        <v>5.9188196159999995</v>
      </c>
      <c r="Z625" s="155">
        <f t="shared" si="198"/>
        <v>741.38835562127997</v>
      </c>
      <c r="AA625" s="156">
        <f t="shared" si="199"/>
        <v>2369.0340558932853</v>
      </c>
      <c r="AD625" s="14" t="s">
        <v>617</v>
      </c>
      <c r="AE625" s="57">
        <v>39480</v>
      </c>
      <c r="AF625" s="33">
        <f t="shared" si="200"/>
        <v>3686.8717973713146</v>
      </c>
      <c r="AG625" s="84">
        <f t="shared" si="190"/>
        <v>5.4364546875830877</v>
      </c>
      <c r="AH625" s="31">
        <f t="shared" si="201"/>
        <v>3386.4035003119052</v>
      </c>
      <c r="AI625" s="86">
        <f t="shared" si="191"/>
        <v>4.9934009629639178</v>
      </c>
      <c r="AJ625" s="155">
        <f t="shared" si="202"/>
        <v>3110.4224115145653</v>
      </c>
      <c r="AK625" s="56"/>
      <c r="AL625" s="86">
        <f t="shared" si="203"/>
        <v>4.5864547043643329</v>
      </c>
      <c r="AM625" s="31">
        <f t="shared" si="204"/>
        <v>2856.9329015756662</v>
      </c>
      <c r="AN625" s="86">
        <f t="shared" si="205"/>
        <v>4.2126732684209891</v>
      </c>
      <c r="AO625" s="31">
        <f t="shared" si="206"/>
        <v>2624.1019785255407</v>
      </c>
      <c r="AP625" s="89">
        <f t="shared" si="207"/>
        <v>3.8693538278229647</v>
      </c>
      <c r="AQ625" s="20">
        <f t="shared" si="208"/>
        <v>2410.2460333961344</v>
      </c>
      <c r="AR625" s="86">
        <f t="shared" si="209"/>
        <v>3.5540138270680695</v>
      </c>
    </row>
    <row r="626" spans="1:44" x14ac:dyDescent="0.25">
      <c r="A626" s="3" t="s">
        <v>578</v>
      </c>
      <c r="B626" s="4">
        <v>39483</v>
      </c>
      <c r="C626" s="7">
        <v>4301333342</v>
      </c>
      <c r="D626" s="8">
        <v>3</v>
      </c>
      <c r="E626" s="8">
        <v>69</v>
      </c>
      <c r="F626" s="8" t="s">
        <v>1695</v>
      </c>
      <c r="G626" s="8" t="s">
        <v>1696</v>
      </c>
      <c r="H626" s="8">
        <v>40.011060000000001</v>
      </c>
      <c r="I626" s="9">
        <v>-110.075779999999</v>
      </c>
      <c r="J626" s="7">
        <v>69</v>
      </c>
      <c r="K626" s="8">
        <v>365</v>
      </c>
      <c r="L626" s="8">
        <v>730</v>
      </c>
      <c r="M626" s="8">
        <v>1095</v>
      </c>
      <c r="N626" s="8">
        <v>1460</v>
      </c>
      <c r="O626" s="8">
        <v>1825</v>
      </c>
      <c r="P626" s="8">
        <v>2190</v>
      </c>
      <c r="Q626" s="6">
        <v>2.3290384453705478E-4</v>
      </c>
      <c r="R626" s="33">
        <f t="shared" si="192"/>
        <v>63.376719984708693</v>
      </c>
      <c r="S626" s="31">
        <f t="shared" si="193"/>
        <v>58.211719362611227</v>
      </c>
      <c r="T626" s="31">
        <f t="shared" si="194"/>
        <v>53.467649824241406</v>
      </c>
      <c r="U626" s="31">
        <f t="shared" si="195"/>
        <v>49.110206828281257</v>
      </c>
      <c r="V626" s="31">
        <f t="shared" si="196"/>
        <v>45.10788154416101</v>
      </c>
      <c r="W626" s="20">
        <f t="shared" si="197"/>
        <v>41.431733010546402</v>
      </c>
      <c r="Y626" s="153">
        <f t="shared" si="189"/>
        <v>0.101743536</v>
      </c>
      <c r="Z626" s="155">
        <f t="shared" si="198"/>
        <v>12.744343930709595</v>
      </c>
      <c r="AA626" s="156">
        <f t="shared" si="199"/>
        <v>40.723305893531808</v>
      </c>
      <c r="AD626" s="14" t="s">
        <v>578</v>
      </c>
      <c r="AE626" s="57">
        <v>39483</v>
      </c>
      <c r="AF626" s="33">
        <f t="shared" si="200"/>
        <v>63.376719984708693</v>
      </c>
      <c r="AG626" s="84">
        <f t="shared" si="190"/>
        <v>9.3451762193132296E-2</v>
      </c>
      <c r="AH626" s="31">
        <f t="shared" si="201"/>
        <v>58.211719362611227</v>
      </c>
      <c r="AI626" s="86">
        <f t="shared" si="191"/>
        <v>8.5835741515822211E-2</v>
      </c>
      <c r="AJ626" s="155">
        <f t="shared" si="202"/>
        <v>53.467649824241406</v>
      </c>
      <c r="AK626" s="56"/>
      <c r="AL626" s="86">
        <f t="shared" si="203"/>
        <v>7.8840402242436214E-2</v>
      </c>
      <c r="AM626" s="31">
        <f t="shared" si="204"/>
        <v>49.110206828281257</v>
      </c>
      <c r="AN626" s="86">
        <f t="shared" si="205"/>
        <v>7.2415160817401153E-2</v>
      </c>
      <c r="AO626" s="31">
        <f t="shared" si="206"/>
        <v>45.10788154416101</v>
      </c>
      <c r="AP626" s="89">
        <f t="shared" si="207"/>
        <v>6.651355608365335E-2</v>
      </c>
      <c r="AQ626" s="20">
        <f t="shared" si="208"/>
        <v>41.431733010546402</v>
      </c>
      <c r="AR626" s="86">
        <f t="shared" si="209"/>
        <v>6.109291332030313E-2</v>
      </c>
    </row>
    <row r="627" spans="1:44" x14ac:dyDescent="0.25">
      <c r="A627" s="3" t="s">
        <v>544</v>
      </c>
      <c r="B627" s="4">
        <v>39484</v>
      </c>
      <c r="C627" s="7">
        <v>4301333183</v>
      </c>
      <c r="D627" s="8">
        <v>354</v>
      </c>
      <c r="E627" s="8">
        <v>1278</v>
      </c>
      <c r="F627" s="8" t="s">
        <v>1695</v>
      </c>
      <c r="G627" s="8" t="s">
        <v>1696</v>
      </c>
      <c r="H627" s="8">
        <v>40.01108</v>
      </c>
      <c r="I627" s="9">
        <v>-110.08035</v>
      </c>
      <c r="J627" s="7">
        <v>1278</v>
      </c>
      <c r="K627" s="8">
        <v>365</v>
      </c>
      <c r="L627" s="8">
        <v>730</v>
      </c>
      <c r="M627" s="8">
        <v>1095</v>
      </c>
      <c r="N627" s="8">
        <v>1460</v>
      </c>
      <c r="O627" s="8">
        <v>1825</v>
      </c>
      <c r="P627" s="8">
        <v>2190</v>
      </c>
      <c r="Q627" s="6">
        <v>2.3290384453705478E-4</v>
      </c>
      <c r="R627" s="33">
        <f t="shared" si="192"/>
        <v>1173.8470744993872</v>
      </c>
      <c r="S627" s="31">
        <f t="shared" si="193"/>
        <v>1078.1822803683644</v>
      </c>
      <c r="T627" s="31">
        <f t="shared" si="194"/>
        <v>990.31386196203641</v>
      </c>
      <c r="U627" s="31">
        <f t="shared" si="195"/>
        <v>909.60643951512236</v>
      </c>
      <c r="V627" s="31">
        <f t="shared" si="196"/>
        <v>835.47641468750396</v>
      </c>
      <c r="W627" s="20">
        <f t="shared" si="197"/>
        <v>767.38775054316386</v>
      </c>
      <c r="Y627" s="153">
        <f t="shared" si="189"/>
        <v>1.884467232</v>
      </c>
      <c r="Z627" s="155">
        <f t="shared" si="198"/>
        <v>236.04741367314293</v>
      </c>
      <c r="AA627" s="156">
        <f t="shared" si="199"/>
        <v>754.26644828889346</v>
      </c>
      <c r="AD627" s="14" t="s">
        <v>544</v>
      </c>
      <c r="AE627" s="57">
        <v>39484</v>
      </c>
      <c r="AF627" s="33">
        <f t="shared" si="200"/>
        <v>1173.8470744993872</v>
      </c>
      <c r="AG627" s="84">
        <f t="shared" si="190"/>
        <v>1.7308891606206243</v>
      </c>
      <c r="AH627" s="31">
        <f t="shared" si="201"/>
        <v>1078.1822803683644</v>
      </c>
      <c r="AI627" s="86">
        <f t="shared" si="191"/>
        <v>1.5898272124234896</v>
      </c>
      <c r="AJ627" s="155">
        <f t="shared" si="202"/>
        <v>990.31386196203641</v>
      </c>
      <c r="AK627" s="56"/>
      <c r="AL627" s="86">
        <f t="shared" si="203"/>
        <v>1.4602613632729489</v>
      </c>
      <c r="AM627" s="31">
        <f t="shared" si="204"/>
        <v>909.60643951512236</v>
      </c>
      <c r="AN627" s="86">
        <f t="shared" si="205"/>
        <v>1.3412547177483864</v>
      </c>
      <c r="AO627" s="31">
        <f t="shared" si="206"/>
        <v>835.47641468750396</v>
      </c>
      <c r="AP627" s="89">
        <f t="shared" si="207"/>
        <v>1.2319467344189707</v>
      </c>
      <c r="AQ627" s="20">
        <f t="shared" si="208"/>
        <v>767.38775054316386</v>
      </c>
      <c r="AR627" s="86">
        <f t="shared" si="209"/>
        <v>1.131547003236919</v>
      </c>
    </row>
    <row r="628" spans="1:44" x14ac:dyDescent="0.25">
      <c r="A628" s="3" t="s">
        <v>623</v>
      </c>
      <c r="B628" s="4">
        <v>39484</v>
      </c>
      <c r="C628" s="7">
        <v>4301333570</v>
      </c>
      <c r="D628" s="8">
        <v>366</v>
      </c>
      <c r="E628" s="8">
        <v>1696</v>
      </c>
      <c r="F628" s="8" t="s">
        <v>1695</v>
      </c>
      <c r="G628" s="8" t="s">
        <v>1696</v>
      </c>
      <c r="H628" s="8">
        <v>40.1191999999999</v>
      </c>
      <c r="I628" s="9">
        <v>-110.02697000000001</v>
      </c>
      <c r="J628" s="7">
        <v>1696</v>
      </c>
      <c r="K628" s="8">
        <v>365</v>
      </c>
      <c r="L628" s="8">
        <v>730</v>
      </c>
      <c r="M628" s="8">
        <v>1095</v>
      </c>
      <c r="N628" s="8">
        <v>1460</v>
      </c>
      <c r="O628" s="8">
        <v>1825</v>
      </c>
      <c r="P628" s="8">
        <v>2190</v>
      </c>
      <c r="Q628" s="6">
        <v>2.3290384453705478E-4</v>
      </c>
      <c r="R628" s="33">
        <f t="shared" si="192"/>
        <v>1557.7814071603759</v>
      </c>
      <c r="S628" s="31">
        <f t="shared" si="193"/>
        <v>1430.8271889708499</v>
      </c>
      <c r="T628" s="31">
        <f t="shared" si="194"/>
        <v>1314.2193348103394</v>
      </c>
      <c r="U628" s="31">
        <f t="shared" si="195"/>
        <v>1207.1146489965943</v>
      </c>
      <c r="V628" s="31">
        <f t="shared" si="196"/>
        <v>1108.738653607204</v>
      </c>
      <c r="W628" s="20">
        <f t="shared" si="197"/>
        <v>1018.3799882012565</v>
      </c>
      <c r="Y628" s="153">
        <f t="shared" si="189"/>
        <v>2.5008266240000001</v>
      </c>
      <c r="Z628" s="155">
        <f t="shared" si="198"/>
        <v>313.2522798041083</v>
      </c>
      <c r="AA628" s="156">
        <f t="shared" si="199"/>
        <v>1000.9670550062311</v>
      </c>
      <c r="AD628" s="14" t="s">
        <v>623</v>
      </c>
      <c r="AE628" s="57">
        <v>39484</v>
      </c>
      <c r="AF628" s="33">
        <f t="shared" si="200"/>
        <v>1557.7814071603759</v>
      </c>
      <c r="AG628" s="84">
        <f t="shared" si="190"/>
        <v>2.2970172272398894</v>
      </c>
      <c r="AH628" s="31">
        <f t="shared" si="201"/>
        <v>1430.8271889708499</v>
      </c>
      <c r="AI628" s="86">
        <f t="shared" si="191"/>
        <v>2.1098176465338327</v>
      </c>
      <c r="AJ628" s="155">
        <f t="shared" si="202"/>
        <v>1314.2193348103394</v>
      </c>
      <c r="AK628" s="56"/>
      <c r="AL628" s="86">
        <f t="shared" si="203"/>
        <v>1.9378742348285771</v>
      </c>
      <c r="AM628" s="31">
        <f t="shared" si="204"/>
        <v>1207.1146489965943</v>
      </c>
      <c r="AN628" s="86">
        <f t="shared" si="205"/>
        <v>1.779943662990034</v>
      </c>
      <c r="AO628" s="31">
        <f t="shared" si="206"/>
        <v>1108.738653607204</v>
      </c>
      <c r="AP628" s="89">
        <f t="shared" si="207"/>
        <v>1.6348839292445809</v>
      </c>
      <c r="AQ628" s="20">
        <f t="shared" si="208"/>
        <v>1018.3799882012565</v>
      </c>
      <c r="AR628" s="86">
        <f t="shared" si="209"/>
        <v>1.5016461013222335</v>
      </c>
    </row>
    <row r="629" spans="1:44" x14ac:dyDescent="0.25">
      <c r="A629" s="3" t="s">
        <v>449</v>
      </c>
      <c r="B629" s="4">
        <v>39489</v>
      </c>
      <c r="C629" s="7">
        <v>4301333003</v>
      </c>
      <c r="D629" s="8">
        <v>354</v>
      </c>
      <c r="E629" s="8">
        <v>2887</v>
      </c>
      <c r="F629" s="8" t="s">
        <v>1695</v>
      </c>
      <c r="G629" s="8" t="s">
        <v>1696</v>
      </c>
      <c r="H629" s="8">
        <v>40.021529999999899</v>
      </c>
      <c r="I629" s="9">
        <v>-110.08445</v>
      </c>
      <c r="J629" s="7">
        <v>2887</v>
      </c>
      <c r="K629" s="8">
        <v>365</v>
      </c>
      <c r="L629" s="8">
        <v>730</v>
      </c>
      <c r="M629" s="8">
        <v>1095</v>
      </c>
      <c r="N629" s="8">
        <v>1460</v>
      </c>
      <c r="O629" s="8">
        <v>1825</v>
      </c>
      <c r="P629" s="8">
        <v>2190</v>
      </c>
      <c r="Q629" s="6">
        <v>2.3290384453705478E-4</v>
      </c>
      <c r="R629" s="33">
        <f t="shared" si="192"/>
        <v>2651.718704287739</v>
      </c>
      <c r="S629" s="31">
        <f t="shared" si="193"/>
        <v>2435.612084055922</v>
      </c>
      <c r="T629" s="31">
        <f t="shared" si="194"/>
        <v>2237.1174643852887</v>
      </c>
      <c r="U629" s="31">
        <f t="shared" si="195"/>
        <v>2054.7995233804054</v>
      </c>
      <c r="V629" s="31">
        <f t="shared" si="196"/>
        <v>1887.339913304244</v>
      </c>
      <c r="W629" s="20">
        <f t="shared" si="197"/>
        <v>1733.5277275572098</v>
      </c>
      <c r="Y629" s="153">
        <f t="shared" si="189"/>
        <v>4.2570085280000001</v>
      </c>
      <c r="Z629" s="155">
        <f t="shared" si="198"/>
        <v>533.2307380863565</v>
      </c>
      <c r="AA629" s="156">
        <f t="shared" si="199"/>
        <v>1703.8867262989322</v>
      </c>
      <c r="AD629" s="14" t="s">
        <v>449</v>
      </c>
      <c r="AE629" s="57">
        <v>39489</v>
      </c>
      <c r="AF629" s="33">
        <f t="shared" si="200"/>
        <v>2651.718704287739</v>
      </c>
      <c r="AG629" s="84">
        <f t="shared" si="190"/>
        <v>3.9100759050952596</v>
      </c>
      <c r="AH629" s="31">
        <f t="shared" si="201"/>
        <v>2435.612084055922</v>
      </c>
      <c r="AI629" s="86">
        <f t="shared" si="191"/>
        <v>3.5914171848721552</v>
      </c>
      <c r="AJ629" s="155">
        <f t="shared" si="202"/>
        <v>2237.1174643852887</v>
      </c>
      <c r="AK629" s="56"/>
      <c r="AL629" s="86">
        <f t="shared" si="203"/>
        <v>3.2987281344045409</v>
      </c>
      <c r="AM629" s="31">
        <f t="shared" si="204"/>
        <v>2054.7995233804054</v>
      </c>
      <c r="AN629" s="86">
        <f t="shared" si="205"/>
        <v>3.0298923084034364</v>
      </c>
      <c r="AO629" s="31">
        <f t="shared" si="206"/>
        <v>1887.339913304244</v>
      </c>
      <c r="AP629" s="89">
        <f t="shared" si="207"/>
        <v>2.7829657451232932</v>
      </c>
      <c r="AQ629" s="20">
        <f t="shared" si="208"/>
        <v>1733.5277275572098</v>
      </c>
      <c r="AR629" s="86">
        <f t="shared" si="209"/>
        <v>2.5561629095031182</v>
      </c>
    </row>
    <row r="630" spans="1:44" x14ac:dyDescent="0.25">
      <c r="A630" s="3" t="s">
        <v>529</v>
      </c>
      <c r="B630" s="4">
        <v>39490</v>
      </c>
      <c r="C630" s="7">
        <v>4301333162</v>
      </c>
      <c r="D630" s="8">
        <v>150</v>
      </c>
      <c r="E630" s="8">
        <v>326</v>
      </c>
      <c r="F630" s="8" t="s">
        <v>1695</v>
      </c>
      <c r="G630" s="8" t="s">
        <v>1696</v>
      </c>
      <c r="H630" s="8">
        <v>40.011150000000001</v>
      </c>
      <c r="I630" s="9">
        <v>-110.15934</v>
      </c>
      <c r="J630" s="7">
        <v>326</v>
      </c>
      <c r="K630" s="8">
        <v>365</v>
      </c>
      <c r="L630" s="8">
        <v>730</v>
      </c>
      <c r="M630" s="8">
        <v>1095</v>
      </c>
      <c r="N630" s="8">
        <v>1460</v>
      </c>
      <c r="O630" s="8">
        <v>1825</v>
      </c>
      <c r="P630" s="8">
        <v>2190</v>
      </c>
      <c r="Q630" s="6">
        <v>2.3290384453705478E-4</v>
      </c>
      <c r="R630" s="33">
        <f t="shared" si="192"/>
        <v>299.43203934804399</v>
      </c>
      <c r="S630" s="31">
        <f t="shared" si="193"/>
        <v>275.02928278567043</v>
      </c>
      <c r="T630" s="31">
        <f t="shared" si="194"/>
        <v>252.6152730826478</v>
      </c>
      <c r="U630" s="31">
        <f t="shared" si="195"/>
        <v>232.02793371043029</v>
      </c>
      <c r="V630" s="31">
        <f t="shared" si="196"/>
        <v>213.11839686081868</v>
      </c>
      <c r="W630" s="20">
        <f t="shared" si="197"/>
        <v>195.74992697736417</v>
      </c>
      <c r="Y630" s="153">
        <f t="shared" si="189"/>
        <v>0.48070134399999997</v>
      </c>
      <c r="Z630" s="155">
        <f t="shared" si="198"/>
        <v>60.21240755668591</v>
      </c>
      <c r="AA630" s="156">
        <f t="shared" si="199"/>
        <v>192.40286552596189</v>
      </c>
      <c r="AD630" s="14" t="s">
        <v>529</v>
      </c>
      <c r="AE630" s="57">
        <v>39490</v>
      </c>
      <c r="AF630" s="33">
        <f t="shared" si="200"/>
        <v>299.43203934804399</v>
      </c>
      <c r="AG630" s="84">
        <f t="shared" si="190"/>
        <v>0.44152571702842214</v>
      </c>
      <c r="AH630" s="31">
        <f t="shared" si="201"/>
        <v>275.02928278567043</v>
      </c>
      <c r="AI630" s="86">
        <f t="shared" si="191"/>
        <v>0.4055427787559136</v>
      </c>
      <c r="AJ630" s="155">
        <f t="shared" si="202"/>
        <v>252.6152730826478</v>
      </c>
      <c r="AK630" s="56"/>
      <c r="AL630" s="86">
        <f t="shared" si="203"/>
        <v>0.37249233523237979</v>
      </c>
      <c r="AM630" s="31">
        <f t="shared" si="204"/>
        <v>232.02793371043029</v>
      </c>
      <c r="AN630" s="86">
        <f t="shared" si="205"/>
        <v>0.34213539748511268</v>
      </c>
      <c r="AO630" s="31">
        <f t="shared" si="206"/>
        <v>213.11839686081868</v>
      </c>
      <c r="AP630" s="89">
        <f t="shared" si="207"/>
        <v>0.31425245338073898</v>
      </c>
      <c r="AQ630" s="20">
        <f t="shared" si="208"/>
        <v>195.74992697736417</v>
      </c>
      <c r="AR630" s="86">
        <f t="shared" si="209"/>
        <v>0.28864188032491045</v>
      </c>
    </row>
    <row r="631" spans="1:44" x14ac:dyDescent="0.25">
      <c r="A631" s="3" t="s">
        <v>440</v>
      </c>
      <c r="B631" s="4">
        <v>39496</v>
      </c>
      <c r="C631" s="7">
        <v>4301332961</v>
      </c>
      <c r="D631" s="8">
        <v>366</v>
      </c>
      <c r="E631" s="8">
        <v>2393</v>
      </c>
      <c r="F631" s="8" t="s">
        <v>1695</v>
      </c>
      <c r="G631" s="8" t="s">
        <v>1696</v>
      </c>
      <c r="H631" s="8">
        <v>40.018520000000002</v>
      </c>
      <c r="I631" s="9">
        <v>-110.079179999999</v>
      </c>
      <c r="J631" s="7">
        <v>2393</v>
      </c>
      <c r="K631" s="8">
        <v>365</v>
      </c>
      <c r="L631" s="8">
        <v>730</v>
      </c>
      <c r="M631" s="8">
        <v>1095</v>
      </c>
      <c r="N631" s="8">
        <v>1460</v>
      </c>
      <c r="O631" s="8">
        <v>1825</v>
      </c>
      <c r="P631" s="8">
        <v>2190</v>
      </c>
      <c r="Q631" s="6">
        <v>2.3290384453705478E-4</v>
      </c>
      <c r="R631" s="33">
        <f t="shared" si="192"/>
        <v>2197.9781293247524</v>
      </c>
      <c r="S631" s="31">
        <f t="shared" si="193"/>
        <v>2018.8499193438936</v>
      </c>
      <c r="T631" s="31">
        <f t="shared" si="194"/>
        <v>1854.3200873827491</v>
      </c>
      <c r="U631" s="31">
        <f t="shared" si="195"/>
        <v>1703.1989121750296</v>
      </c>
      <c r="V631" s="31">
        <f t="shared" si="196"/>
        <v>1564.3936309445985</v>
      </c>
      <c r="W631" s="20">
        <f t="shared" si="197"/>
        <v>1436.9005375976456</v>
      </c>
      <c r="Y631" s="153">
        <f t="shared" si="189"/>
        <v>3.5285837920000001</v>
      </c>
      <c r="Z631" s="155">
        <f t="shared" si="198"/>
        <v>441.98862356794291</v>
      </c>
      <c r="AA631" s="156">
        <f t="shared" si="199"/>
        <v>1412.3314638148061</v>
      </c>
      <c r="AD631" s="14" t="s">
        <v>440</v>
      </c>
      <c r="AE631" s="57">
        <v>39496</v>
      </c>
      <c r="AF631" s="33">
        <f t="shared" si="200"/>
        <v>2197.9781293247524</v>
      </c>
      <c r="AG631" s="84">
        <f t="shared" si="190"/>
        <v>3.2410154627270376</v>
      </c>
      <c r="AH631" s="31">
        <f t="shared" si="201"/>
        <v>2018.8499193438936</v>
      </c>
      <c r="AI631" s="86">
        <f t="shared" si="191"/>
        <v>2.9768830354690223</v>
      </c>
      <c r="AJ631" s="155">
        <f t="shared" si="202"/>
        <v>1854.3200873827491</v>
      </c>
      <c r="AK631" s="56"/>
      <c r="AL631" s="86">
        <f t="shared" si="203"/>
        <v>2.7342765589297082</v>
      </c>
      <c r="AM631" s="31">
        <f t="shared" si="204"/>
        <v>1703.1989121750296</v>
      </c>
      <c r="AN631" s="86">
        <f t="shared" si="205"/>
        <v>2.5114417367542168</v>
      </c>
      <c r="AO631" s="31">
        <f t="shared" si="206"/>
        <v>1564.3936309445985</v>
      </c>
      <c r="AP631" s="89">
        <f t="shared" si="207"/>
        <v>2.306767242147572</v>
      </c>
      <c r="AQ631" s="20">
        <f t="shared" si="208"/>
        <v>1436.9005375976456</v>
      </c>
      <c r="AR631" s="86">
        <f t="shared" si="209"/>
        <v>2.1187730663113826</v>
      </c>
    </row>
    <row r="632" spans="1:44" x14ac:dyDescent="0.25">
      <c r="A632" s="3" t="s">
        <v>611</v>
      </c>
      <c r="B632" s="4">
        <v>39496</v>
      </c>
      <c r="C632" s="7">
        <v>4301333515</v>
      </c>
      <c r="D632" s="8">
        <v>307</v>
      </c>
      <c r="E632" s="8">
        <v>6136</v>
      </c>
      <c r="F632" s="8" t="s">
        <v>1695</v>
      </c>
      <c r="G632" s="8" t="s">
        <v>1696</v>
      </c>
      <c r="H632" s="8">
        <v>40.065309999999897</v>
      </c>
      <c r="I632" s="9">
        <v>-110.13093000000001</v>
      </c>
      <c r="J632" s="7">
        <v>6136</v>
      </c>
      <c r="K632" s="8">
        <v>365</v>
      </c>
      <c r="L632" s="8">
        <v>730</v>
      </c>
      <c r="M632" s="8">
        <v>1095</v>
      </c>
      <c r="N632" s="8">
        <v>1460</v>
      </c>
      <c r="O632" s="8">
        <v>1825</v>
      </c>
      <c r="P632" s="8">
        <v>2190</v>
      </c>
      <c r="Q632" s="6">
        <v>2.3290384453705478E-4</v>
      </c>
      <c r="R632" s="33">
        <f t="shared" si="192"/>
        <v>5635.9355626981533</v>
      </c>
      <c r="S632" s="31">
        <f t="shared" si="193"/>
        <v>5176.6247827388761</v>
      </c>
      <c r="T632" s="31">
        <f t="shared" si="194"/>
        <v>4754.7463669789167</v>
      </c>
      <c r="U632" s="31">
        <f t="shared" si="195"/>
        <v>4367.2496970773009</v>
      </c>
      <c r="V632" s="31">
        <f t="shared" si="196"/>
        <v>4011.3327703619125</v>
      </c>
      <c r="W632" s="20">
        <f t="shared" si="197"/>
        <v>3684.4219384451121</v>
      </c>
      <c r="Y632" s="153">
        <f t="shared" si="189"/>
        <v>9.0478019839999995</v>
      </c>
      <c r="Z632" s="155">
        <f t="shared" si="198"/>
        <v>1133.3231066497692</v>
      </c>
      <c r="AA632" s="156">
        <f t="shared" si="199"/>
        <v>3621.4232603291475</v>
      </c>
      <c r="AD632" s="14" t="s">
        <v>611</v>
      </c>
      <c r="AE632" s="57">
        <v>39496</v>
      </c>
      <c r="AF632" s="33">
        <f t="shared" si="200"/>
        <v>5635.9355626981533</v>
      </c>
      <c r="AG632" s="84">
        <f t="shared" si="190"/>
        <v>8.310434968363186</v>
      </c>
      <c r="AH632" s="31">
        <f t="shared" si="201"/>
        <v>5176.6247827388761</v>
      </c>
      <c r="AI632" s="86">
        <f t="shared" si="191"/>
        <v>7.6331610136389134</v>
      </c>
      <c r="AJ632" s="155">
        <f t="shared" si="202"/>
        <v>4754.7463669789167</v>
      </c>
      <c r="AK632" s="56"/>
      <c r="AL632" s="86">
        <f t="shared" si="203"/>
        <v>7.0110827269505593</v>
      </c>
      <c r="AM632" s="31">
        <f t="shared" si="204"/>
        <v>4367.2496970773009</v>
      </c>
      <c r="AN632" s="86">
        <f t="shared" si="205"/>
        <v>6.4397018373271511</v>
      </c>
      <c r="AO632" s="31">
        <f t="shared" si="206"/>
        <v>4011.3327703619125</v>
      </c>
      <c r="AP632" s="89">
        <f t="shared" si="207"/>
        <v>5.9148866685405359</v>
      </c>
      <c r="AQ632" s="20">
        <f t="shared" si="208"/>
        <v>3684.4219384451121</v>
      </c>
      <c r="AR632" s="86">
        <f t="shared" si="209"/>
        <v>5.432842262802609</v>
      </c>
    </row>
    <row r="633" spans="1:44" x14ac:dyDescent="0.25">
      <c r="A633" s="3" t="s">
        <v>530</v>
      </c>
      <c r="B633" s="4">
        <v>39497</v>
      </c>
      <c r="C633" s="7">
        <v>4301333163</v>
      </c>
      <c r="D633" s="8">
        <v>18</v>
      </c>
      <c r="E633" s="8">
        <v>100</v>
      </c>
      <c r="F633" s="8" t="s">
        <v>1695</v>
      </c>
      <c r="G633" s="8" t="s">
        <v>1696</v>
      </c>
      <c r="H633" s="8">
        <v>40.010480000000001</v>
      </c>
      <c r="I633" s="9">
        <v>-110.15522</v>
      </c>
      <c r="J633" s="7">
        <v>100</v>
      </c>
      <c r="K633" s="8">
        <v>365</v>
      </c>
      <c r="L633" s="8">
        <v>730</v>
      </c>
      <c r="M633" s="8">
        <v>1095</v>
      </c>
      <c r="N633" s="8">
        <v>1460</v>
      </c>
      <c r="O633" s="8">
        <v>1825</v>
      </c>
      <c r="P633" s="8">
        <v>2190</v>
      </c>
      <c r="Q633" s="6">
        <v>2.3290384453705478E-4</v>
      </c>
      <c r="R633" s="33">
        <f t="shared" si="192"/>
        <v>91.850318818418401</v>
      </c>
      <c r="S633" s="31">
        <f t="shared" si="193"/>
        <v>84.36481067045105</v>
      </c>
      <c r="T633" s="31">
        <f t="shared" si="194"/>
        <v>77.489347571364348</v>
      </c>
      <c r="U633" s="31">
        <f t="shared" si="195"/>
        <v>71.174212794610511</v>
      </c>
      <c r="V633" s="31">
        <f t="shared" si="196"/>
        <v>65.373741368349286</v>
      </c>
      <c r="W633" s="20">
        <f t="shared" si="197"/>
        <v>60.045989870357111</v>
      </c>
      <c r="Y633" s="153">
        <f t="shared" si="189"/>
        <v>0.14745439999999999</v>
      </c>
      <c r="Z633" s="155">
        <f t="shared" si="198"/>
        <v>18.470063667695062</v>
      </c>
      <c r="AA633" s="156">
        <f t="shared" si="199"/>
        <v>59.019283903669283</v>
      </c>
      <c r="AD633" s="14" t="s">
        <v>530</v>
      </c>
      <c r="AE633" s="57">
        <v>39497</v>
      </c>
      <c r="AF633" s="33">
        <f t="shared" si="200"/>
        <v>91.850318818418401</v>
      </c>
      <c r="AG633" s="84">
        <f t="shared" si="190"/>
        <v>0.13543733651178594</v>
      </c>
      <c r="AH633" s="31">
        <f t="shared" si="201"/>
        <v>84.36481067045105</v>
      </c>
      <c r="AI633" s="86">
        <f t="shared" si="191"/>
        <v>0.12439962538524957</v>
      </c>
      <c r="AJ633" s="155">
        <f t="shared" si="202"/>
        <v>77.489347571364348</v>
      </c>
      <c r="AK633" s="56"/>
      <c r="AL633" s="86">
        <f t="shared" si="203"/>
        <v>0.11426145252526987</v>
      </c>
      <c r="AM633" s="31">
        <f t="shared" si="204"/>
        <v>71.174212794610511</v>
      </c>
      <c r="AN633" s="86">
        <f t="shared" si="205"/>
        <v>0.10494950843101616</v>
      </c>
      <c r="AO633" s="31">
        <f t="shared" si="206"/>
        <v>65.373741368349286</v>
      </c>
      <c r="AP633" s="89">
        <f t="shared" si="207"/>
        <v>9.6396458092251225E-2</v>
      </c>
      <c r="AQ633" s="20">
        <f t="shared" si="208"/>
        <v>60.045989870357111</v>
      </c>
      <c r="AR633" s="86">
        <f t="shared" si="209"/>
        <v>8.8540454087395859E-2</v>
      </c>
    </row>
    <row r="634" spans="1:44" x14ac:dyDescent="0.25">
      <c r="A634" s="3" t="s">
        <v>1450</v>
      </c>
      <c r="B634" s="4">
        <v>39497</v>
      </c>
      <c r="C634" s="7">
        <v>4304738500</v>
      </c>
      <c r="D634" s="8">
        <v>178</v>
      </c>
      <c r="E634" s="8">
        <v>1208</v>
      </c>
      <c r="F634" s="8" t="s">
        <v>1695</v>
      </c>
      <c r="G634" s="8" t="s">
        <v>1697</v>
      </c>
      <c r="H634" s="8">
        <v>40.194989999999898</v>
      </c>
      <c r="I634" s="9">
        <v>-109.81438</v>
      </c>
      <c r="J634" s="7">
        <v>1208</v>
      </c>
      <c r="K634" s="8">
        <v>365</v>
      </c>
      <c r="L634" s="8">
        <v>730</v>
      </c>
      <c r="M634" s="8">
        <v>1095</v>
      </c>
      <c r="N634" s="8">
        <v>1460</v>
      </c>
      <c r="O634" s="8">
        <v>1825</v>
      </c>
      <c r="P634" s="8">
        <v>2190</v>
      </c>
      <c r="Q634" s="6">
        <v>2.3290384453705478E-4</v>
      </c>
      <c r="R634" s="33">
        <f t="shared" si="192"/>
        <v>1109.5518513264942</v>
      </c>
      <c r="S634" s="31">
        <f t="shared" si="193"/>
        <v>1019.1269128990486</v>
      </c>
      <c r="T634" s="31">
        <f t="shared" si="194"/>
        <v>936.07131866208135</v>
      </c>
      <c r="U634" s="31">
        <f t="shared" si="195"/>
        <v>859.78449055889496</v>
      </c>
      <c r="V634" s="31">
        <f t="shared" si="196"/>
        <v>789.7147957296595</v>
      </c>
      <c r="W634" s="20">
        <f t="shared" si="197"/>
        <v>725.35555763391392</v>
      </c>
      <c r="Y634" s="153">
        <f t="shared" si="189"/>
        <v>1.781249152</v>
      </c>
      <c r="Z634" s="155">
        <f t="shared" si="198"/>
        <v>223.11836910575636</v>
      </c>
      <c r="AA634" s="156">
        <f t="shared" si="199"/>
        <v>712.95294955632494</v>
      </c>
      <c r="AD634" s="14" t="s">
        <v>1450</v>
      </c>
      <c r="AE634" s="57">
        <v>39497</v>
      </c>
      <c r="AF634" s="33">
        <f t="shared" si="200"/>
        <v>1109.5518513264942</v>
      </c>
      <c r="AG634" s="84">
        <f t="shared" si="190"/>
        <v>1.6360830250623741</v>
      </c>
      <c r="AH634" s="31">
        <f t="shared" si="201"/>
        <v>1019.1269128990486</v>
      </c>
      <c r="AI634" s="86">
        <f t="shared" si="191"/>
        <v>1.5027474746538148</v>
      </c>
      <c r="AJ634" s="155">
        <f t="shared" si="202"/>
        <v>936.07131866208135</v>
      </c>
      <c r="AK634" s="56"/>
      <c r="AL634" s="86">
        <f t="shared" si="203"/>
        <v>1.3802783465052599</v>
      </c>
      <c r="AM634" s="31">
        <f t="shared" si="204"/>
        <v>859.78449055889496</v>
      </c>
      <c r="AN634" s="86">
        <f t="shared" si="205"/>
        <v>1.2677900618466751</v>
      </c>
      <c r="AO634" s="31">
        <f t="shared" si="206"/>
        <v>789.7147957296595</v>
      </c>
      <c r="AP634" s="89">
        <f t="shared" si="207"/>
        <v>1.164469213754395</v>
      </c>
      <c r="AQ634" s="20">
        <f t="shared" si="208"/>
        <v>725.35555763391392</v>
      </c>
      <c r="AR634" s="86">
        <f t="shared" si="209"/>
        <v>1.069568685375742</v>
      </c>
    </row>
    <row r="635" spans="1:44" x14ac:dyDescent="0.25">
      <c r="A635" s="3" t="s">
        <v>448</v>
      </c>
      <c r="B635" s="4">
        <v>39499</v>
      </c>
      <c r="C635" s="7">
        <v>4301333002</v>
      </c>
      <c r="D635" s="8">
        <v>356</v>
      </c>
      <c r="E635" s="8">
        <v>1952</v>
      </c>
      <c r="F635" s="8" t="s">
        <v>1695</v>
      </c>
      <c r="G635" s="8" t="s">
        <v>1696</v>
      </c>
      <c r="H635" s="8">
        <v>40.021940000000001</v>
      </c>
      <c r="I635" s="9">
        <v>-110.078869999999</v>
      </c>
      <c r="J635" s="7">
        <v>1952</v>
      </c>
      <c r="K635" s="8">
        <v>365</v>
      </c>
      <c r="L635" s="8">
        <v>730</v>
      </c>
      <c r="M635" s="8">
        <v>1095</v>
      </c>
      <c r="N635" s="8">
        <v>1460</v>
      </c>
      <c r="O635" s="8">
        <v>1825</v>
      </c>
      <c r="P635" s="8">
        <v>2190</v>
      </c>
      <c r="Q635" s="6">
        <v>2.3290384453705478E-4</v>
      </c>
      <c r="R635" s="33">
        <f t="shared" si="192"/>
        <v>1792.918223335527</v>
      </c>
      <c r="S635" s="31">
        <f t="shared" si="193"/>
        <v>1646.8011042872045</v>
      </c>
      <c r="T635" s="31">
        <f t="shared" si="194"/>
        <v>1512.5920645930321</v>
      </c>
      <c r="U635" s="31">
        <f t="shared" si="195"/>
        <v>1389.3206337507972</v>
      </c>
      <c r="V635" s="31">
        <f t="shared" si="196"/>
        <v>1276.0954315101783</v>
      </c>
      <c r="W635" s="20">
        <f t="shared" si="197"/>
        <v>1172.0977222693707</v>
      </c>
      <c r="Y635" s="153">
        <f t="shared" si="189"/>
        <v>2.878309888</v>
      </c>
      <c r="Z635" s="155">
        <f t="shared" si="198"/>
        <v>360.53564279340765</v>
      </c>
      <c r="AA635" s="156">
        <f t="shared" si="199"/>
        <v>1152.0564217996243</v>
      </c>
      <c r="AD635" s="14" t="s">
        <v>448</v>
      </c>
      <c r="AE635" s="57">
        <v>39499</v>
      </c>
      <c r="AF635" s="33">
        <f t="shared" si="200"/>
        <v>1792.918223335527</v>
      </c>
      <c r="AG635" s="84">
        <f t="shared" si="190"/>
        <v>2.6437368087100612</v>
      </c>
      <c r="AH635" s="31">
        <f t="shared" si="201"/>
        <v>1646.8011042872045</v>
      </c>
      <c r="AI635" s="86">
        <f t="shared" si="191"/>
        <v>2.4282806875200715</v>
      </c>
      <c r="AJ635" s="155">
        <f t="shared" si="202"/>
        <v>1512.5920645930321</v>
      </c>
      <c r="AK635" s="56"/>
      <c r="AL635" s="86">
        <f t="shared" si="203"/>
        <v>2.2303835532932679</v>
      </c>
      <c r="AM635" s="31">
        <f t="shared" si="204"/>
        <v>1389.3206337507972</v>
      </c>
      <c r="AN635" s="86">
        <f t="shared" si="205"/>
        <v>2.0486144045734354</v>
      </c>
      <c r="AO635" s="31">
        <f t="shared" si="206"/>
        <v>1276.0954315101783</v>
      </c>
      <c r="AP635" s="89">
        <f t="shared" si="207"/>
        <v>1.8816588619607442</v>
      </c>
      <c r="AQ635" s="20">
        <f t="shared" si="208"/>
        <v>1172.0977222693707</v>
      </c>
      <c r="AR635" s="86">
        <f t="shared" si="209"/>
        <v>1.728309663785967</v>
      </c>
    </row>
    <row r="636" spans="1:44" x14ac:dyDescent="0.25">
      <c r="A636" s="3" t="s">
        <v>450</v>
      </c>
      <c r="B636" s="4">
        <v>39504</v>
      </c>
      <c r="C636" s="7">
        <v>4301333004</v>
      </c>
      <c r="D636" s="8">
        <v>362</v>
      </c>
      <c r="E636" s="8">
        <v>2172</v>
      </c>
      <c r="F636" s="8" t="s">
        <v>1695</v>
      </c>
      <c r="G636" s="8" t="s">
        <v>1696</v>
      </c>
      <c r="H636" s="8">
        <v>40.022410000000001</v>
      </c>
      <c r="I636" s="9">
        <v>-110.07476</v>
      </c>
      <c r="J636" s="7">
        <v>2172</v>
      </c>
      <c r="K636" s="8">
        <v>365</v>
      </c>
      <c r="L636" s="8">
        <v>730</v>
      </c>
      <c r="M636" s="8">
        <v>1095</v>
      </c>
      <c r="N636" s="8">
        <v>1460</v>
      </c>
      <c r="O636" s="8">
        <v>1825</v>
      </c>
      <c r="P636" s="8">
        <v>2190</v>
      </c>
      <c r="Q636" s="6">
        <v>2.3290384453705478E-4</v>
      </c>
      <c r="R636" s="33">
        <f t="shared" si="192"/>
        <v>1994.9889247360477</v>
      </c>
      <c r="S636" s="31">
        <f t="shared" si="193"/>
        <v>1832.4036877621968</v>
      </c>
      <c r="T636" s="31">
        <f t="shared" si="194"/>
        <v>1683.0686292500338</v>
      </c>
      <c r="U636" s="31">
        <f t="shared" si="195"/>
        <v>1545.9039018989404</v>
      </c>
      <c r="V636" s="31">
        <f t="shared" si="196"/>
        <v>1419.9176625205466</v>
      </c>
      <c r="W636" s="20">
        <f t="shared" si="197"/>
        <v>1304.1988999841565</v>
      </c>
      <c r="Y636" s="153">
        <f t="shared" si="189"/>
        <v>3.202709568</v>
      </c>
      <c r="Z636" s="155">
        <f t="shared" si="198"/>
        <v>401.16978286233683</v>
      </c>
      <c r="AA636" s="156">
        <f t="shared" si="199"/>
        <v>1281.8988463876969</v>
      </c>
      <c r="AD636" s="14" t="s">
        <v>450</v>
      </c>
      <c r="AE636" s="57">
        <v>39504</v>
      </c>
      <c r="AF636" s="33">
        <f t="shared" si="200"/>
        <v>1994.9889247360477</v>
      </c>
      <c r="AG636" s="84">
        <f t="shared" si="190"/>
        <v>2.9416989490359904</v>
      </c>
      <c r="AH636" s="31">
        <f t="shared" si="201"/>
        <v>1832.4036877621968</v>
      </c>
      <c r="AI636" s="86">
        <f t="shared" si="191"/>
        <v>2.7019598633676205</v>
      </c>
      <c r="AJ636" s="155">
        <f t="shared" si="202"/>
        <v>1683.0686292500338</v>
      </c>
      <c r="AK636" s="56"/>
      <c r="AL636" s="86">
        <f t="shared" si="203"/>
        <v>2.4817587488488617</v>
      </c>
      <c r="AM636" s="31">
        <f t="shared" si="204"/>
        <v>1545.9039018989404</v>
      </c>
      <c r="AN636" s="86">
        <f t="shared" si="205"/>
        <v>2.2795033231216713</v>
      </c>
      <c r="AO636" s="31">
        <f t="shared" si="206"/>
        <v>1419.9176625205466</v>
      </c>
      <c r="AP636" s="89">
        <f t="shared" si="207"/>
        <v>2.0937310697636966</v>
      </c>
      <c r="AQ636" s="20">
        <f t="shared" si="208"/>
        <v>1304.1988999841565</v>
      </c>
      <c r="AR636" s="86">
        <f t="shared" si="209"/>
        <v>1.923098662778238</v>
      </c>
    </row>
    <row r="637" spans="1:44" x14ac:dyDescent="0.25">
      <c r="A637" s="3" t="s">
        <v>613</v>
      </c>
      <c r="B637" s="4">
        <v>39504</v>
      </c>
      <c r="C637" s="7">
        <v>4301333517</v>
      </c>
      <c r="D637" s="8">
        <v>288</v>
      </c>
      <c r="E637" s="8">
        <v>4620</v>
      </c>
      <c r="F637" s="8" t="s">
        <v>1695</v>
      </c>
      <c r="G637" s="8" t="s">
        <v>1696</v>
      </c>
      <c r="H637" s="8">
        <v>40.065480000000001</v>
      </c>
      <c r="I637" s="9">
        <v>-110.13569</v>
      </c>
      <c r="J637" s="7">
        <v>4620</v>
      </c>
      <c r="K637" s="8">
        <v>365</v>
      </c>
      <c r="L637" s="8">
        <v>730</v>
      </c>
      <c r="M637" s="8">
        <v>1095</v>
      </c>
      <c r="N637" s="8">
        <v>1460</v>
      </c>
      <c r="O637" s="8">
        <v>1825</v>
      </c>
      <c r="P637" s="8">
        <v>2190</v>
      </c>
      <c r="Q637" s="6">
        <v>2.3290384453705478E-4</v>
      </c>
      <c r="R637" s="33">
        <f t="shared" si="192"/>
        <v>4243.4847294109295</v>
      </c>
      <c r="S637" s="31">
        <f t="shared" si="193"/>
        <v>3897.6542529748385</v>
      </c>
      <c r="T637" s="31">
        <f t="shared" si="194"/>
        <v>3580.007857797033</v>
      </c>
      <c r="U637" s="31">
        <f t="shared" si="195"/>
        <v>3288.2486311110056</v>
      </c>
      <c r="V637" s="31">
        <f t="shared" si="196"/>
        <v>3020.2668512177374</v>
      </c>
      <c r="W637" s="20">
        <f t="shared" si="197"/>
        <v>2774.1247320104985</v>
      </c>
      <c r="Y637" s="153">
        <f t="shared" si="189"/>
        <v>6.8123932799999993</v>
      </c>
      <c r="Z637" s="155">
        <f t="shared" si="198"/>
        <v>853.31694144751191</v>
      </c>
      <c r="AA637" s="156">
        <f t="shared" si="199"/>
        <v>2726.6909163495211</v>
      </c>
      <c r="AD637" s="14" t="s">
        <v>613</v>
      </c>
      <c r="AE637" s="57">
        <v>39504</v>
      </c>
      <c r="AF637" s="33">
        <f t="shared" si="200"/>
        <v>4243.4847294109295</v>
      </c>
      <c r="AG637" s="84">
        <f t="shared" si="190"/>
        <v>6.2572049468445092</v>
      </c>
      <c r="AH637" s="31">
        <f t="shared" si="201"/>
        <v>3897.6542529748385</v>
      </c>
      <c r="AI637" s="86">
        <f t="shared" si="191"/>
        <v>5.7472626927985297</v>
      </c>
      <c r="AJ637" s="155">
        <f t="shared" si="202"/>
        <v>3580.007857797033</v>
      </c>
      <c r="AK637" s="56"/>
      <c r="AL637" s="86">
        <f t="shared" si="203"/>
        <v>5.2788791066674676</v>
      </c>
      <c r="AM637" s="31">
        <f t="shared" si="204"/>
        <v>3288.2486311110056</v>
      </c>
      <c r="AN637" s="86">
        <f t="shared" si="205"/>
        <v>4.8486672895129468</v>
      </c>
      <c r="AO637" s="31">
        <f t="shared" si="206"/>
        <v>3020.2668512177374</v>
      </c>
      <c r="AP637" s="89">
        <f t="shared" si="207"/>
        <v>4.4535163638620077</v>
      </c>
      <c r="AQ637" s="20">
        <f t="shared" si="208"/>
        <v>2774.1247320104985</v>
      </c>
      <c r="AR637" s="86">
        <f t="shared" si="209"/>
        <v>4.0905689788376884</v>
      </c>
    </row>
    <row r="638" spans="1:44" x14ac:dyDescent="0.25">
      <c r="A638" s="3" t="s">
        <v>439</v>
      </c>
      <c r="B638" s="4">
        <v>39513</v>
      </c>
      <c r="C638" s="7">
        <v>4301332960</v>
      </c>
      <c r="D638" s="8">
        <v>341</v>
      </c>
      <c r="E638" s="8">
        <v>3441</v>
      </c>
      <c r="F638" s="8" t="s">
        <v>1695</v>
      </c>
      <c r="G638" s="8" t="s">
        <v>1696</v>
      </c>
      <c r="H638" s="8">
        <v>40.017629999999897</v>
      </c>
      <c r="I638" s="9">
        <v>-110.09404000000001</v>
      </c>
      <c r="J638" s="7">
        <v>3441</v>
      </c>
      <c r="K638" s="8">
        <v>365</v>
      </c>
      <c r="L638" s="8">
        <v>730</v>
      </c>
      <c r="M638" s="8">
        <v>1095</v>
      </c>
      <c r="N638" s="8">
        <v>1460</v>
      </c>
      <c r="O638" s="8">
        <v>1825</v>
      </c>
      <c r="P638" s="8">
        <v>2190</v>
      </c>
      <c r="Q638" s="6">
        <v>2.3290384453705478E-4</v>
      </c>
      <c r="R638" s="33">
        <f t="shared" si="192"/>
        <v>3160.5694705417773</v>
      </c>
      <c r="S638" s="31">
        <f t="shared" si="193"/>
        <v>2902.9931351702207</v>
      </c>
      <c r="T638" s="31">
        <f t="shared" si="194"/>
        <v>2666.4084499306473</v>
      </c>
      <c r="U638" s="31">
        <f t="shared" si="195"/>
        <v>2449.1046622625477</v>
      </c>
      <c r="V638" s="31">
        <f t="shared" si="196"/>
        <v>2249.5104404848989</v>
      </c>
      <c r="W638" s="20">
        <f t="shared" si="197"/>
        <v>2066.1825114389881</v>
      </c>
      <c r="Y638" s="153">
        <f t="shared" si="189"/>
        <v>5.0739059040000001</v>
      </c>
      <c r="Z638" s="155">
        <f t="shared" si="198"/>
        <v>635.55489080538712</v>
      </c>
      <c r="AA638" s="156">
        <f t="shared" si="199"/>
        <v>2030.8535591252601</v>
      </c>
      <c r="AD638" s="14" t="s">
        <v>439</v>
      </c>
      <c r="AE638" s="57">
        <v>39513</v>
      </c>
      <c r="AF638" s="33">
        <f t="shared" si="200"/>
        <v>3160.5694705417773</v>
      </c>
      <c r="AG638" s="84">
        <f t="shared" si="190"/>
        <v>4.6603987493705539</v>
      </c>
      <c r="AH638" s="31">
        <f t="shared" si="201"/>
        <v>2902.9931351702207</v>
      </c>
      <c r="AI638" s="86">
        <f t="shared" si="191"/>
        <v>4.280591109506438</v>
      </c>
      <c r="AJ638" s="155">
        <f t="shared" si="202"/>
        <v>2666.4084499306473</v>
      </c>
      <c r="AK638" s="56"/>
      <c r="AL638" s="86">
        <f t="shared" si="203"/>
        <v>3.9317365813945364</v>
      </c>
      <c r="AM638" s="31">
        <f t="shared" si="204"/>
        <v>2449.1046622625477</v>
      </c>
      <c r="AN638" s="86">
        <f t="shared" si="205"/>
        <v>3.611312585111266</v>
      </c>
      <c r="AO638" s="31">
        <f t="shared" si="206"/>
        <v>2249.5104404848989</v>
      </c>
      <c r="AP638" s="89">
        <f t="shared" si="207"/>
        <v>3.3170021229543645</v>
      </c>
      <c r="AQ638" s="20">
        <f t="shared" si="208"/>
        <v>2066.1825114389881</v>
      </c>
      <c r="AR638" s="86">
        <f t="shared" si="209"/>
        <v>3.0466770251472912</v>
      </c>
    </row>
    <row r="639" spans="1:44" x14ac:dyDescent="0.25">
      <c r="A639" s="3" t="s">
        <v>539</v>
      </c>
      <c r="B639" s="4">
        <v>39514</v>
      </c>
      <c r="C639" s="7">
        <v>4301333178</v>
      </c>
      <c r="D639" s="8">
        <v>342</v>
      </c>
      <c r="E639" s="8">
        <v>1746</v>
      </c>
      <c r="F639" s="8" t="s">
        <v>1695</v>
      </c>
      <c r="G639" s="8" t="s">
        <v>1696</v>
      </c>
      <c r="H639" s="8">
        <v>40.015250000000002</v>
      </c>
      <c r="I639" s="9">
        <v>-110.08922</v>
      </c>
      <c r="J639" s="7">
        <v>1746</v>
      </c>
      <c r="K639" s="8">
        <v>365</v>
      </c>
      <c r="L639" s="8">
        <v>730</v>
      </c>
      <c r="M639" s="8">
        <v>1095</v>
      </c>
      <c r="N639" s="8">
        <v>1460</v>
      </c>
      <c r="O639" s="8">
        <v>1825</v>
      </c>
      <c r="P639" s="8">
        <v>2190</v>
      </c>
      <c r="Q639" s="6">
        <v>2.3290384453705478E-4</v>
      </c>
      <c r="R639" s="33">
        <f t="shared" si="192"/>
        <v>1603.7065665695852</v>
      </c>
      <c r="S639" s="31">
        <f t="shared" si="193"/>
        <v>1473.0095943060753</v>
      </c>
      <c r="T639" s="31">
        <f t="shared" si="194"/>
        <v>1352.9640085960216</v>
      </c>
      <c r="U639" s="31">
        <f t="shared" si="195"/>
        <v>1242.7017553938995</v>
      </c>
      <c r="V639" s="31">
        <f t="shared" si="196"/>
        <v>1141.4255242913787</v>
      </c>
      <c r="W639" s="20">
        <f t="shared" si="197"/>
        <v>1048.4029831364351</v>
      </c>
      <c r="Y639" s="153">
        <f t="shared" si="189"/>
        <v>2.5745538240000001</v>
      </c>
      <c r="Z639" s="155">
        <f t="shared" si="198"/>
        <v>322.48731163795583</v>
      </c>
      <c r="AA639" s="156">
        <f t="shared" si="199"/>
        <v>1030.4766969580658</v>
      </c>
      <c r="AD639" s="14" t="s">
        <v>539</v>
      </c>
      <c r="AE639" s="57">
        <v>39514</v>
      </c>
      <c r="AF639" s="33">
        <f t="shared" si="200"/>
        <v>1603.7065665695852</v>
      </c>
      <c r="AG639" s="84">
        <f t="shared" si="190"/>
        <v>2.3647358954957824</v>
      </c>
      <c r="AH639" s="31">
        <f t="shared" si="201"/>
        <v>1473.0095943060753</v>
      </c>
      <c r="AI639" s="86">
        <f t="shared" si="191"/>
        <v>2.1720174592264576</v>
      </c>
      <c r="AJ639" s="155">
        <f t="shared" si="202"/>
        <v>1352.9640085960216</v>
      </c>
      <c r="AK639" s="56"/>
      <c r="AL639" s="86">
        <f t="shared" si="203"/>
        <v>1.9950049610912119</v>
      </c>
      <c r="AM639" s="31">
        <f t="shared" si="204"/>
        <v>1242.7017553938995</v>
      </c>
      <c r="AN639" s="86">
        <f t="shared" si="205"/>
        <v>1.832418417205542</v>
      </c>
      <c r="AO639" s="31">
        <f t="shared" si="206"/>
        <v>1141.4255242913787</v>
      </c>
      <c r="AP639" s="89">
        <f t="shared" si="207"/>
        <v>1.6830821582907065</v>
      </c>
      <c r="AQ639" s="20">
        <f t="shared" si="208"/>
        <v>1048.4029831364351</v>
      </c>
      <c r="AR639" s="86">
        <f t="shared" si="209"/>
        <v>1.5459163283659314</v>
      </c>
    </row>
    <row r="640" spans="1:44" x14ac:dyDescent="0.25">
      <c r="A640" s="3" t="s">
        <v>537</v>
      </c>
      <c r="B640" s="4">
        <v>39518</v>
      </c>
      <c r="C640" s="7">
        <v>4301333176</v>
      </c>
      <c r="D640" s="8">
        <v>321</v>
      </c>
      <c r="E640" s="8">
        <v>1093</v>
      </c>
      <c r="F640" s="8" t="s">
        <v>1695</v>
      </c>
      <c r="G640" s="8" t="s">
        <v>1696</v>
      </c>
      <c r="H640" s="8">
        <v>40.021949999999897</v>
      </c>
      <c r="I640" s="9">
        <v>-110.089479999999</v>
      </c>
      <c r="J640" s="7">
        <v>1093</v>
      </c>
      <c r="K640" s="8">
        <v>365</v>
      </c>
      <c r="L640" s="8">
        <v>730</v>
      </c>
      <c r="M640" s="8">
        <v>1095</v>
      </c>
      <c r="N640" s="8">
        <v>1460</v>
      </c>
      <c r="O640" s="8">
        <v>1825</v>
      </c>
      <c r="P640" s="8">
        <v>2190</v>
      </c>
      <c r="Q640" s="6">
        <v>2.3290384453705478E-4</v>
      </c>
      <c r="R640" s="33">
        <f t="shared" si="192"/>
        <v>1003.923984685313</v>
      </c>
      <c r="S640" s="31">
        <f t="shared" si="193"/>
        <v>922.10738062803</v>
      </c>
      <c r="T640" s="31">
        <f t="shared" si="194"/>
        <v>846.95856895501242</v>
      </c>
      <c r="U640" s="31">
        <f t="shared" si="195"/>
        <v>777.93414584509287</v>
      </c>
      <c r="V640" s="31">
        <f t="shared" si="196"/>
        <v>714.53499315605779</v>
      </c>
      <c r="W640" s="20">
        <f t="shared" si="197"/>
        <v>656.30266928300318</v>
      </c>
      <c r="Y640" s="153">
        <f t="shared" si="189"/>
        <v>1.611676592</v>
      </c>
      <c r="Z640" s="155">
        <f t="shared" si="198"/>
        <v>201.87779588790707</v>
      </c>
      <c r="AA640" s="156">
        <f t="shared" si="199"/>
        <v>645.08077306710538</v>
      </c>
      <c r="AD640" s="14" t="s">
        <v>537</v>
      </c>
      <c r="AE640" s="57">
        <v>39518</v>
      </c>
      <c r="AF640" s="33">
        <f t="shared" si="200"/>
        <v>1003.923984685313</v>
      </c>
      <c r="AG640" s="84">
        <f t="shared" si="190"/>
        <v>1.4803300880738202</v>
      </c>
      <c r="AH640" s="31">
        <f t="shared" si="201"/>
        <v>922.10738062803</v>
      </c>
      <c r="AI640" s="86">
        <f t="shared" si="191"/>
        <v>1.3596879054607778</v>
      </c>
      <c r="AJ640" s="155">
        <f t="shared" si="202"/>
        <v>846.95856895501242</v>
      </c>
      <c r="AK640" s="56"/>
      <c r="AL640" s="86">
        <f t="shared" si="203"/>
        <v>1.2488776761011997</v>
      </c>
      <c r="AM640" s="31">
        <f t="shared" si="204"/>
        <v>777.93414584509287</v>
      </c>
      <c r="AN640" s="86">
        <f t="shared" si="205"/>
        <v>1.1470981271510066</v>
      </c>
      <c r="AO640" s="31">
        <f t="shared" si="206"/>
        <v>714.53499315605779</v>
      </c>
      <c r="AP640" s="89">
        <f t="shared" si="207"/>
        <v>1.0536132869483061</v>
      </c>
      <c r="AQ640" s="20">
        <f t="shared" si="208"/>
        <v>656.30266928300318</v>
      </c>
      <c r="AR640" s="86">
        <f t="shared" si="209"/>
        <v>0.96774716317523657</v>
      </c>
    </row>
    <row r="641" spans="1:44" x14ac:dyDescent="0.25">
      <c r="A641" s="3" t="s">
        <v>538</v>
      </c>
      <c r="B641" s="4">
        <v>39519</v>
      </c>
      <c r="C641" s="7">
        <v>4301333177</v>
      </c>
      <c r="D641" s="8">
        <v>366</v>
      </c>
      <c r="E641" s="8">
        <v>1779</v>
      </c>
      <c r="F641" s="8" t="s">
        <v>1695</v>
      </c>
      <c r="G641" s="8" t="s">
        <v>1696</v>
      </c>
      <c r="H641" s="8">
        <v>40.022150000000003</v>
      </c>
      <c r="I641" s="9">
        <v>-110.093639999999</v>
      </c>
      <c r="J641" s="7">
        <v>1779</v>
      </c>
      <c r="K641" s="8">
        <v>365</v>
      </c>
      <c r="L641" s="8">
        <v>730</v>
      </c>
      <c r="M641" s="8">
        <v>1095</v>
      </c>
      <c r="N641" s="8">
        <v>1460</v>
      </c>
      <c r="O641" s="8">
        <v>1825</v>
      </c>
      <c r="P641" s="8">
        <v>2190</v>
      </c>
      <c r="Q641" s="6">
        <v>2.3290384453705478E-4</v>
      </c>
      <c r="R641" s="33">
        <f t="shared" si="192"/>
        <v>1634.0171717796634</v>
      </c>
      <c r="S641" s="31">
        <f t="shared" si="193"/>
        <v>1500.8499818273242</v>
      </c>
      <c r="T641" s="31">
        <f t="shared" si="194"/>
        <v>1378.5354932945718</v>
      </c>
      <c r="U641" s="31">
        <f t="shared" si="195"/>
        <v>1266.1892456161211</v>
      </c>
      <c r="V641" s="31">
        <f t="shared" si="196"/>
        <v>1162.9988589429338</v>
      </c>
      <c r="W641" s="20">
        <f t="shared" si="197"/>
        <v>1068.2181597936531</v>
      </c>
      <c r="Y641" s="153">
        <f t="shared" si="189"/>
        <v>2.6232137760000001</v>
      </c>
      <c r="Z641" s="155">
        <f t="shared" si="198"/>
        <v>328.5824326482952</v>
      </c>
      <c r="AA641" s="156">
        <f t="shared" si="199"/>
        <v>1049.9530606462765</v>
      </c>
      <c r="AD641" s="14" t="s">
        <v>538</v>
      </c>
      <c r="AE641" s="57">
        <v>39519</v>
      </c>
      <c r="AF641" s="33">
        <f t="shared" si="200"/>
        <v>1634.0171717796634</v>
      </c>
      <c r="AG641" s="84">
        <f t="shared" si="190"/>
        <v>2.4094302165446719</v>
      </c>
      <c r="AH641" s="31">
        <f t="shared" si="201"/>
        <v>1500.8499818273242</v>
      </c>
      <c r="AI641" s="86">
        <f t="shared" si="191"/>
        <v>2.2130693356035898</v>
      </c>
      <c r="AJ641" s="155">
        <f t="shared" si="202"/>
        <v>1378.5354932945718</v>
      </c>
      <c r="AK641" s="56"/>
      <c r="AL641" s="86">
        <f t="shared" si="203"/>
        <v>2.0327112404245509</v>
      </c>
      <c r="AM641" s="31">
        <f t="shared" si="204"/>
        <v>1266.1892456161211</v>
      </c>
      <c r="AN641" s="86">
        <f t="shared" si="205"/>
        <v>1.8670517549877776</v>
      </c>
      <c r="AO641" s="31">
        <f t="shared" si="206"/>
        <v>1162.9988589429338</v>
      </c>
      <c r="AP641" s="89">
        <f t="shared" si="207"/>
        <v>1.7148929894611493</v>
      </c>
      <c r="AQ641" s="20">
        <f t="shared" si="208"/>
        <v>1068.2181597936531</v>
      </c>
      <c r="AR641" s="86">
        <f t="shared" si="209"/>
        <v>1.5751346782147724</v>
      </c>
    </row>
    <row r="642" spans="1:44" x14ac:dyDescent="0.25">
      <c r="A642" s="3" t="s">
        <v>542</v>
      </c>
      <c r="B642" s="4">
        <v>39519</v>
      </c>
      <c r="C642" s="7">
        <v>4301333181</v>
      </c>
      <c r="D642" s="8">
        <v>294</v>
      </c>
      <c r="E642" s="8">
        <v>1203</v>
      </c>
      <c r="F642" s="8" t="s">
        <v>1695</v>
      </c>
      <c r="G642" s="8" t="s">
        <v>1696</v>
      </c>
      <c r="H642" s="8">
        <v>40.010919999999899</v>
      </c>
      <c r="I642" s="9">
        <v>-110.08851</v>
      </c>
      <c r="J642" s="7">
        <v>1203</v>
      </c>
      <c r="K642" s="8">
        <v>365</v>
      </c>
      <c r="L642" s="8">
        <v>730</v>
      </c>
      <c r="M642" s="8">
        <v>1095</v>
      </c>
      <c r="N642" s="8">
        <v>1460</v>
      </c>
      <c r="O642" s="8">
        <v>1825</v>
      </c>
      <c r="P642" s="8">
        <v>2190</v>
      </c>
      <c r="Q642" s="6">
        <v>2.3290384453705478E-4</v>
      </c>
      <c r="R642" s="33">
        <f t="shared" si="192"/>
        <v>1104.9593353855732</v>
      </c>
      <c r="S642" s="31">
        <f t="shared" si="193"/>
        <v>1014.9086723655262</v>
      </c>
      <c r="T642" s="31">
        <f t="shared" si="194"/>
        <v>932.19685128351318</v>
      </c>
      <c r="U642" s="31">
        <f t="shared" si="195"/>
        <v>856.22577991916444</v>
      </c>
      <c r="V642" s="31">
        <f t="shared" si="196"/>
        <v>786.44610866124196</v>
      </c>
      <c r="W642" s="20">
        <f t="shared" si="197"/>
        <v>722.35325814039606</v>
      </c>
      <c r="Y642" s="153">
        <f t="shared" si="189"/>
        <v>1.773876432</v>
      </c>
      <c r="Z642" s="155">
        <f t="shared" si="198"/>
        <v>222.19486592237163</v>
      </c>
      <c r="AA642" s="156">
        <f t="shared" si="199"/>
        <v>710.00198536114158</v>
      </c>
      <c r="AD642" s="14" t="s">
        <v>542</v>
      </c>
      <c r="AE642" s="57">
        <v>39519</v>
      </c>
      <c r="AF642" s="33">
        <f t="shared" si="200"/>
        <v>1104.9593353855732</v>
      </c>
      <c r="AG642" s="84">
        <f t="shared" si="190"/>
        <v>1.6293111582367847</v>
      </c>
      <c r="AH642" s="31">
        <f t="shared" si="201"/>
        <v>1014.9086723655262</v>
      </c>
      <c r="AI642" s="86">
        <f t="shared" si="191"/>
        <v>1.4965274933845523</v>
      </c>
      <c r="AJ642" s="155">
        <f t="shared" si="202"/>
        <v>932.19685128351318</v>
      </c>
      <c r="AK642" s="56"/>
      <c r="AL642" s="86">
        <f t="shared" si="203"/>
        <v>1.3745652738789966</v>
      </c>
      <c r="AM642" s="31">
        <f t="shared" si="204"/>
        <v>856.22577991916444</v>
      </c>
      <c r="AN642" s="86">
        <f t="shared" si="205"/>
        <v>1.2625425864251243</v>
      </c>
      <c r="AO642" s="31">
        <f t="shared" si="206"/>
        <v>786.44610866124196</v>
      </c>
      <c r="AP642" s="89">
        <f t="shared" si="207"/>
        <v>1.1596493908497822</v>
      </c>
      <c r="AQ642" s="20">
        <f t="shared" si="208"/>
        <v>722.35325814039606</v>
      </c>
      <c r="AR642" s="86">
        <f t="shared" si="209"/>
        <v>1.0651416626713721</v>
      </c>
    </row>
    <row r="643" spans="1:44" x14ac:dyDescent="0.25">
      <c r="A643" s="3" t="s">
        <v>633</v>
      </c>
      <c r="B643" s="4">
        <v>39521</v>
      </c>
      <c r="C643" s="7">
        <v>4301333639</v>
      </c>
      <c r="D643" s="8">
        <v>334</v>
      </c>
      <c r="E643" s="8">
        <v>3293</v>
      </c>
      <c r="F643" s="8" t="s">
        <v>1695</v>
      </c>
      <c r="G643" s="8" t="s">
        <v>1696</v>
      </c>
      <c r="H643" s="8">
        <v>40.16442</v>
      </c>
      <c r="I643" s="9">
        <v>-110.59413000000001</v>
      </c>
      <c r="J643" s="7">
        <v>3293</v>
      </c>
      <c r="K643" s="8">
        <v>365</v>
      </c>
      <c r="L643" s="8">
        <v>730</v>
      </c>
      <c r="M643" s="8">
        <v>1095</v>
      </c>
      <c r="N643" s="8">
        <v>1460</v>
      </c>
      <c r="O643" s="8">
        <v>1825</v>
      </c>
      <c r="P643" s="8">
        <v>2190</v>
      </c>
      <c r="Q643" s="6">
        <v>2.3290384453705478E-4</v>
      </c>
      <c r="R643" s="33">
        <f t="shared" si="192"/>
        <v>3024.630998690518</v>
      </c>
      <c r="S643" s="31">
        <f t="shared" si="193"/>
        <v>2778.1332153779531</v>
      </c>
      <c r="T643" s="31">
        <f t="shared" si="194"/>
        <v>2551.7242155250283</v>
      </c>
      <c r="U643" s="31">
        <f t="shared" si="195"/>
        <v>2343.7668273265244</v>
      </c>
      <c r="V643" s="31">
        <f t="shared" si="196"/>
        <v>2152.757303259742</v>
      </c>
      <c r="W643" s="20">
        <f t="shared" si="197"/>
        <v>1977.3144464308596</v>
      </c>
      <c r="Y643" s="153">
        <f t="shared" si="189"/>
        <v>4.8556733919999999</v>
      </c>
      <c r="Z643" s="155">
        <f t="shared" si="198"/>
        <v>608.21919657719855</v>
      </c>
      <c r="AA643" s="156">
        <f t="shared" si="199"/>
        <v>1943.5050189478297</v>
      </c>
      <c r="AD643" s="14" t="s">
        <v>633</v>
      </c>
      <c r="AE643" s="57">
        <v>39521</v>
      </c>
      <c r="AF643" s="33">
        <f t="shared" si="200"/>
        <v>3024.630998690518</v>
      </c>
      <c r="AG643" s="84">
        <f t="shared" si="190"/>
        <v>4.4599514913331113</v>
      </c>
      <c r="AH643" s="31">
        <f t="shared" si="201"/>
        <v>2778.1332153779531</v>
      </c>
      <c r="AI643" s="86">
        <f t="shared" si="191"/>
        <v>4.0964796639362682</v>
      </c>
      <c r="AJ643" s="155">
        <f t="shared" si="202"/>
        <v>2551.7242155250283</v>
      </c>
      <c r="AK643" s="56"/>
      <c r="AL643" s="86">
        <f t="shared" si="203"/>
        <v>3.7626296316571373</v>
      </c>
      <c r="AM643" s="31">
        <f t="shared" si="204"/>
        <v>2343.7668273265244</v>
      </c>
      <c r="AN643" s="86">
        <f t="shared" si="205"/>
        <v>3.4559873126333627</v>
      </c>
      <c r="AO643" s="31">
        <f t="shared" si="206"/>
        <v>2152.757303259742</v>
      </c>
      <c r="AP643" s="89">
        <f t="shared" si="207"/>
        <v>3.174335364977833</v>
      </c>
      <c r="AQ643" s="20">
        <f t="shared" si="208"/>
        <v>1977.3144464308596</v>
      </c>
      <c r="AR643" s="86">
        <f t="shared" si="209"/>
        <v>2.9156371530979452</v>
      </c>
    </row>
    <row r="644" spans="1:44" x14ac:dyDescent="0.25">
      <c r="A644" s="3" t="s">
        <v>1449</v>
      </c>
      <c r="B644" s="4">
        <v>39525</v>
      </c>
      <c r="C644" s="7">
        <v>4304738499</v>
      </c>
      <c r="D644" s="8">
        <v>350</v>
      </c>
      <c r="E644" s="8">
        <v>7429</v>
      </c>
      <c r="F644" s="8" t="s">
        <v>1695</v>
      </c>
      <c r="G644" s="8" t="s">
        <v>1697</v>
      </c>
      <c r="H644" s="8">
        <v>40.187649999999898</v>
      </c>
      <c r="I644" s="9">
        <v>-109.80485</v>
      </c>
      <c r="J644" s="7">
        <v>7429</v>
      </c>
      <c r="K644" s="8">
        <v>365</v>
      </c>
      <c r="L644" s="8">
        <v>730</v>
      </c>
      <c r="M644" s="8">
        <v>1095</v>
      </c>
      <c r="N644" s="8">
        <v>1460</v>
      </c>
      <c r="O644" s="8">
        <v>1825</v>
      </c>
      <c r="P644" s="8">
        <v>2190</v>
      </c>
      <c r="Q644" s="6">
        <v>2.3290384453705478E-4</v>
      </c>
      <c r="R644" s="33">
        <f t="shared" si="192"/>
        <v>6823.5601850203029</v>
      </c>
      <c r="S644" s="31">
        <f t="shared" si="193"/>
        <v>6267.4617847078089</v>
      </c>
      <c r="T644" s="31">
        <f t="shared" si="194"/>
        <v>5756.6836310766575</v>
      </c>
      <c r="U644" s="31">
        <f t="shared" si="195"/>
        <v>5287.5322685116153</v>
      </c>
      <c r="V644" s="31">
        <f t="shared" si="196"/>
        <v>4856.6152462546688</v>
      </c>
      <c r="W644" s="20">
        <f t="shared" si="197"/>
        <v>4460.8165874688293</v>
      </c>
      <c r="Y644" s="153">
        <f t="shared" ref="Y644:Y707" si="210">J644*$X$11</f>
        <v>10.954387376</v>
      </c>
      <c r="Z644" s="155">
        <f t="shared" si="198"/>
        <v>1372.1410298730664</v>
      </c>
      <c r="AA644" s="156">
        <f t="shared" si="199"/>
        <v>4384.5426012035914</v>
      </c>
      <c r="AD644" s="14" t="s">
        <v>1449</v>
      </c>
      <c r="AE644" s="57">
        <v>39525</v>
      </c>
      <c r="AF644" s="33">
        <f t="shared" si="200"/>
        <v>6823.5601850203029</v>
      </c>
      <c r="AG644" s="84">
        <f t="shared" ref="AG644:AG707" si="211">AF644*$X$11</f>
        <v>10.061639729460577</v>
      </c>
      <c r="AH644" s="31">
        <f t="shared" si="201"/>
        <v>6267.4617847078089</v>
      </c>
      <c r="AI644" s="86">
        <f t="shared" ref="AI644:AI707" si="212">AH644*$X$11</f>
        <v>9.2416481698701904</v>
      </c>
      <c r="AJ644" s="155">
        <f t="shared" si="202"/>
        <v>5756.6836310766575</v>
      </c>
      <c r="AK644" s="56"/>
      <c r="AL644" s="86">
        <f t="shared" si="203"/>
        <v>8.4884833081022979</v>
      </c>
      <c r="AM644" s="31">
        <f t="shared" si="204"/>
        <v>5287.5322685116153</v>
      </c>
      <c r="AN644" s="86">
        <f t="shared" si="205"/>
        <v>7.7966989813401906</v>
      </c>
      <c r="AO644" s="31">
        <f t="shared" si="206"/>
        <v>4856.6152462546688</v>
      </c>
      <c r="AP644" s="89">
        <f t="shared" si="207"/>
        <v>7.1612928716733437</v>
      </c>
      <c r="AQ644" s="20">
        <f t="shared" si="208"/>
        <v>4460.8165874688293</v>
      </c>
      <c r="AR644" s="86">
        <f t="shared" si="209"/>
        <v>6.5776703341526375</v>
      </c>
    </row>
    <row r="645" spans="1:44" x14ac:dyDescent="0.25">
      <c r="A645" s="3" t="s">
        <v>635</v>
      </c>
      <c r="B645" s="4">
        <v>39528</v>
      </c>
      <c r="C645" s="7">
        <v>4301333662</v>
      </c>
      <c r="D645" s="8">
        <v>309</v>
      </c>
      <c r="E645" s="8">
        <v>751</v>
      </c>
      <c r="F645" s="8" t="s">
        <v>1695</v>
      </c>
      <c r="G645" s="8" t="s">
        <v>1696</v>
      </c>
      <c r="H645" s="8">
        <v>40.114840000000001</v>
      </c>
      <c r="I645" s="9">
        <v>-110.150189999999</v>
      </c>
      <c r="J645" s="7">
        <v>751</v>
      </c>
      <c r="K645" s="8">
        <v>365</v>
      </c>
      <c r="L645" s="8">
        <v>730</v>
      </c>
      <c r="M645" s="8">
        <v>1095</v>
      </c>
      <c r="N645" s="8">
        <v>1460</v>
      </c>
      <c r="O645" s="8">
        <v>1825</v>
      </c>
      <c r="P645" s="8">
        <v>2190</v>
      </c>
      <c r="Q645" s="6">
        <v>2.3290384453705478E-4</v>
      </c>
      <c r="R645" s="33">
        <f t="shared" ref="R645:R708" si="213">(J645*(EXP(-Q645*K645)))</f>
        <v>689.79589432632213</v>
      </c>
      <c r="S645" s="31">
        <f t="shared" ref="S645:S708" si="214">(J645*(EXP(-Q645*L645)))</f>
        <v>633.57972813508741</v>
      </c>
      <c r="T645" s="31">
        <f t="shared" ref="T645:T708" si="215">(J645*(EXP(-Q645*M645)))</f>
        <v>581.94500026094624</v>
      </c>
      <c r="U645" s="31">
        <f t="shared" ref="U645:U708" si="216">(J645*(EXP(-Q645*N645)))</f>
        <v>534.51833808752497</v>
      </c>
      <c r="V645" s="31">
        <f t="shared" ref="V645:V708" si="217">(J645*(EXP(-Q645*O645)))</f>
        <v>490.95679767630315</v>
      </c>
      <c r="W645" s="20">
        <f t="shared" ref="W645:W708" si="218">(J645*(EXP(-Q645*P645)))</f>
        <v>450.94538392638191</v>
      </c>
      <c r="Y645" s="153">
        <f t="shared" si="210"/>
        <v>1.107382544</v>
      </c>
      <c r="Z645" s="155">
        <f t="shared" ref="Z645:Z708" si="219">(87/365)*T645</f>
        <v>138.71017814438991</v>
      </c>
      <c r="AA645" s="156">
        <f t="shared" ref="AA645:AA708" si="220">(278/365)*T645</f>
        <v>443.2348221165563</v>
      </c>
      <c r="AD645" s="14" t="s">
        <v>635</v>
      </c>
      <c r="AE645" s="57">
        <v>39528</v>
      </c>
      <c r="AF645" s="33">
        <f t="shared" ref="AF645:AF708" si="221">R645</f>
        <v>689.79589432632213</v>
      </c>
      <c r="AG645" s="84">
        <f t="shared" si="211"/>
        <v>1.0171343972035123</v>
      </c>
      <c r="AH645" s="31">
        <f t="shared" ref="AH645:AH708" si="222">S645</f>
        <v>633.57972813508741</v>
      </c>
      <c r="AI645" s="86">
        <f t="shared" si="212"/>
        <v>0.93424118664322431</v>
      </c>
      <c r="AJ645" s="155">
        <f t="shared" ref="AJ645:AJ708" si="223">T645</f>
        <v>581.94500026094624</v>
      </c>
      <c r="AK645" s="56"/>
      <c r="AL645" s="86">
        <f t="shared" ref="AL645:AL708" si="224">AJ645*$X$11</f>
        <v>0.85810350846477668</v>
      </c>
      <c r="AM645" s="31">
        <f t="shared" ref="AM645:AM708" si="225">U645</f>
        <v>534.51833808752497</v>
      </c>
      <c r="AN645" s="86">
        <f t="shared" ref="AN645:AN708" si="226">AM645*$X$11</f>
        <v>0.78817080831693143</v>
      </c>
      <c r="AO645" s="31">
        <f t="shared" ref="AO645:AO708" si="227">V645</f>
        <v>490.95679767630315</v>
      </c>
      <c r="AP645" s="89">
        <f t="shared" ref="AP645:AP708" si="228">AO645*$X$11</f>
        <v>0.72393740027280673</v>
      </c>
      <c r="AQ645" s="20">
        <f t="shared" ref="AQ645:AQ708" si="229">W645</f>
        <v>450.94538392638191</v>
      </c>
      <c r="AR645" s="86">
        <f t="shared" ref="AR645:AR708" si="230">AQ645*$X$11</f>
        <v>0.66493881019634282</v>
      </c>
    </row>
    <row r="646" spans="1:44" x14ac:dyDescent="0.25">
      <c r="A646" s="3" t="s">
        <v>395</v>
      </c>
      <c r="B646" s="4">
        <v>39531</v>
      </c>
      <c r="C646" s="7">
        <v>4301332848</v>
      </c>
      <c r="D646" s="8">
        <v>366</v>
      </c>
      <c r="E646" s="8">
        <v>1221</v>
      </c>
      <c r="F646" s="8" t="s">
        <v>1695</v>
      </c>
      <c r="G646" s="8" t="s">
        <v>1696</v>
      </c>
      <c r="H646" s="8">
        <v>40.047600000000003</v>
      </c>
      <c r="I646" s="9">
        <v>-110.32501000000001</v>
      </c>
      <c r="J646" s="7">
        <v>1221</v>
      </c>
      <c r="K646" s="8">
        <v>365</v>
      </c>
      <c r="L646" s="8">
        <v>730</v>
      </c>
      <c r="M646" s="8">
        <v>1095</v>
      </c>
      <c r="N646" s="8">
        <v>1460</v>
      </c>
      <c r="O646" s="8">
        <v>1825</v>
      </c>
      <c r="P646" s="8">
        <v>2190</v>
      </c>
      <c r="Q646" s="6">
        <v>2.3290384453705478E-4</v>
      </c>
      <c r="R646" s="33">
        <f t="shared" si="213"/>
        <v>1121.4923927728887</v>
      </c>
      <c r="S646" s="31">
        <f t="shared" si="214"/>
        <v>1030.0943382862074</v>
      </c>
      <c r="T646" s="31">
        <f t="shared" si="215"/>
        <v>946.14493384635875</v>
      </c>
      <c r="U646" s="31">
        <f t="shared" si="216"/>
        <v>869.03713822219436</v>
      </c>
      <c r="V646" s="31">
        <f t="shared" si="217"/>
        <v>798.21338210754482</v>
      </c>
      <c r="W646" s="20">
        <f t="shared" si="218"/>
        <v>733.16153631706027</v>
      </c>
      <c r="Y646" s="153">
        <f t="shared" si="210"/>
        <v>1.800418224</v>
      </c>
      <c r="Z646" s="155">
        <f t="shared" si="219"/>
        <v>225.51947738255674</v>
      </c>
      <c r="AA646" s="156">
        <f t="shared" si="220"/>
        <v>720.62545646380204</v>
      </c>
      <c r="AD646" s="14" t="s">
        <v>395</v>
      </c>
      <c r="AE646" s="57">
        <v>39531</v>
      </c>
      <c r="AF646" s="33">
        <f t="shared" si="221"/>
        <v>1121.4923927728887</v>
      </c>
      <c r="AG646" s="84">
        <f t="shared" si="211"/>
        <v>1.6536898788089063</v>
      </c>
      <c r="AH646" s="31">
        <f t="shared" si="222"/>
        <v>1030.0943382862074</v>
      </c>
      <c r="AI646" s="86">
        <f t="shared" si="212"/>
        <v>1.5189194259538974</v>
      </c>
      <c r="AJ646" s="155">
        <f t="shared" si="223"/>
        <v>946.14493384635875</v>
      </c>
      <c r="AK646" s="56"/>
      <c r="AL646" s="86">
        <f t="shared" si="224"/>
        <v>1.3951323353335452</v>
      </c>
      <c r="AM646" s="31">
        <f t="shared" si="225"/>
        <v>869.03713822219436</v>
      </c>
      <c r="AN646" s="86">
        <f t="shared" si="226"/>
        <v>1.2814334979427073</v>
      </c>
      <c r="AO646" s="31">
        <f t="shared" si="227"/>
        <v>798.21338210754482</v>
      </c>
      <c r="AP646" s="89">
        <f t="shared" si="228"/>
        <v>1.1770007533063875</v>
      </c>
      <c r="AQ646" s="20">
        <f t="shared" si="229"/>
        <v>733.16153631706027</v>
      </c>
      <c r="AR646" s="86">
        <f t="shared" si="230"/>
        <v>1.0810789444071032</v>
      </c>
    </row>
    <row r="647" spans="1:44" x14ac:dyDescent="0.25">
      <c r="A647" s="3" t="s">
        <v>579</v>
      </c>
      <c r="B647" s="4">
        <v>39532</v>
      </c>
      <c r="C647" s="7">
        <v>4301333343</v>
      </c>
      <c r="D647" s="8">
        <v>359</v>
      </c>
      <c r="E647" s="8">
        <v>802</v>
      </c>
      <c r="F647" s="8" t="s">
        <v>1695</v>
      </c>
      <c r="G647" s="8" t="s">
        <v>1696</v>
      </c>
      <c r="H647" s="8">
        <v>40.010849999999898</v>
      </c>
      <c r="I647" s="9">
        <v>-110.06914</v>
      </c>
      <c r="J647" s="7">
        <v>802</v>
      </c>
      <c r="K647" s="8">
        <v>365</v>
      </c>
      <c r="L647" s="8">
        <v>730</v>
      </c>
      <c r="M647" s="8">
        <v>1095</v>
      </c>
      <c r="N647" s="8">
        <v>1460</v>
      </c>
      <c r="O647" s="8">
        <v>1825</v>
      </c>
      <c r="P647" s="8">
        <v>2190</v>
      </c>
      <c r="Q647" s="6">
        <v>2.3290384453705478E-4</v>
      </c>
      <c r="R647" s="33">
        <f t="shared" si="213"/>
        <v>736.63955692371553</v>
      </c>
      <c r="S647" s="31">
        <f t="shared" si="214"/>
        <v>676.60578157701741</v>
      </c>
      <c r="T647" s="31">
        <f t="shared" si="215"/>
        <v>621.46456752234212</v>
      </c>
      <c r="U647" s="31">
        <f t="shared" si="216"/>
        <v>570.81718661277637</v>
      </c>
      <c r="V647" s="31">
        <f t="shared" si="217"/>
        <v>524.29740577416135</v>
      </c>
      <c r="W647" s="20">
        <f t="shared" si="218"/>
        <v>481.56883876026399</v>
      </c>
      <c r="Y647" s="153">
        <f t="shared" si="210"/>
        <v>1.1825842879999999</v>
      </c>
      <c r="Z647" s="155">
        <f t="shared" si="219"/>
        <v>148.12991061491442</v>
      </c>
      <c r="AA647" s="156">
        <f t="shared" si="220"/>
        <v>473.3346569074277</v>
      </c>
      <c r="AD647" s="14" t="s">
        <v>579</v>
      </c>
      <c r="AE647" s="57">
        <v>39532</v>
      </c>
      <c r="AF647" s="33">
        <f t="shared" si="221"/>
        <v>736.63955692371553</v>
      </c>
      <c r="AG647" s="84">
        <f t="shared" si="211"/>
        <v>1.0862074388245231</v>
      </c>
      <c r="AH647" s="31">
        <f t="shared" si="222"/>
        <v>676.60578157701741</v>
      </c>
      <c r="AI647" s="86">
        <f t="shared" si="212"/>
        <v>0.99768499558970147</v>
      </c>
      <c r="AJ647" s="155">
        <f t="shared" si="223"/>
        <v>621.46456752234212</v>
      </c>
      <c r="AK647" s="56"/>
      <c r="AL647" s="86">
        <f t="shared" si="224"/>
        <v>0.91637684925266438</v>
      </c>
      <c r="AM647" s="31">
        <f t="shared" si="225"/>
        <v>570.81718661277637</v>
      </c>
      <c r="AN647" s="86">
        <f t="shared" si="226"/>
        <v>0.84169505761674968</v>
      </c>
      <c r="AO647" s="31">
        <f t="shared" si="227"/>
        <v>524.29740577416135</v>
      </c>
      <c r="AP647" s="89">
        <f t="shared" si="228"/>
        <v>0.77309959389985494</v>
      </c>
      <c r="AQ647" s="20">
        <f t="shared" si="229"/>
        <v>481.56883876026399</v>
      </c>
      <c r="AR647" s="86">
        <f t="shared" si="230"/>
        <v>0.71009444178091463</v>
      </c>
    </row>
    <row r="648" spans="1:44" x14ac:dyDescent="0.25">
      <c r="A648" s="3" t="s">
        <v>616</v>
      </c>
      <c r="B648" s="4">
        <v>39535</v>
      </c>
      <c r="C648" s="7">
        <v>4301333520</v>
      </c>
      <c r="D648" s="8">
        <v>292</v>
      </c>
      <c r="E648" s="8">
        <v>655</v>
      </c>
      <c r="F648" s="8" t="s">
        <v>1695</v>
      </c>
      <c r="G648" s="8" t="s">
        <v>1696</v>
      </c>
      <c r="H648" s="8">
        <v>40.065309999999897</v>
      </c>
      <c r="I648" s="9">
        <v>-110.145439999999</v>
      </c>
      <c r="J648" s="7">
        <v>655</v>
      </c>
      <c r="K648" s="8">
        <v>365</v>
      </c>
      <c r="L648" s="8">
        <v>730</v>
      </c>
      <c r="M648" s="8">
        <v>1095</v>
      </c>
      <c r="N648" s="8">
        <v>1460</v>
      </c>
      <c r="O648" s="8">
        <v>1825</v>
      </c>
      <c r="P648" s="8">
        <v>2190</v>
      </c>
      <c r="Q648" s="6">
        <v>2.3290384453705478E-4</v>
      </c>
      <c r="R648" s="33">
        <f t="shared" si="213"/>
        <v>601.61958826064051</v>
      </c>
      <c r="S648" s="31">
        <f t="shared" si="214"/>
        <v>552.58950989145444</v>
      </c>
      <c r="T648" s="31">
        <f t="shared" si="215"/>
        <v>507.5552265924365</v>
      </c>
      <c r="U648" s="31">
        <f t="shared" si="216"/>
        <v>466.19109380469888</v>
      </c>
      <c r="V648" s="31">
        <f t="shared" si="217"/>
        <v>428.19800596268789</v>
      </c>
      <c r="W648" s="20">
        <f t="shared" si="218"/>
        <v>393.30123365083904</v>
      </c>
      <c r="Y648" s="153">
        <f t="shared" si="210"/>
        <v>0.96582632000000002</v>
      </c>
      <c r="Z648" s="155">
        <f t="shared" si="219"/>
        <v>120.97891702340267</v>
      </c>
      <c r="AA648" s="156">
        <f t="shared" si="220"/>
        <v>386.57630956903381</v>
      </c>
      <c r="AD648" s="14" t="s">
        <v>616</v>
      </c>
      <c r="AE648" s="57">
        <v>39535</v>
      </c>
      <c r="AF648" s="33">
        <f t="shared" si="221"/>
        <v>601.61958826064051</v>
      </c>
      <c r="AG648" s="84">
        <f t="shared" si="211"/>
        <v>0.88711455415219787</v>
      </c>
      <c r="AH648" s="31">
        <f t="shared" si="222"/>
        <v>552.58950989145444</v>
      </c>
      <c r="AI648" s="86">
        <f t="shared" si="212"/>
        <v>0.81481754627338476</v>
      </c>
      <c r="AJ648" s="155">
        <f t="shared" si="223"/>
        <v>507.5552265924365</v>
      </c>
      <c r="AK648" s="56"/>
      <c r="AL648" s="86">
        <f t="shared" si="224"/>
        <v>0.74841251404051767</v>
      </c>
      <c r="AM648" s="31">
        <f t="shared" si="225"/>
        <v>466.19109380469888</v>
      </c>
      <c r="AN648" s="86">
        <f t="shared" si="226"/>
        <v>0.6874192802231559</v>
      </c>
      <c r="AO648" s="31">
        <f t="shared" si="227"/>
        <v>428.19800596268789</v>
      </c>
      <c r="AP648" s="89">
        <f t="shared" si="228"/>
        <v>0.63139680050424563</v>
      </c>
      <c r="AQ648" s="20">
        <f t="shared" si="229"/>
        <v>393.30123365083904</v>
      </c>
      <c r="AR648" s="86">
        <f t="shared" si="230"/>
        <v>0.57993997427244282</v>
      </c>
    </row>
    <row r="649" spans="1:44" x14ac:dyDescent="0.25">
      <c r="A649" s="3" t="s">
        <v>576</v>
      </c>
      <c r="B649" s="4">
        <v>39537</v>
      </c>
      <c r="C649" s="7">
        <v>4301333340</v>
      </c>
      <c r="D649" s="8">
        <v>181</v>
      </c>
      <c r="E649" s="8">
        <v>364</v>
      </c>
      <c r="F649" s="8" t="s">
        <v>1695</v>
      </c>
      <c r="G649" s="8" t="s">
        <v>1696</v>
      </c>
      <c r="H649" s="8">
        <v>40.014240000000001</v>
      </c>
      <c r="I649" s="9">
        <v>-110.069779999999</v>
      </c>
      <c r="J649" s="7">
        <v>364</v>
      </c>
      <c r="K649" s="8">
        <v>365</v>
      </c>
      <c r="L649" s="8">
        <v>730</v>
      </c>
      <c r="M649" s="8">
        <v>1095</v>
      </c>
      <c r="N649" s="8">
        <v>1460</v>
      </c>
      <c r="O649" s="8">
        <v>1825</v>
      </c>
      <c r="P649" s="8">
        <v>2190</v>
      </c>
      <c r="Q649" s="6">
        <v>2.3290384453705478E-4</v>
      </c>
      <c r="R649" s="33">
        <f t="shared" si="213"/>
        <v>334.33516049904296</v>
      </c>
      <c r="S649" s="31">
        <f t="shared" si="214"/>
        <v>307.08791084044185</v>
      </c>
      <c r="T649" s="31">
        <f t="shared" si="215"/>
        <v>282.06122515976625</v>
      </c>
      <c r="U649" s="31">
        <f t="shared" si="216"/>
        <v>259.07413457238226</v>
      </c>
      <c r="V649" s="31">
        <f t="shared" si="217"/>
        <v>237.96041858079141</v>
      </c>
      <c r="W649" s="20">
        <f t="shared" si="218"/>
        <v>218.56740312809987</v>
      </c>
      <c r="Y649" s="153">
        <f t="shared" si="210"/>
        <v>0.53673401599999992</v>
      </c>
      <c r="Z649" s="155">
        <f t="shared" si="219"/>
        <v>67.23103175041004</v>
      </c>
      <c r="AA649" s="156">
        <f t="shared" si="220"/>
        <v>214.83019340935621</v>
      </c>
      <c r="AD649" s="14" t="s">
        <v>576</v>
      </c>
      <c r="AE649" s="57">
        <v>39537</v>
      </c>
      <c r="AF649" s="33">
        <f t="shared" si="221"/>
        <v>334.33516049904296</v>
      </c>
      <c r="AG649" s="84">
        <f t="shared" si="211"/>
        <v>0.49299190490290079</v>
      </c>
      <c r="AH649" s="31">
        <f t="shared" si="222"/>
        <v>307.08791084044185</v>
      </c>
      <c r="AI649" s="86">
        <f t="shared" si="212"/>
        <v>0.45281463640230846</v>
      </c>
      <c r="AJ649" s="155">
        <f t="shared" si="223"/>
        <v>282.06122515976625</v>
      </c>
      <c r="AK649" s="56"/>
      <c r="AL649" s="86">
        <f t="shared" si="224"/>
        <v>0.41591168719198235</v>
      </c>
      <c r="AM649" s="31">
        <f t="shared" si="225"/>
        <v>259.07413457238226</v>
      </c>
      <c r="AN649" s="86">
        <f t="shared" si="226"/>
        <v>0.38201621068889879</v>
      </c>
      <c r="AO649" s="31">
        <f t="shared" si="227"/>
        <v>237.96041858079141</v>
      </c>
      <c r="AP649" s="89">
        <f t="shared" si="228"/>
        <v>0.35088310745579449</v>
      </c>
      <c r="AQ649" s="20">
        <f t="shared" si="229"/>
        <v>218.56740312809987</v>
      </c>
      <c r="AR649" s="86">
        <f t="shared" si="230"/>
        <v>0.32228725287812088</v>
      </c>
    </row>
    <row r="650" spans="1:44" x14ac:dyDescent="0.25">
      <c r="A650" s="3" t="s">
        <v>1458</v>
      </c>
      <c r="B650" s="4">
        <v>39540</v>
      </c>
      <c r="C650" s="7">
        <v>4304739591</v>
      </c>
      <c r="D650" s="8">
        <v>366</v>
      </c>
      <c r="E650" s="8">
        <v>18934</v>
      </c>
      <c r="F650" s="8" t="s">
        <v>1695</v>
      </c>
      <c r="G650" s="8" t="s">
        <v>1697</v>
      </c>
      <c r="H650" s="8">
        <v>40.307009999999899</v>
      </c>
      <c r="I650" s="9">
        <v>-109.959509999999</v>
      </c>
      <c r="J650" s="7">
        <v>18934</v>
      </c>
      <c r="K650" s="8">
        <v>365</v>
      </c>
      <c r="L650" s="8">
        <v>730</v>
      </c>
      <c r="M650" s="8">
        <v>1095</v>
      </c>
      <c r="N650" s="8">
        <v>1460</v>
      </c>
      <c r="O650" s="8">
        <v>1825</v>
      </c>
      <c r="P650" s="8">
        <v>2190</v>
      </c>
      <c r="Q650" s="6">
        <v>2.3290384453705478E-4</v>
      </c>
      <c r="R650" s="33">
        <f t="shared" si="213"/>
        <v>17390.939365079339</v>
      </c>
      <c r="S650" s="31">
        <f t="shared" si="214"/>
        <v>15973.633252343203</v>
      </c>
      <c r="T650" s="31">
        <f t="shared" si="215"/>
        <v>14671.833069162127</v>
      </c>
      <c r="U650" s="31">
        <f t="shared" si="216"/>
        <v>13476.125450531556</v>
      </c>
      <c r="V650" s="31">
        <f t="shared" si="217"/>
        <v>12377.864190683254</v>
      </c>
      <c r="W650" s="20">
        <f t="shared" si="218"/>
        <v>11369.107722053415</v>
      </c>
      <c r="Y650" s="153">
        <f t="shared" si="210"/>
        <v>27.919016096</v>
      </c>
      <c r="Z650" s="155">
        <f t="shared" si="219"/>
        <v>3497.1218548413835</v>
      </c>
      <c r="AA650" s="156">
        <f t="shared" si="220"/>
        <v>11174.711214320743</v>
      </c>
      <c r="AD650" s="14" t="s">
        <v>1458</v>
      </c>
      <c r="AE650" s="57">
        <v>39540</v>
      </c>
      <c r="AF650" s="33">
        <f t="shared" si="221"/>
        <v>17390.939365079339</v>
      </c>
      <c r="AG650" s="84">
        <f t="shared" si="211"/>
        <v>25.643705295141547</v>
      </c>
      <c r="AH650" s="31">
        <f t="shared" si="222"/>
        <v>15973.633252343203</v>
      </c>
      <c r="AI650" s="86">
        <f t="shared" si="212"/>
        <v>23.553825070443153</v>
      </c>
      <c r="AJ650" s="155">
        <f t="shared" si="223"/>
        <v>14671.833069162127</v>
      </c>
      <c r="AK650" s="56"/>
      <c r="AL650" s="86">
        <f t="shared" si="224"/>
        <v>21.634263421134598</v>
      </c>
      <c r="AM650" s="31">
        <f t="shared" si="225"/>
        <v>13476.125450531556</v>
      </c>
      <c r="AN650" s="86">
        <f t="shared" si="226"/>
        <v>19.871139926328603</v>
      </c>
      <c r="AO650" s="31">
        <f t="shared" si="227"/>
        <v>12377.864190683254</v>
      </c>
      <c r="AP650" s="89">
        <f t="shared" si="228"/>
        <v>18.251705375186848</v>
      </c>
      <c r="AQ650" s="20">
        <f t="shared" si="229"/>
        <v>11369.107722053415</v>
      </c>
      <c r="AR650" s="86">
        <f t="shared" si="230"/>
        <v>16.764249576907531</v>
      </c>
    </row>
    <row r="651" spans="1:44" x14ac:dyDescent="0.25">
      <c r="A651" s="3" t="s">
        <v>575</v>
      </c>
      <c r="B651" s="4">
        <v>39542</v>
      </c>
      <c r="C651" s="7">
        <v>4301333339</v>
      </c>
      <c r="D651" s="8">
        <v>364</v>
      </c>
      <c r="E651" s="8">
        <v>700</v>
      </c>
      <c r="F651" s="8" t="s">
        <v>1695</v>
      </c>
      <c r="G651" s="8" t="s">
        <v>1696</v>
      </c>
      <c r="H651" s="8">
        <v>40.015000000000001</v>
      </c>
      <c r="I651" s="9">
        <v>-110.06496</v>
      </c>
      <c r="J651" s="7">
        <v>700</v>
      </c>
      <c r="K651" s="8">
        <v>365</v>
      </c>
      <c r="L651" s="8">
        <v>730</v>
      </c>
      <c r="M651" s="8">
        <v>1095</v>
      </c>
      <c r="N651" s="8">
        <v>1460</v>
      </c>
      <c r="O651" s="8">
        <v>1825</v>
      </c>
      <c r="P651" s="8">
        <v>2190</v>
      </c>
      <c r="Q651" s="6">
        <v>2.3290384453705478E-4</v>
      </c>
      <c r="R651" s="33">
        <f t="shared" si="213"/>
        <v>642.95223172892884</v>
      </c>
      <c r="S651" s="31">
        <f t="shared" si="214"/>
        <v>590.5536746931574</v>
      </c>
      <c r="T651" s="31">
        <f t="shared" si="215"/>
        <v>542.42543299955048</v>
      </c>
      <c r="U651" s="31">
        <f t="shared" si="216"/>
        <v>498.21948956227362</v>
      </c>
      <c r="V651" s="31">
        <f t="shared" si="217"/>
        <v>457.61618957844502</v>
      </c>
      <c r="W651" s="20">
        <f t="shared" si="218"/>
        <v>420.32192909249977</v>
      </c>
      <c r="Y651" s="153">
        <f t="shared" si="210"/>
        <v>1.0321807999999999</v>
      </c>
      <c r="Z651" s="155">
        <f t="shared" si="219"/>
        <v>129.29044567386546</v>
      </c>
      <c r="AA651" s="156">
        <f t="shared" si="220"/>
        <v>413.13498732568502</v>
      </c>
      <c r="AD651" s="14" t="s">
        <v>575</v>
      </c>
      <c r="AE651" s="57">
        <v>39542</v>
      </c>
      <c r="AF651" s="33">
        <f t="shared" si="221"/>
        <v>642.95223172892884</v>
      </c>
      <c r="AG651" s="84">
        <f t="shared" si="211"/>
        <v>0.9480613555825016</v>
      </c>
      <c r="AH651" s="31">
        <f t="shared" si="222"/>
        <v>590.5536746931574</v>
      </c>
      <c r="AI651" s="86">
        <f t="shared" si="212"/>
        <v>0.87079737769674703</v>
      </c>
      <c r="AJ651" s="155">
        <f t="shared" si="223"/>
        <v>542.42543299955048</v>
      </c>
      <c r="AK651" s="56"/>
      <c r="AL651" s="86">
        <f t="shared" si="224"/>
        <v>0.79983016767688908</v>
      </c>
      <c r="AM651" s="31">
        <f t="shared" si="225"/>
        <v>498.21948956227362</v>
      </c>
      <c r="AN651" s="86">
        <f t="shared" si="226"/>
        <v>0.73464655901711318</v>
      </c>
      <c r="AO651" s="31">
        <f t="shared" si="227"/>
        <v>457.61618957844502</v>
      </c>
      <c r="AP651" s="89">
        <f t="shared" si="228"/>
        <v>0.67477520664575863</v>
      </c>
      <c r="AQ651" s="20">
        <f t="shared" si="229"/>
        <v>420.32192909249977</v>
      </c>
      <c r="AR651" s="86">
        <f t="shared" si="230"/>
        <v>0.61978317861177101</v>
      </c>
    </row>
    <row r="652" spans="1:44" x14ac:dyDescent="0.25">
      <c r="A652" s="3" t="s">
        <v>615</v>
      </c>
      <c r="B652" s="4">
        <v>39542</v>
      </c>
      <c r="C652" s="7">
        <v>4301333519</v>
      </c>
      <c r="D652" s="8">
        <v>331</v>
      </c>
      <c r="E652" s="8">
        <v>1371</v>
      </c>
      <c r="F652" s="8" t="s">
        <v>1695</v>
      </c>
      <c r="G652" s="8" t="s">
        <v>1696</v>
      </c>
      <c r="H652" s="8">
        <v>40.064970000000002</v>
      </c>
      <c r="I652" s="9">
        <v>-110.1503</v>
      </c>
      <c r="J652" s="7">
        <v>1371</v>
      </c>
      <c r="K652" s="8">
        <v>365</v>
      </c>
      <c r="L652" s="8">
        <v>730</v>
      </c>
      <c r="M652" s="8">
        <v>1095</v>
      </c>
      <c r="N652" s="8">
        <v>1460</v>
      </c>
      <c r="O652" s="8">
        <v>1825</v>
      </c>
      <c r="P652" s="8">
        <v>2190</v>
      </c>
      <c r="Q652" s="6">
        <v>2.3290384453705478E-4</v>
      </c>
      <c r="R652" s="33">
        <f t="shared" si="213"/>
        <v>1259.2678710005162</v>
      </c>
      <c r="S652" s="31">
        <f t="shared" si="214"/>
        <v>1156.6415542918839</v>
      </c>
      <c r="T652" s="31">
        <f t="shared" si="215"/>
        <v>1062.3789552034052</v>
      </c>
      <c r="U652" s="31">
        <f t="shared" si="216"/>
        <v>975.7984574141102</v>
      </c>
      <c r="V652" s="31">
        <f t="shared" si="217"/>
        <v>896.27399416006881</v>
      </c>
      <c r="W652" s="20">
        <f t="shared" si="218"/>
        <v>823.23052112259597</v>
      </c>
      <c r="Y652" s="153">
        <f t="shared" si="210"/>
        <v>2.0215998239999999</v>
      </c>
      <c r="Z652" s="155">
        <f t="shared" si="219"/>
        <v>253.2245728840993</v>
      </c>
      <c r="AA652" s="156">
        <f t="shared" si="220"/>
        <v>809.15438231930591</v>
      </c>
      <c r="AD652" s="14" t="s">
        <v>615</v>
      </c>
      <c r="AE652" s="57">
        <v>39542</v>
      </c>
      <c r="AF652" s="33">
        <f t="shared" si="221"/>
        <v>1259.2678710005162</v>
      </c>
      <c r="AG652" s="84">
        <f t="shared" si="211"/>
        <v>1.8568458835765851</v>
      </c>
      <c r="AH652" s="31">
        <f t="shared" si="222"/>
        <v>1156.6415542918839</v>
      </c>
      <c r="AI652" s="86">
        <f t="shared" si="212"/>
        <v>1.7055188640317716</v>
      </c>
      <c r="AJ652" s="155">
        <f t="shared" si="223"/>
        <v>1062.3789552034052</v>
      </c>
      <c r="AK652" s="56"/>
      <c r="AL652" s="86">
        <f t="shared" si="224"/>
        <v>1.5665245141214499</v>
      </c>
      <c r="AM652" s="31">
        <f t="shared" si="225"/>
        <v>975.7984574141102</v>
      </c>
      <c r="AN652" s="86">
        <f t="shared" si="226"/>
        <v>1.4388577605892316</v>
      </c>
      <c r="AO652" s="31">
        <f t="shared" si="227"/>
        <v>896.27399416006881</v>
      </c>
      <c r="AP652" s="89">
        <f t="shared" si="228"/>
        <v>1.3215954404447645</v>
      </c>
      <c r="AQ652" s="20">
        <f t="shared" si="229"/>
        <v>823.23052112259597</v>
      </c>
      <c r="AR652" s="86">
        <f t="shared" si="230"/>
        <v>1.213889625538197</v>
      </c>
    </row>
    <row r="653" spans="1:44" x14ac:dyDescent="0.25">
      <c r="A653" s="3" t="s">
        <v>580</v>
      </c>
      <c r="B653" s="4">
        <v>39544</v>
      </c>
      <c r="C653" s="7">
        <v>4301333344</v>
      </c>
      <c r="D653" s="8">
        <v>270</v>
      </c>
      <c r="E653" s="8">
        <v>2205</v>
      </c>
      <c r="F653" s="8" t="s">
        <v>1695</v>
      </c>
      <c r="G653" s="8" t="s">
        <v>1696</v>
      </c>
      <c r="H653" s="8">
        <v>40.010939999999898</v>
      </c>
      <c r="I653" s="9">
        <v>-110.065389999999</v>
      </c>
      <c r="J653" s="7">
        <v>2205</v>
      </c>
      <c r="K653" s="8">
        <v>365</v>
      </c>
      <c r="L653" s="8">
        <v>730</v>
      </c>
      <c r="M653" s="8">
        <v>1095</v>
      </c>
      <c r="N653" s="8">
        <v>1460</v>
      </c>
      <c r="O653" s="8">
        <v>1825</v>
      </c>
      <c r="P653" s="8">
        <v>2190</v>
      </c>
      <c r="Q653" s="6">
        <v>2.3290384453705478E-4</v>
      </c>
      <c r="R653" s="33">
        <f t="shared" si="213"/>
        <v>2025.2995299461256</v>
      </c>
      <c r="S653" s="31">
        <f t="shared" si="214"/>
        <v>1860.2440752834457</v>
      </c>
      <c r="T653" s="31">
        <f t="shared" si="215"/>
        <v>1708.640113948584</v>
      </c>
      <c r="U653" s="31">
        <f t="shared" si="216"/>
        <v>1569.3913921211617</v>
      </c>
      <c r="V653" s="31">
        <f t="shared" si="217"/>
        <v>1441.490997172102</v>
      </c>
      <c r="W653" s="20">
        <f t="shared" si="218"/>
        <v>1324.0140766413742</v>
      </c>
      <c r="Y653" s="153">
        <f t="shared" si="210"/>
        <v>3.2513695199999999</v>
      </c>
      <c r="Z653" s="155">
        <f t="shared" si="219"/>
        <v>407.2649038726762</v>
      </c>
      <c r="AA653" s="156">
        <f t="shared" si="220"/>
        <v>1301.3752100759077</v>
      </c>
      <c r="AD653" s="14" t="s">
        <v>580</v>
      </c>
      <c r="AE653" s="57">
        <v>39544</v>
      </c>
      <c r="AF653" s="33">
        <f t="shared" si="221"/>
        <v>2025.2995299461256</v>
      </c>
      <c r="AG653" s="84">
        <f t="shared" si="211"/>
        <v>2.9863932700848799</v>
      </c>
      <c r="AH653" s="31">
        <f t="shared" si="222"/>
        <v>1860.2440752834457</v>
      </c>
      <c r="AI653" s="86">
        <f t="shared" si="212"/>
        <v>2.7430117397447531</v>
      </c>
      <c r="AJ653" s="155">
        <f t="shared" si="223"/>
        <v>1708.640113948584</v>
      </c>
      <c r="AK653" s="56"/>
      <c r="AL653" s="86">
        <f t="shared" si="224"/>
        <v>2.5194650281822009</v>
      </c>
      <c r="AM653" s="31">
        <f t="shared" si="225"/>
        <v>1569.3913921211617</v>
      </c>
      <c r="AN653" s="86">
        <f t="shared" si="226"/>
        <v>2.3141366609039062</v>
      </c>
      <c r="AO653" s="31">
        <f t="shared" si="227"/>
        <v>1441.490997172102</v>
      </c>
      <c r="AP653" s="89">
        <f t="shared" si="228"/>
        <v>2.1255419009341399</v>
      </c>
      <c r="AQ653" s="20">
        <f t="shared" si="229"/>
        <v>1324.0140766413742</v>
      </c>
      <c r="AR653" s="86">
        <f t="shared" si="230"/>
        <v>1.9523170126270784</v>
      </c>
    </row>
    <row r="654" spans="1:44" x14ac:dyDescent="0.25">
      <c r="A654" s="3" t="s">
        <v>638</v>
      </c>
      <c r="B654" s="4">
        <v>39544</v>
      </c>
      <c r="C654" s="7">
        <v>4301333686</v>
      </c>
      <c r="D654" s="8">
        <v>325</v>
      </c>
      <c r="E654" s="8">
        <v>2066</v>
      </c>
      <c r="F654" s="8" t="s">
        <v>1695</v>
      </c>
      <c r="G654" s="8" t="s">
        <v>1696</v>
      </c>
      <c r="H654" s="8">
        <v>40.117400000000004</v>
      </c>
      <c r="I654" s="9">
        <v>-109.99862</v>
      </c>
      <c r="J654" s="7">
        <v>2066</v>
      </c>
      <c r="K654" s="8">
        <v>365</v>
      </c>
      <c r="L654" s="8">
        <v>730</v>
      </c>
      <c r="M654" s="8">
        <v>1095</v>
      </c>
      <c r="N654" s="8">
        <v>1460</v>
      </c>
      <c r="O654" s="8">
        <v>1825</v>
      </c>
      <c r="P654" s="8">
        <v>2190</v>
      </c>
      <c r="Q654" s="6">
        <v>2.3290384453705478E-4</v>
      </c>
      <c r="R654" s="33">
        <f t="shared" si="213"/>
        <v>1897.627586788524</v>
      </c>
      <c r="S654" s="31">
        <f t="shared" si="214"/>
        <v>1742.9769884515188</v>
      </c>
      <c r="T654" s="31">
        <f t="shared" si="215"/>
        <v>1600.9299208243876</v>
      </c>
      <c r="U654" s="31">
        <f t="shared" si="216"/>
        <v>1470.4592363366532</v>
      </c>
      <c r="V654" s="31">
        <f t="shared" si="217"/>
        <v>1350.6214966700963</v>
      </c>
      <c r="W654" s="20">
        <f t="shared" si="218"/>
        <v>1240.5501507215779</v>
      </c>
      <c r="Y654" s="153">
        <f t="shared" si="210"/>
        <v>3.0464079040000001</v>
      </c>
      <c r="Z654" s="155">
        <f t="shared" si="219"/>
        <v>381.59151537458007</v>
      </c>
      <c r="AA654" s="156">
        <f t="shared" si="220"/>
        <v>1219.3384054498076</v>
      </c>
      <c r="AD654" s="14" t="s">
        <v>638</v>
      </c>
      <c r="AE654" s="57">
        <v>39544</v>
      </c>
      <c r="AF654" s="33">
        <f t="shared" si="221"/>
        <v>1897.627586788524</v>
      </c>
      <c r="AG654" s="84">
        <f t="shared" si="211"/>
        <v>2.7981353723334972</v>
      </c>
      <c r="AH654" s="31">
        <f t="shared" si="222"/>
        <v>1742.9769884515188</v>
      </c>
      <c r="AI654" s="86">
        <f t="shared" si="212"/>
        <v>2.5700962604592563</v>
      </c>
      <c r="AJ654" s="155">
        <f t="shared" si="223"/>
        <v>1600.9299208243876</v>
      </c>
      <c r="AK654" s="56"/>
      <c r="AL654" s="86">
        <f t="shared" si="224"/>
        <v>2.3606416091720757</v>
      </c>
      <c r="AM654" s="31">
        <f t="shared" si="225"/>
        <v>1470.4592363366532</v>
      </c>
      <c r="AN654" s="86">
        <f t="shared" si="226"/>
        <v>2.168256844184794</v>
      </c>
      <c r="AO654" s="31">
        <f t="shared" si="227"/>
        <v>1350.6214966700963</v>
      </c>
      <c r="AP654" s="89">
        <f t="shared" si="228"/>
        <v>1.9915508241859106</v>
      </c>
      <c r="AQ654" s="20">
        <f t="shared" si="229"/>
        <v>1240.5501507215779</v>
      </c>
      <c r="AR654" s="86">
        <f t="shared" si="230"/>
        <v>1.8292457814455982</v>
      </c>
    </row>
    <row r="655" spans="1:44" x14ac:dyDescent="0.25">
      <c r="A655" s="3" t="s">
        <v>496</v>
      </c>
      <c r="B655" s="4">
        <v>39556</v>
      </c>
      <c r="C655" s="7">
        <v>4301333086</v>
      </c>
      <c r="D655" s="8">
        <v>356</v>
      </c>
      <c r="E655" s="8">
        <v>563</v>
      </c>
      <c r="F655" s="8" t="s">
        <v>1695</v>
      </c>
      <c r="G655" s="8" t="s">
        <v>1696</v>
      </c>
      <c r="H655" s="8">
        <v>40.017670000000003</v>
      </c>
      <c r="I655" s="9">
        <v>-110.06103</v>
      </c>
      <c r="J655" s="7">
        <v>563</v>
      </c>
      <c r="K655" s="8">
        <v>365</v>
      </c>
      <c r="L655" s="8">
        <v>730</v>
      </c>
      <c r="M655" s="8">
        <v>1095</v>
      </c>
      <c r="N655" s="8">
        <v>1460</v>
      </c>
      <c r="O655" s="8">
        <v>1825</v>
      </c>
      <c r="P655" s="8">
        <v>2190</v>
      </c>
      <c r="Q655" s="6">
        <v>2.3290384453705478E-4</v>
      </c>
      <c r="R655" s="33">
        <f t="shared" si="213"/>
        <v>517.11729494769554</v>
      </c>
      <c r="S655" s="31">
        <f t="shared" si="214"/>
        <v>474.97388407463944</v>
      </c>
      <c r="T655" s="31">
        <f t="shared" si="215"/>
        <v>436.26502682678131</v>
      </c>
      <c r="U655" s="31">
        <f t="shared" si="216"/>
        <v>400.71081803365718</v>
      </c>
      <c r="V655" s="31">
        <f t="shared" si="217"/>
        <v>368.05416390380651</v>
      </c>
      <c r="W655" s="20">
        <f t="shared" si="218"/>
        <v>338.05892297011053</v>
      </c>
      <c r="Y655" s="153">
        <f t="shared" si="210"/>
        <v>0.83016827199999998</v>
      </c>
      <c r="Z655" s="155">
        <f t="shared" si="219"/>
        <v>103.98645844912322</v>
      </c>
      <c r="AA655" s="156">
        <f t="shared" si="220"/>
        <v>332.27856837765808</v>
      </c>
      <c r="AD655" s="14" t="s">
        <v>496</v>
      </c>
      <c r="AE655" s="57">
        <v>39556</v>
      </c>
      <c r="AF655" s="33">
        <f t="shared" si="221"/>
        <v>517.11729494769554</v>
      </c>
      <c r="AG655" s="84">
        <f t="shared" si="211"/>
        <v>0.76251220456135471</v>
      </c>
      <c r="AH655" s="31">
        <f t="shared" si="222"/>
        <v>474.97388407463944</v>
      </c>
      <c r="AI655" s="86">
        <f t="shared" si="212"/>
        <v>0.70036989091895507</v>
      </c>
      <c r="AJ655" s="155">
        <f t="shared" si="223"/>
        <v>436.26502682678131</v>
      </c>
      <c r="AK655" s="56"/>
      <c r="AL655" s="86">
        <f t="shared" si="224"/>
        <v>0.64329197771726943</v>
      </c>
      <c r="AM655" s="31">
        <f t="shared" si="225"/>
        <v>400.71081803365718</v>
      </c>
      <c r="AN655" s="86">
        <f t="shared" si="226"/>
        <v>0.590865732466621</v>
      </c>
      <c r="AO655" s="31">
        <f t="shared" si="227"/>
        <v>368.05416390380651</v>
      </c>
      <c r="AP655" s="89">
        <f t="shared" si="228"/>
        <v>0.54271205905937447</v>
      </c>
      <c r="AQ655" s="20">
        <f t="shared" si="229"/>
        <v>338.05892297011053</v>
      </c>
      <c r="AR655" s="86">
        <f t="shared" si="230"/>
        <v>0.49848275651203866</v>
      </c>
    </row>
    <row r="656" spans="1:44" x14ac:dyDescent="0.25">
      <c r="A656" s="3" t="s">
        <v>574</v>
      </c>
      <c r="B656" s="4">
        <v>39560</v>
      </c>
      <c r="C656" s="7">
        <v>4301333338</v>
      </c>
      <c r="D656" s="8">
        <v>151</v>
      </c>
      <c r="E656" s="8">
        <v>324</v>
      </c>
      <c r="F656" s="8" t="s">
        <v>1695</v>
      </c>
      <c r="G656" s="8" t="s">
        <v>1696</v>
      </c>
      <c r="H656" s="8">
        <v>40.0146599999999</v>
      </c>
      <c r="I656" s="9">
        <v>-110.06035</v>
      </c>
      <c r="J656" s="7">
        <v>324</v>
      </c>
      <c r="K656" s="8">
        <v>365</v>
      </c>
      <c r="L656" s="8">
        <v>730</v>
      </c>
      <c r="M656" s="8">
        <v>1095</v>
      </c>
      <c r="N656" s="8">
        <v>1460</v>
      </c>
      <c r="O656" s="8">
        <v>1825</v>
      </c>
      <c r="P656" s="8">
        <v>2190</v>
      </c>
      <c r="Q656" s="6">
        <v>2.3290384453705478E-4</v>
      </c>
      <c r="R656" s="33">
        <f t="shared" si="213"/>
        <v>297.59503297167561</v>
      </c>
      <c r="S656" s="31">
        <f t="shared" si="214"/>
        <v>273.34198657226142</v>
      </c>
      <c r="T656" s="31">
        <f t="shared" si="215"/>
        <v>251.0654861312205</v>
      </c>
      <c r="U656" s="31">
        <f t="shared" si="216"/>
        <v>230.60444945453807</v>
      </c>
      <c r="V656" s="31">
        <f t="shared" si="217"/>
        <v>211.8109220334517</v>
      </c>
      <c r="W656" s="20">
        <f t="shared" si="218"/>
        <v>194.54900717995704</v>
      </c>
      <c r="Y656" s="153">
        <f t="shared" si="210"/>
        <v>0.47775225599999999</v>
      </c>
      <c r="Z656" s="155">
        <f t="shared" si="219"/>
        <v>59.843006283332009</v>
      </c>
      <c r="AA656" s="156">
        <f t="shared" si="220"/>
        <v>191.22247984788848</v>
      </c>
      <c r="AD656" s="14" t="s">
        <v>574</v>
      </c>
      <c r="AE656" s="57">
        <v>39560</v>
      </c>
      <c r="AF656" s="33">
        <f t="shared" si="221"/>
        <v>297.59503297167561</v>
      </c>
      <c r="AG656" s="84">
        <f t="shared" si="211"/>
        <v>0.43881697029818639</v>
      </c>
      <c r="AH656" s="31">
        <f t="shared" si="222"/>
        <v>273.34198657226142</v>
      </c>
      <c r="AI656" s="86">
        <f t="shared" si="212"/>
        <v>0.40305478624820862</v>
      </c>
      <c r="AJ656" s="155">
        <f t="shared" si="223"/>
        <v>251.0654861312205</v>
      </c>
      <c r="AK656" s="56"/>
      <c r="AL656" s="86">
        <f t="shared" si="224"/>
        <v>0.37020710618187436</v>
      </c>
      <c r="AM656" s="31">
        <f t="shared" si="225"/>
        <v>230.60444945453807</v>
      </c>
      <c r="AN656" s="86">
        <f t="shared" si="226"/>
        <v>0.34003640731649237</v>
      </c>
      <c r="AO656" s="31">
        <f t="shared" si="227"/>
        <v>211.8109220334517</v>
      </c>
      <c r="AP656" s="89">
        <f t="shared" si="228"/>
        <v>0.31232452421889401</v>
      </c>
      <c r="AQ656" s="20">
        <f t="shared" si="229"/>
        <v>194.54900717995704</v>
      </c>
      <c r="AR656" s="86">
        <f t="shared" si="230"/>
        <v>0.28687107124316258</v>
      </c>
    </row>
    <row r="657" spans="1:44" x14ac:dyDescent="0.25">
      <c r="A657" s="3" t="s">
        <v>463</v>
      </c>
      <c r="B657" s="4">
        <v>39561</v>
      </c>
      <c r="C657" s="7">
        <v>4301333027</v>
      </c>
      <c r="D657" s="8">
        <v>219</v>
      </c>
      <c r="E657" s="8">
        <v>2340</v>
      </c>
      <c r="F657" s="8" t="s">
        <v>1695</v>
      </c>
      <c r="G657" s="8" t="s">
        <v>1696</v>
      </c>
      <c r="H657" s="8">
        <v>40.017919999999897</v>
      </c>
      <c r="I657" s="9">
        <v>-110.10265</v>
      </c>
      <c r="J657" s="7">
        <v>2340</v>
      </c>
      <c r="K657" s="8">
        <v>365</v>
      </c>
      <c r="L657" s="8">
        <v>730</v>
      </c>
      <c r="M657" s="8">
        <v>1095</v>
      </c>
      <c r="N657" s="8">
        <v>1460</v>
      </c>
      <c r="O657" s="8">
        <v>1825</v>
      </c>
      <c r="P657" s="8">
        <v>2190</v>
      </c>
      <c r="Q657" s="6">
        <v>2.3290384453705478E-4</v>
      </c>
      <c r="R657" s="33">
        <f t="shared" si="213"/>
        <v>2149.2974603509906</v>
      </c>
      <c r="S657" s="31">
        <f t="shared" si="214"/>
        <v>1974.1365696885546</v>
      </c>
      <c r="T657" s="31">
        <f t="shared" si="215"/>
        <v>1813.2507331699258</v>
      </c>
      <c r="U657" s="31">
        <f t="shared" si="216"/>
        <v>1665.4765793938861</v>
      </c>
      <c r="V657" s="31">
        <f t="shared" si="217"/>
        <v>1529.7455480193735</v>
      </c>
      <c r="W657" s="20">
        <f t="shared" si="218"/>
        <v>1405.0761629663564</v>
      </c>
      <c r="Y657" s="153">
        <f t="shared" si="210"/>
        <v>3.4504329599999997</v>
      </c>
      <c r="Z657" s="155">
        <f t="shared" si="219"/>
        <v>432.19948982406447</v>
      </c>
      <c r="AA657" s="156">
        <f t="shared" si="220"/>
        <v>1381.0512433458612</v>
      </c>
      <c r="AD657" s="14" t="s">
        <v>463</v>
      </c>
      <c r="AE657" s="57">
        <v>39561</v>
      </c>
      <c r="AF657" s="33">
        <f t="shared" si="221"/>
        <v>2149.2974603509906</v>
      </c>
      <c r="AG657" s="84">
        <f t="shared" si="211"/>
        <v>3.169233674375791</v>
      </c>
      <c r="AH657" s="31">
        <f t="shared" si="222"/>
        <v>1974.1365696885546</v>
      </c>
      <c r="AI657" s="86">
        <f t="shared" si="212"/>
        <v>2.9109512340148398</v>
      </c>
      <c r="AJ657" s="155">
        <f t="shared" si="223"/>
        <v>1813.2507331699258</v>
      </c>
      <c r="AK657" s="56"/>
      <c r="AL657" s="86">
        <f t="shared" si="224"/>
        <v>2.673717989091315</v>
      </c>
      <c r="AM657" s="31">
        <f t="shared" si="225"/>
        <v>1665.4765793938861</v>
      </c>
      <c r="AN657" s="86">
        <f t="shared" si="226"/>
        <v>2.4558184972857782</v>
      </c>
      <c r="AO657" s="31">
        <f t="shared" si="227"/>
        <v>1529.7455480193735</v>
      </c>
      <c r="AP657" s="89">
        <f t="shared" si="228"/>
        <v>2.2556771193586789</v>
      </c>
      <c r="AQ657" s="20">
        <f t="shared" si="229"/>
        <v>1405.0761629663564</v>
      </c>
      <c r="AR657" s="86">
        <f t="shared" si="230"/>
        <v>2.0718466256450627</v>
      </c>
    </row>
    <row r="658" spans="1:44" x14ac:dyDescent="0.25">
      <c r="A658" s="3" t="s">
        <v>581</v>
      </c>
      <c r="B658" s="4">
        <v>39566</v>
      </c>
      <c r="C658" s="7">
        <v>4301333345</v>
      </c>
      <c r="D658" s="8">
        <v>358</v>
      </c>
      <c r="E658" s="8">
        <v>1632</v>
      </c>
      <c r="F658" s="8" t="s">
        <v>1695</v>
      </c>
      <c r="G658" s="8" t="s">
        <v>1696</v>
      </c>
      <c r="H658" s="8">
        <v>40.010689999999897</v>
      </c>
      <c r="I658" s="9">
        <v>-110.05998</v>
      </c>
      <c r="J658" s="7">
        <v>1632</v>
      </c>
      <c r="K658" s="8">
        <v>365</v>
      </c>
      <c r="L658" s="8">
        <v>730</v>
      </c>
      <c r="M658" s="8">
        <v>1095</v>
      </c>
      <c r="N658" s="8">
        <v>1460</v>
      </c>
      <c r="O658" s="8">
        <v>1825</v>
      </c>
      <c r="P658" s="8">
        <v>2190</v>
      </c>
      <c r="Q658" s="6">
        <v>2.3290384453705478E-4</v>
      </c>
      <c r="R658" s="33">
        <f t="shared" si="213"/>
        <v>1498.9972031165883</v>
      </c>
      <c r="S658" s="31">
        <f t="shared" si="214"/>
        <v>1376.8337101417612</v>
      </c>
      <c r="T658" s="31">
        <f t="shared" si="215"/>
        <v>1264.6261523646663</v>
      </c>
      <c r="U658" s="31">
        <f t="shared" si="216"/>
        <v>1161.5631528080437</v>
      </c>
      <c r="V658" s="31">
        <f t="shared" si="217"/>
        <v>1066.8994591314604</v>
      </c>
      <c r="W658" s="20">
        <f t="shared" si="218"/>
        <v>979.950554684228</v>
      </c>
      <c r="Y658" s="153">
        <f t="shared" si="210"/>
        <v>2.406455808</v>
      </c>
      <c r="Z658" s="155">
        <f t="shared" si="219"/>
        <v>301.43143905678346</v>
      </c>
      <c r="AA658" s="156">
        <f t="shared" si="220"/>
        <v>963.19471330788281</v>
      </c>
      <c r="AD658" s="14" t="s">
        <v>581</v>
      </c>
      <c r="AE658" s="57">
        <v>39566</v>
      </c>
      <c r="AF658" s="33">
        <f t="shared" si="221"/>
        <v>1498.9972031165883</v>
      </c>
      <c r="AG658" s="84">
        <f t="shared" si="211"/>
        <v>2.2103373318723465</v>
      </c>
      <c r="AH658" s="31">
        <f t="shared" si="222"/>
        <v>1376.8337101417612</v>
      </c>
      <c r="AI658" s="86">
        <f t="shared" si="212"/>
        <v>2.0302018862872733</v>
      </c>
      <c r="AJ658" s="155">
        <f t="shared" si="223"/>
        <v>1264.6261523646663</v>
      </c>
      <c r="AK658" s="56"/>
      <c r="AL658" s="86">
        <f t="shared" si="224"/>
        <v>1.8647469052124044</v>
      </c>
      <c r="AM658" s="31">
        <f t="shared" si="225"/>
        <v>1161.5631528080437</v>
      </c>
      <c r="AN658" s="86">
        <f t="shared" si="226"/>
        <v>1.712775977594184</v>
      </c>
      <c r="AO658" s="31">
        <f t="shared" si="227"/>
        <v>1066.8994591314604</v>
      </c>
      <c r="AP658" s="89">
        <f t="shared" si="228"/>
        <v>1.5731901960655401</v>
      </c>
      <c r="AQ658" s="20">
        <f t="shared" si="229"/>
        <v>979.950554684228</v>
      </c>
      <c r="AR658" s="86">
        <f t="shared" si="230"/>
        <v>1.4449802107063003</v>
      </c>
    </row>
    <row r="659" spans="1:44" x14ac:dyDescent="0.25">
      <c r="A659" s="3" t="s">
        <v>462</v>
      </c>
      <c r="B659" s="4">
        <v>39578</v>
      </c>
      <c r="C659" s="7">
        <v>4301333026</v>
      </c>
      <c r="D659" s="8">
        <v>366</v>
      </c>
      <c r="E659" s="8">
        <v>894</v>
      </c>
      <c r="F659" s="8" t="s">
        <v>1695</v>
      </c>
      <c r="G659" s="8" t="s">
        <v>1696</v>
      </c>
      <c r="H659" s="8">
        <v>40.017110000000002</v>
      </c>
      <c r="I659" s="9">
        <v>-110.107519999999</v>
      </c>
      <c r="J659" s="7">
        <v>894</v>
      </c>
      <c r="K659" s="8">
        <v>365</v>
      </c>
      <c r="L659" s="8">
        <v>730</v>
      </c>
      <c r="M659" s="8">
        <v>1095</v>
      </c>
      <c r="N659" s="8">
        <v>1460</v>
      </c>
      <c r="O659" s="8">
        <v>1825</v>
      </c>
      <c r="P659" s="8">
        <v>2190</v>
      </c>
      <c r="Q659" s="6">
        <v>2.3290384453705478E-4</v>
      </c>
      <c r="R659" s="33">
        <f t="shared" si="213"/>
        <v>821.1418502366605</v>
      </c>
      <c r="S659" s="31">
        <f t="shared" si="214"/>
        <v>754.22140739383235</v>
      </c>
      <c r="T659" s="31">
        <f t="shared" si="215"/>
        <v>692.75476728799731</v>
      </c>
      <c r="U659" s="31">
        <f t="shared" si="216"/>
        <v>636.29746238381802</v>
      </c>
      <c r="V659" s="31">
        <f t="shared" si="217"/>
        <v>584.44124783304267</v>
      </c>
      <c r="W659" s="20">
        <f t="shared" si="218"/>
        <v>536.81114944099249</v>
      </c>
      <c r="Y659" s="153">
        <f t="shared" si="210"/>
        <v>1.318242336</v>
      </c>
      <c r="Z659" s="155">
        <f t="shared" si="219"/>
        <v>165.12236918919388</v>
      </c>
      <c r="AA659" s="156">
        <f t="shared" si="220"/>
        <v>527.63239809880338</v>
      </c>
      <c r="AD659" s="14" t="s">
        <v>462</v>
      </c>
      <c r="AE659" s="57">
        <v>39578</v>
      </c>
      <c r="AF659" s="33">
        <f t="shared" si="221"/>
        <v>821.1418502366605</v>
      </c>
      <c r="AG659" s="84">
        <f t="shared" si="211"/>
        <v>1.2108097884153664</v>
      </c>
      <c r="AH659" s="31">
        <f t="shared" si="222"/>
        <v>754.22140739383235</v>
      </c>
      <c r="AI659" s="86">
        <f t="shared" si="212"/>
        <v>1.1121326509441312</v>
      </c>
      <c r="AJ659" s="155">
        <f t="shared" si="223"/>
        <v>692.75476728799731</v>
      </c>
      <c r="AK659" s="56"/>
      <c r="AL659" s="86">
        <f t="shared" si="224"/>
        <v>1.0214973855759126</v>
      </c>
      <c r="AM659" s="31">
        <f t="shared" si="225"/>
        <v>636.29746238381802</v>
      </c>
      <c r="AN659" s="86">
        <f t="shared" si="226"/>
        <v>0.93824860537328447</v>
      </c>
      <c r="AO659" s="31">
        <f t="shared" si="227"/>
        <v>584.44124783304267</v>
      </c>
      <c r="AP659" s="89">
        <f t="shared" si="228"/>
        <v>0.86178433534472598</v>
      </c>
      <c r="AQ659" s="20">
        <f t="shared" si="229"/>
        <v>536.81114944099249</v>
      </c>
      <c r="AR659" s="86">
        <f t="shared" si="230"/>
        <v>0.79155165954131879</v>
      </c>
    </row>
    <row r="660" spans="1:44" x14ac:dyDescent="0.25">
      <c r="A660" s="3" t="s">
        <v>461</v>
      </c>
      <c r="B660" s="4">
        <v>39579</v>
      </c>
      <c r="C660" s="7">
        <v>4301333025</v>
      </c>
      <c r="D660" s="8">
        <v>274</v>
      </c>
      <c r="E660" s="8">
        <v>2049</v>
      </c>
      <c r="F660" s="8" t="s">
        <v>1695</v>
      </c>
      <c r="G660" s="8" t="s">
        <v>1696</v>
      </c>
      <c r="H660" s="8">
        <v>40.018090000000001</v>
      </c>
      <c r="I660" s="9">
        <v>-110.11269</v>
      </c>
      <c r="J660" s="7">
        <v>2049</v>
      </c>
      <c r="K660" s="8">
        <v>365</v>
      </c>
      <c r="L660" s="8">
        <v>730</v>
      </c>
      <c r="M660" s="8">
        <v>1095</v>
      </c>
      <c r="N660" s="8">
        <v>1460</v>
      </c>
      <c r="O660" s="8">
        <v>1825</v>
      </c>
      <c r="P660" s="8">
        <v>2190</v>
      </c>
      <c r="Q660" s="6">
        <v>2.3290384453705478E-4</v>
      </c>
      <c r="R660" s="33">
        <f t="shared" si="213"/>
        <v>1882.0130325893929</v>
      </c>
      <c r="S660" s="31">
        <f t="shared" si="214"/>
        <v>1728.634970637542</v>
      </c>
      <c r="T660" s="31">
        <f t="shared" si="215"/>
        <v>1587.7567317372557</v>
      </c>
      <c r="U660" s="31">
        <f t="shared" si="216"/>
        <v>1458.3596201615694</v>
      </c>
      <c r="V660" s="31">
        <f t="shared" si="217"/>
        <v>1339.507960637477</v>
      </c>
      <c r="W660" s="20">
        <f t="shared" si="218"/>
        <v>1230.3423324436171</v>
      </c>
      <c r="Y660" s="153">
        <f t="shared" si="210"/>
        <v>3.021340656</v>
      </c>
      <c r="Z660" s="155">
        <f t="shared" si="219"/>
        <v>378.45160455107191</v>
      </c>
      <c r="AA660" s="156">
        <f t="shared" si="220"/>
        <v>1209.3051271861837</v>
      </c>
      <c r="AD660" s="14" t="s">
        <v>461</v>
      </c>
      <c r="AE660" s="57">
        <v>39579</v>
      </c>
      <c r="AF660" s="33">
        <f t="shared" si="221"/>
        <v>1882.0130325893929</v>
      </c>
      <c r="AG660" s="84">
        <f t="shared" si="211"/>
        <v>2.7751110251264937</v>
      </c>
      <c r="AH660" s="31">
        <f t="shared" si="222"/>
        <v>1728.634970637542</v>
      </c>
      <c r="AI660" s="86">
        <f t="shared" si="212"/>
        <v>2.5489483241437636</v>
      </c>
      <c r="AJ660" s="155">
        <f t="shared" si="223"/>
        <v>1587.7567317372557</v>
      </c>
      <c r="AK660" s="56"/>
      <c r="AL660" s="86">
        <f t="shared" si="224"/>
        <v>2.34121716224278</v>
      </c>
      <c r="AM660" s="31">
        <f t="shared" si="225"/>
        <v>1458.3596201615694</v>
      </c>
      <c r="AN660" s="86">
        <f t="shared" si="226"/>
        <v>2.1504154277515211</v>
      </c>
      <c r="AO660" s="31">
        <f t="shared" si="227"/>
        <v>1339.507960637477</v>
      </c>
      <c r="AP660" s="89">
        <f t="shared" si="228"/>
        <v>1.9751634263102278</v>
      </c>
      <c r="AQ660" s="20">
        <f t="shared" si="229"/>
        <v>1230.3423324436171</v>
      </c>
      <c r="AR660" s="86">
        <f t="shared" si="230"/>
        <v>1.8141939042507409</v>
      </c>
    </row>
    <row r="661" spans="1:44" x14ac:dyDescent="0.25">
      <c r="A661" s="3" t="s">
        <v>677</v>
      </c>
      <c r="B661" s="4">
        <v>39580</v>
      </c>
      <c r="C661" s="7">
        <v>4301333850</v>
      </c>
      <c r="D661" s="8">
        <v>326</v>
      </c>
      <c r="E661" s="8">
        <v>1569</v>
      </c>
      <c r="F661" s="8" t="s">
        <v>1695</v>
      </c>
      <c r="G661" s="8" t="s">
        <v>1696</v>
      </c>
      <c r="H661" s="8">
        <v>40.032989999999899</v>
      </c>
      <c r="I661" s="9">
        <v>-110.12678</v>
      </c>
      <c r="J661" s="7">
        <v>1569</v>
      </c>
      <c r="K661" s="8">
        <v>365</v>
      </c>
      <c r="L661" s="8">
        <v>730</v>
      </c>
      <c r="M661" s="8">
        <v>1095</v>
      </c>
      <c r="N661" s="8">
        <v>1460</v>
      </c>
      <c r="O661" s="8">
        <v>1825</v>
      </c>
      <c r="P661" s="8">
        <v>2190</v>
      </c>
      <c r="Q661" s="6">
        <v>2.3290384453705478E-4</v>
      </c>
      <c r="R661" s="33">
        <f t="shared" si="213"/>
        <v>1441.1315022609847</v>
      </c>
      <c r="S661" s="31">
        <f t="shared" si="214"/>
        <v>1323.683879419377</v>
      </c>
      <c r="T661" s="31">
        <f t="shared" si="215"/>
        <v>1215.8078633947066</v>
      </c>
      <c r="U661" s="31">
        <f t="shared" si="216"/>
        <v>1116.723398747439</v>
      </c>
      <c r="V661" s="31">
        <f t="shared" si="217"/>
        <v>1025.7140020694003</v>
      </c>
      <c r="W661" s="20">
        <f t="shared" si="218"/>
        <v>942.121581065903</v>
      </c>
      <c r="Y661" s="153">
        <f t="shared" si="210"/>
        <v>2.3135595360000001</v>
      </c>
      <c r="Z661" s="155">
        <f t="shared" si="219"/>
        <v>289.79529894613552</v>
      </c>
      <c r="AA661" s="156">
        <f t="shared" si="220"/>
        <v>926.01256444857108</v>
      </c>
      <c r="AD661" s="14" t="s">
        <v>677</v>
      </c>
      <c r="AE661" s="57">
        <v>39580</v>
      </c>
      <c r="AF661" s="33">
        <f t="shared" si="221"/>
        <v>1441.1315022609847</v>
      </c>
      <c r="AG661" s="84">
        <f t="shared" si="211"/>
        <v>2.1250118098699211</v>
      </c>
      <c r="AH661" s="31">
        <f t="shared" si="222"/>
        <v>1323.683879419377</v>
      </c>
      <c r="AI661" s="86">
        <f t="shared" si="212"/>
        <v>1.9518301222945658</v>
      </c>
      <c r="AJ661" s="155">
        <f t="shared" si="223"/>
        <v>1215.8078633947066</v>
      </c>
      <c r="AK661" s="56"/>
      <c r="AL661" s="86">
        <f t="shared" si="224"/>
        <v>1.7927621901214841</v>
      </c>
      <c r="AM661" s="31">
        <f t="shared" si="225"/>
        <v>1116.723398747439</v>
      </c>
      <c r="AN661" s="86">
        <f t="shared" si="226"/>
        <v>1.6466577872826436</v>
      </c>
      <c r="AO661" s="31">
        <f t="shared" si="227"/>
        <v>1025.7140020694003</v>
      </c>
      <c r="AP661" s="89">
        <f t="shared" si="228"/>
        <v>1.5124604274674218</v>
      </c>
      <c r="AQ661" s="20">
        <f t="shared" si="229"/>
        <v>942.121581065903</v>
      </c>
      <c r="AR661" s="86">
        <f t="shared" si="230"/>
        <v>1.3891997246312409</v>
      </c>
    </row>
    <row r="662" spans="1:44" x14ac:dyDescent="0.25">
      <c r="A662" s="3" t="s">
        <v>676</v>
      </c>
      <c r="B662" s="4">
        <v>39582</v>
      </c>
      <c r="C662" s="7">
        <v>4301333849</v>
      </c>
      <c r="D662" s="8">
        <v>331</v>
      </c>
      <c r="E662" s="8">
        <v>1052</v>
      </c>
      <c r="F662" s="8" t="s">
        <v>1695</v>
      </c>
      <c r="G662" s="8" t="s">
        <v>1696</v>
      </c>
      <c r="H662" s="8">
        <v>40.032470000000004</v>
      </c>
      <c r="I662" s="9">
        <v>-110.13113</v>
      </c>
      <c r="J662" s="7">
        <v>1052</v>
      </c>
      <c r="K662" s="8">
        <v>365</v>
      </c>
      <c r="L662" s="8">
        <v>730</v>
      </c>
      <c r="M662" s="8">
        <v>1095</v>
      </c>
      <c r="N662" s="8">
        <v>1460</v>
      </c>
      <c r="O662" s="8">
        <v>1825</v>
      </c>
      <c r="P662" s="8">
        <v>2190</v>
      </c>
      <c r="Q662" s="6">
        <v>2.3290384453705478E-4</v>
      </c>
      <c r="R662" s="33">
        <f t="shared" si="213"/>
        <v>966.26535396976158</v>
      </c>
      <c r="S662" s="31">
        <f t="shared" si="214"/>
        <v>887.51780825314506</v>
      </c>
      <c r="T662" s="31">
        <f t="shared" si="215"/>
        <v>815.187936450753</v>
      </c>
      <c r="U662" s="31">
        <f t="shared" si="216"/>
        <v>748.75271859930263</v>
      </c>
      <c r="V662" s="31">
        <f t="shared" si="217"/>
        <v>687.73175919503456</v>
      </c>
      <c r="W662" s="20">
        <f t="shared" si="218"/>
        <v>631.68381343615681</v>
      </c>
      <c r="Y662" s="153">
        <f t="shared" si="210"/>
        <v>1.5512202879999999</v>
      </c>
      <c r="Z662" s="155">
        <f t="shared" si="219"/>
        <v>194.30506978415207</v>
      </c>
      <c r="AA662" s="156">
        <f t="shared" si="220"/>
        <v>620.88286666660088</v>
      </c>
      <c r="AD662" s="14" t="s">
        <v>676</v>
      </c>
      <c r="AE662" s="57">
        <v>39582</v>
      </c>
      <c r="AF662" s="33">
        <f t="shared" si="221"/>
        <v>966.26535396976158</v>
      </c>
      <c r="AG662" s="84">
        <f t="shared" si="211"/>
        <v>1.4248007801039881</v>
      </c>
      <c r="AH662" s="31">
        <f t="shared" si="222"/>
        <v>887.51780825314506</v>
      </c>
      <c r="AI662" s="86">
        <f t="shared" si="212"/>
        <v>1.3086840590528255</v>
      </c>
      <c r="AJ662" s="155">
        <f t="shared" si="223"/>
        <v>815.187936450753</v>
      </c>
      <c r="AK662" s="56"/>
      <c r="AL662" s="86">
        <f t="shared" si="224"/>
        <v>1.2020304805658391</v>
      </c>
      <c r="AM662" s="31">
        <f t="shared" si="225"/>
        <v>748.75271859930263</v>
      </c>
      <c r="AN662" s="86">
        <f t="shared" si="226"/>
        <v>1.1040688286942901</v>
      </c>
      <c r="AO662" s="31">
        <f t="shared" si="227"/>
        <v>687.73175919503456</v>
      </c>
      <c r="AP662" s="89">
        <f t="shared" si="228"/>
        <v>1.014090739130483</v>
      </c>
      <c r="AQ662" s="20">
        <f t="shared" si="229"/>
        <v>631.68381343615681</v>
      </c>
      <c r="AR662" s="86">
        <f t="shared" si="230"/>
        <v>0.93144557699940433</v>
      </c>
    </row>
    <row r="663" spans="1:44" x14ac:dyDescent="0.25">
      <c r="A663" s="3" t="s">
        <v>674</v>
      </c>
      <c r="B663" s="4">
        <v>39589</v>
      </c>
      <c r="C663" s="7">
        <v>4301333847</v>
      </c>
      <c r="D663" s="8">
        <v>318</v>
      </c>
      <c r="E663" s="8">
        <v>1426</v>
      </c>
      <c r="F663" s="8" t="s">
        <v>1695</v>
      </c>
      <c r="G663" s="8" t="s">
        <v>1696</v>
      </c>
      <c r="H663" s="8">
        <v>40.036250000000003</v>
      </c>
      <c r="I663" s="9">
        <v>-110.12674</v>
      </c>
      <c r="J663" s="7">
        <v>1426</v>
      </c>
      <c r="K663" s="8">
        <v>365</v>
      </c>
      <c r="L663" s="8">
        <v>730</v>
      </c>
      <c r="M663" s="8">
        <v>1095</v>
      </c>
      <c r="N663" s="8">
        <v>1460</v>
      </c>
      <c r="O663" s="8">
        <v>1825</v>
      </c>
      <c r="P663" s="8">
        <v>2190</v>
      </c>
      <c r="Q663" s="6">
        <v>2.3290384453705478E-4</v>
      </c>
      <c r="R663" s="33">
        <f t="shared" si="213"/>
        <v>1309.7855463506464</v>
      </c>
      <c r="S663" s="31">
        <f t="shared" si="214"/>
        <v>1203.0422001606321</v>
      </c>
      <c r="T663" s="31">
        <f t="shared" si="215"/>
        <v>1104.9980963676558</v>
      </c>
      <c r="U663" s="31">
        <f t="shared" si="216"/>
        <v>1014.9442744511459</v>
      </c>
      <c r="V663" s="31">
        <f t="shared" si="217"/>
        <v>932.2295519126609</v>
      </c>
      <c r="W663" s="20">
        <f t="shared" si="218"/>
        <v>856.25581555129236</v>
      </c>
      <c r="Y663" s="153">
        <f t="shared" si="210"/>
        <v>2.1026997439999997</v>
      </c>
      <c r="Z663" s="155">
        <f t="shared" si="219"/>
        <v>263.38310790133164</v>
      </c>
      <c r="AA663" s="156">
        <f t="shared" si="220"/>
        <v>841.61498846632412</v>
      </c>
      <c r="AD663" s="14" t="s">
        <v>674</v>
      </c>
      <c r="AE663" s="57">
        <v>39589</v>
      </c>
      <c r="AF663" s="33">
        <f t="shared" si="221"/>
        <v>1309.7855463506464</v>
      </c>
      <c r="AG663" s="84">
        <f t="shared" si="211"/>
        <v>1.9313364186580675</v>
      </c>
      <c r="AH663" s="31">
        <f t="shared" si="222"/>
        <v>1203.0422001606321</v>
      </c>
      <c r="AI663" s="86">
        <f t="shared" si="212"/>
        <v>1.7739386579936589</v>
      </c>
      <c r="AJ663" s="155">
        <f t="shared" si="223"/>
        <v>1104.9980963676558</v>
      </c>
      <c r="AK663" s="56"/>
      <c r="AL663" s="86">
        <f t="shared" si="224"/>
        <v>1.6293683130103485</v>
      </c>
      <c r="AM663" s="31">
        <f t="shared" si="225"/>
        <v>1014.9442744511459</v>
      </c>
      <c r="AN663" s="86">
        <f t="shared" si="226"/>
        <v>1.4965799902262904</v>
      </c>
      <c r="AO663" s="31">
        <f t="shared" si="227"/>
        <v>932.2295519126609</v>
      </c>
      <c r="AP663" s="89">
        <f t="shared" si="228"/>
        <v>1.3746134923955027</v>
      </c>
      <c r="AQ663" s="20">
        <f t="shared" si="229"/>
        <v>856.25581555129236</v>
      </c>
      <c r="AR663" s="86">
        <f t="shared" si="230"/>
        <v>1.2625868752862648</v>
      </c>
    </row>
    <row r="664" spans="1:44" x14ac:dyDescent="0.25">
      <c r="A664" s="3" t="s">
        <v>432</v>
      </c>
      <c r="B664" s="4">
        <v>39591</v>
      </c>
      <c r="C664" s="7">
        <v>4301332951</v>
      </c>
      <c r="D664" s="8">
        <v>358</v>
      </c>
      <c r="E664" s="8">
        <v>689</v>
      </c>
      <c r="F664" s="8" t="s">
        <v>1695</v>
      </c>
      <c r="G664" s="8" t="s">
        <v>1696</v>
      </c>
      <c r="H664" s="8">
        <v>39.996650000000002</v>
      </c>
      <c r="I664" s="9">
        <v>-110.17418000000001</v>
      </c>
      <c r="J664" s="7">
        <v>689</v>
      </c>
      <c r="K664" s="8">
        <v>365</v>
      </c>
      <c r="L664" s="8">
        <v>730</v>
      </c>
      <c r="M664" s="8">
        <v>1095</v>
      </c>
      <c r="N664" s="8">
        <v>1460</v>
      </c>
      <c r="O664" s="8">
        <v>1825</v>
      </c>
      <c r="P664" s="8">
        <v>2190</v>
      </c>
      <c r="Q664" s="6">
        <v>2.3290384453705478E-4</v>
      </c>
      <c r="R664" s="33">
        <f t="shared" si="213"/>
        <v>632.84869665890278</v>
      </c>
      <c r="S664" s="31">
        <f t="shared" si="214"/>
        <v>581.27354551940778</v>
      </c>
      <c r="T664" s="31">
        <f t="shared" si="215"/>
        <v>533.90160476670042</v>
      </c>
      <c r="U664" s="31">
        <f t="shared" si="216"/>
        <v>490.39032615486644</v>
      </c>
      <c r="V664" s="31">
        <f t="shared" si="217"/>
        <v>450.42507802792665</v>
      </c>
      <c r="W664" s="20">
        <f t="shared" si="218"/>
        <v>413.71687020676046</v>
      </c>
      <c r="Y664" s="153">
        <f t="shared" si="210"/>
        <v>1.015960816</v>
      </c>
      <c r="Z664" s="155">
        <f t="shared" si="219"/>
        <v>127.25873867041899</v>
      </c>
      <c r="AA664" s="156">
        <f t="shared" si="220"/>
        <v>406.64286609628141</v>
      </c>
      <c r="AD664" s="14" t="s">
        <v>432</v>
      </c>
      <c r="AE664" s="57">
        <v>39591</v>
      </c>
      <c r="AF664" s="33">
        <f t="shared" si="221"/>
        <v>632.84869665890278</v>
      </c>
      <c r="AG664" s="84">
        <f t="shared" si="211"/>
        <v>0.93316324856620514</v>
      </c>
      <c r="AH664" s="31">
        <f t="shared" si="222"/>
        <v>581.27354551940778</v>
      </c>
      <c r="AI664" s="86">
        <f t="shared" si="212"/>
        <v>0.85711341890436954</v>
      </c>
      <c r="AJ664" s="155">
        <f t="shared" si="223"/>
        <v>533.90160476670042</v>
      </c>
      <c r="AK664" s="56"/>
      <c r="AL664" s="86">
        <f t="shared" si="224"/>
        <v>0.78726140789910948</v>
      </c>
      <c r="AM664" s="31">
        <f t="shared" si="225"/>
        <v>490.39032615486644</v>
      </c>
      <c r="AN664" s="86">
        <f t="shared" si="226"/>
        <v>0.7231021130897014</v>
      </c>
      <c r="AO664" s="31">
        <f t="shared" si="227"/>
        <v>450.42507802792665</v>
      </c>
      <c r="AP664" s="89">
        <f t="shared" si="228"/>
        <v>0.66417159625561106</v>
      </c>
      <c r="AQ664" s="20">
        <f t="shared" si="229"/>
        <v>413.71687020676046</v>
      </c>
      <c r="AR664" s="86">
        <f t="shared" si="230"/>
        <v>0.61004372866215739</v>
      </c>
    </row>
    <row r="665" spans="1:44" x14ac:dyDescent="0.25">
      <c r="A665" s="3" t="s">
        <v>673</v>
      </c>
      <c r="B665" s="4">
        <v>39596</v>
      </c>
      <c r="C665" s="7">
        <v>4301333846</v>
      </c>
      <c r="D665" s="8">
        <v>355</v>
      </c>
      <c r="E665" s="8">
        <v>2234</v>
      </c>
      <c r="F665" s="8" t="s">
        <v>1695</v>
      </c>
      <c r="G665" s="8" t="s">
        <v>1696</v>
      </c>
      <c r="H665" s="8">
        <v>40.03669</v>
      </c>
      <c r="I665" s="9">
        <v>-110.122</v>
      </c>
      <c r="J665" s="7">
        <v>2234</v>
      </c>
      <c r="K665" s="8">
        <v>365</v>
      </c>
      <c r="L665" s="8">
        <v>730</v>
      </c>
      <c r="M665" s="8">
        <v>1095</v>
      </c>
      <c r="N665" s="8">
        <v>1460</v>
      </c>
      <c r="O665" s="8">
        <v>1825</v>
      </c>
      <c r="P665" s="8">
        <v>2190</v>
      </c>
      <c r="Q665" s="6">
        <v>2.3290384453705478E-4</v>
      </c>
      <c r="R665" s="33">
        <f t="shared" si="213"/>
        <v>2051.9361224034669</v>
      </c>
      <c r="S665" s="31">
        <f t="shared" si="214"/>
        <v>1884.7098703778765</v>
      </c>
      <c r="T665" s="31">
        <f t="shared" si="215"/>
        <v>1731.1120247442796</v>
      </c>
      <c r="U665" s="31">
        <f t="shared" si="216"/>
        <v>1590.0319138315988</v>
      </c>
      <c r="V665" s="31">
        <f t="shared" si="217"/>
        <v>1460.4493821689232</v>
      </c>
      <c r="W665" s="20">
        <f t="shared" si="218"/>
        <v>1341.4274137037778</v>
      </c>
      <c r="Y665" s="153">
        <f t="shared" si="210"/>
        <v>3.2941312959999998</v>
      </c>
      <c r="Z665" s="155">
        <f t="shared" si="219"/>
        <v>412.62122233630771</v>
      </c>
      <c r="AA665" s="156">
        <f t="shared" si="220"/>
        <v>1318.4908024079718</v>
      </c>
      <c r="AD665" s="14" t="s">
        <v>673</v>
      </c>
      <c r="AE665" s="57">
        <v>39596</v>
      </c>
      <c r="AF665" s="33">
        <f t="shared" si="221"/>
        <v>2051.9361224034669</v>
      </c>
      <c r="AG665" s="84">
        <f t="shared" si="211"/>
        <v>3.0256700976732978</v>
      </c>
      <c r="AH665" s="31">
        <f t="shared" si="222"/>
        <v>1884.7098703778765</v>
      </c>
      <c r="AI665" s="86">
        <f t="shared" si="212"/>
        <v>2.7790876311064756</v>
      </c>
      <c r="AJ665" s="155">
        <f t="shared" si="223"/>
        <v>1731.1120247442796</v>
      </c>
      <c r="AK665" s="56"/>
      <c r="AL665" s="86">
        <f t="shared" si="224"/>
        <v>2.5526008494145289</v>
      </c>
      <c r="AM665" s="31">
        <f t="shared" si="225"/>
        <v>1590.0319138315988</v>
      </c>
      <c r="AN665" s="86">
        <f t="shared" si="226"/>
        <v>2.3445720183489009</v>
      </c>
      <c r="AO665" s="31">
        <f t="shared" si="227"/>
        <v>1460.4493821689232</v>
      </c>
      <c r="AP665" s="89">
        <f t="shared" si="228"/>
        <v>2.1534968737808926</v>
      </c>
      <c r="AQ665" s="20">
        <f t="shared" si="229"/>
        <v>1341.4274137037778</v>
      </c>
      <c r="AR665" s="86">
        <f t="shared" si="230"/>
        <v>1.9779937443124234</v>
      </c>
    </row>
    <row r="666" spans="1:44" x14ac:dyDescent="0.25">
      <c r="A666" s="3" t="s">
        <v>1457</v>
      </c>
      <c r="B666" s="4">
        <v>39596</v>
      </c>
      <c r="C666" s="7">
        <v>4304739467</v>
      </c>
      <c r="D666" s="8">
        <v>366</v>
      </c>
      <c r="E666" s="8">
        <v>23259</v>
      </c>
      <c r="F666" s="8" t="s">
        <v>1695</v>
      </c>
      <c r="G666" s="8" t="s">
        <v>1697</v>
      </c>
      <c r="H666" s="8">
        <v>40.416400000000003</v>
      </c>
      <c r="I666" s="9">
        <v>-109.9472</v>
      </c>
      <c r="J666" s="7">
        <v>23259</v>
      </c>
      <c r="K666" s="8">
        <v>365</v>
      </c>
      <c r="L666" s="8">
        <v>730</v>
      </c>
      <c r="M666" s="8">
        <v>1095</v>
      </c>
      <c r="N666" s="8">
        <v>1460</v>
      </c>
      <c r="O666" s="8">
        <v>1825</v>
      </c>
      <c r="P666" s="8">
        <v>2190</v>
      </c>
      <c r="Q666" s="6">
        <v>2.3290384453705478E-4</v>
      </c>
      <c r="R666" s="33">
        <f t="shared" si="213"/>
        <v>21363.465653975934</v>
      </c>
      <c r="S666" s="31">
        <f t="shared" si="214"/>
        <v>19622.41131384021</v>
      </c>
      <c r="T666" s="31">
        <f t="shared" si="215"/>
        <v>18023.247351623635</v>
      </c>
      <c r="U666" s="31">
        <f t="shared" si="216"/>
        <v>16554.410153898458</v>
      </c>
      <c r="V666" s="31">
        <f t="shared" si="217"/>
        <v>15205.278504864362</v>
      </c>
      <c r="W666" s="20">
        <f t="shared" si="218"/>
        <v>13966.096783946359</v>
      </c>
      <c r="Y666" s="153">
        <f t="shared" si="210"/>
        <v>34.296418895999999</v>
      </c>
      <c r="Z666" s="155">
        <f t="shared" si="219"/>
        <v>4295.9521084691951</v>
      </c>
      <c r="AA666" s="156">
        <f t="shared" si="220"/>
        <v>13727.29524315444</v>
      </c>
      <c r="AD666" s="14" t="s">
        <v>1457</v>
      </c>
      <c r="AE666" s="57">
        <v>39596</v>
      </c>
      <c r="AF666" s="33">
        <f t="shared" si="221"/>
        <v>21363.465653975934</v>
      </c>
      <c r="AG666" s="84">
        <f t="shared" si="211"/>
        <v>31.50137009927629</v>
      </c>
      <c r="AH666" s="31">
        <f t="shared" si="222"/>
        <v>19622.41131384021</v>
      </c>
      <c r="AI666" s="86">
        <f t="shared" si="212"/>
        <v>28.934108868355196</v>
      </c>
      <c r="AJ666" s="155">
        <f t="shared" si="223"/>
        <v>18023.247351623635</v>
      </c>
      <c r="AK666" s="56"/>
      <c r="AL666" s="86">
        <f t="shared" si="224"/>
        <v>26.576071242852521</v>
      </c>
      <c r="AM666" s="31">
        <f t="shared" si="225"/>
        <v>16554.410153898458</v>
      </c>
      <c r="AN666" s="86">
        <f t="shared" si="226"/>
        <v>24.410206165970045</v>
      </c>
      <c r="AO666" s="31">
        <f t="shared" si="227"/>
        <v>15205.278504864362</v>
      </c>
      <c r="AP666" s="89">
        <f t="shared" si="228"/>
        <v>22.420852187676715</v>
      </c>
      <c r="AQ666" s="20">
        <f t="shared" si="229"/>
        <v>13966.096783946359</v>
      </c>
      <c r="AR666" s="86">
        <f t="shared" si="230"/>
        <v>20.593624216187401</v>
      </c>
    </row>
    <row r="667" spans="1:44" x14ac:dyDescent="0.25">
      <c r="A667" s="3" t="s">
        <v>540</v>
      </c>
      <c r="B667" s="4">
        <v>39597</v>
      </c>
      <c r="C667" s="7">
        <v>4301333179</v>
      </c>
      <c r="D667" s="8">
        <v>362</v>
      </c>
      <c r="E667" s="8">
        <v>995</v>
      </c>
      <c r="F667" s="8" t="s">
        <v>1695</v>
      </c>
      <c r="G667" s="8" t="s">
        <v>1696</v>
      </c>
      <c r="H667" s="8">
        <v>40.014899999999898</v>
      </c>
      <c r="I667" s="9">
        <v>-110.09326</v>
      </c>
      <c r="J667" s="7">
        <v>995</v>
      </c>
      <c r="K667" s="8">
        <v>365</v>
      </c>
      <c r="L667" s="8">
        <v>730</v>
      </c>
      <c r="M667" s="8">
        <v>1095</v>
      </c>
      <c r="N667" s="8">
        <v>1460</v>
      </c>
      <c r="O667" s="8">
        <v>1825</v>
      </c>
      <c r="P667" s="8">
        <v>2190</v>
      </c>
      <c r="Q667" s="6">
        <v>2.3290384453705478E-4</v>
      </c>
      <c r="R667" s="33">
        <f t="shared" si="213"/>
        <v>913.91067224326309</v>
      </c>
      <c r="S667" s="31">
        <f t="shared" si="214"/>
        <v>839.42986617098791</v>
      </c>
      <c r="T667" s="31">
        <f t="shared" si="215"/>
        <v>771.01900833507534</v>
      </c>
      <c r="U667" s="31">
        <f t="shared" si="216"/>
        <v>708.18341730637462</v>
      </c>
      <c r="V667" s="31">
        <f t="shared" si="217"/>
        <v>650.46872661507541</v>
      </c>
      <c r="W667" s="20">
        <f t="shared" si="218"/>
        <v>597.45759921005322</v>
      </c>
      <c r="Y667" s="153">
        <f t="shared" si="210"/>
        <v>1.4671712799999999</v>
      </c>
      <c r="Z667" s="155">
        <f t="shared" si="219"/>
        <v>183.77713349356588</v>
      </c>
      <c r="AA667" s="156">
        <f t="shared" si="220"/>
        <v>587.24187484150946</v>
      </c>
      <c r="AD667" s="14" t="s">
        <v>540</v>
      </c>
      <c r="AE667" s="57">
        <v>39597</v>
      </c>
      <c r="AF667" s="33">
        <f t="shared" si="221"/>
        <v>913.91067224326309</v>
      </c>
      <c r="AG667" s="84">
        <f t="shared" si="211"/>
        <v>1.3476014982922702</v>
      </c>
      <c r="AH667" s="31">
        <f t="shared" si="222"/>
        <v>839.42986617098791</v>
      </c>
      <c r="AI667" s="86">
        <f t="shared" si="212"/>
        <v>1.2377762725832331</v>
      </c>
      <c r="AJ667" s="155">
        <f t="shared" si="223"/>
        <v>771.01900833507534</v>
      </c>
      <c r="AK667" s="56"/>
      <c r="AL667" s="86">
        <f t="shared" si="224"/>
        <v>1.1369014526264354</v>
      </c>
      <c r="AM667" s="31">
        <f t="shared" si="225"/>
        <v>708.18341730637462</v>
      </c>
      <c r="AN667" s="86">
        <f t="shared" si="226"/>
        <v>1.0442476088886108</v>
      </c>
      <c r="AO667" s="31">
        <f t="shared" si="227"/>
        <v>650.46872661507541</v>
      </c>
      <c r="AP667" s="89">
        <f t="shared" si="228"/>
        <v>0.95914475801789967</v>
      </c>
      <c r="AQ667" s="20">
        <f t="shared" si="229"/>
        <v>597.45759921005322</v>
      </c>
      <c r="AR667" s="86">
        <f t="shared" si="230"/>
        <v>0.88097751816958869</v>
      </c>
    </row>
    <row r="668" spans="1:44" x14ac:dyDescent="0.25">
      <c r="A668" s="3" t="s">
        <v>645</v>
      </c>
      <c r="B668" s="4">
        <v>39597</v>
      </c>
      <c r="C668" s="7">
        <v>4301333711</v>
      </c>
      <c r="D668" s="8">
        <v>363</v>
      </c>
      <c r="E668" s="8">
        <v>3734</v>
      </c>
      <c r="F668" s="8" t="s">
        <v>1695</v>
      </c>
      <c r="G668" s="8" t="s">
        <v>1696</v>
      </c>
      <c r="H668" s="8">
        <v>40.043709999999898</v>
      </c>
      <c r="I668" s="9">
        <v>-110.16895</v>
      </c>
      <c r="J668" s="7">
        <v>3734</v>
      </c>
      <c r="K668" s="8">
        <v>365</v>
      </c>
      <c r="L668" s="8">
        <v>730</v>
      </c>
      <c r="M668" s="8">
        <v>1095</v>
      </c>
      <c r="N668" s="8">
        <v>1460</v>
      </c>
      <c r="O668" s="8">
        <v>1825</v>
      </c>
      <c r="P668" s="8">
        <v>2190</v>
      </c>
      <c r="Q668" s="6">
        <v>2.3290384453705478E-4</v>
      </c>
      <c r="R668" s="33">
        <f t="shared" si="213"/>
        <v>3429.6909046797427</v>
      </c>
      <c r="S668" s="31">
        <f t="shared" si="214"/>
        <v>3150.1820304346425</v>
      </c>
      <c r="T668" s="31">
        <f t="shared" si="215"/>
        <v>2893.452238314745</v>
      </c>
      <c r="U668" s="31">
        <f t="shared" si="216"/>
        <v>2657.6451057507566</v>
      </c>
      <c r="V668" s="31">
        <f t="shared" si="217"/>
        <v>2441.0555026941624</v>
      </c>
      <c r="W668" s="20">
        <f t="shared" si="218"/>
        <v>2242.1172617591346</v>
      </c>
      <c r="Y668" s="153">
        <f t="shared" si="210"/>
        <v>5.5059472959999995</v>
      </c>
      <c r="Z668" s="155">
        <f t="shared" si="219"/>
        <v>689.67217735173369</v>
      </c>
      <c r="AA668" s="156">
        <f t="shared" si="220"/>
        <v>2203.7800609630112</v>
      </c>
      <c r="AD668" s="14" t="s">
        <v>645</v>
      </c>
      <c r="AE668" s="57">
        <v>39597</v>
      </c>
      <c r="AF668" s="33">
        <f t="shared" si="221"/>
        <v>3429.6909046797427</v>
      </c>
      <c r="AG668" s="84">
        <f t="shared" si="211"/>
        <v>5.0572301453500863</v>
      </c>
      <c r="AH668" s="31">
        <f t="shared" si="222"/>
        <v>3150.1820304346425</v>
      </c>
      <c r="AI668" s="86">
        <f t="shared" si="212"/>
        <v>4.6450820118852194</v>
      </c>
      <c r="AJ668" s="155">
        <f t="shared" si="223"/>
        <v>2893.452238314745</v>
      </c>
      <c r="AK668" s="56"/>
      <c r="AL668" s="86">
        <f t="shared" si="224"/>
        <v>4.2665226372935772</v>
      </c>
      <c r="AM668" s="31">
        <f t="shared" si="225"/>
        <v>2657.6451057507566</v>
      </c>
      <c r="AN668" s="86">
        <f t="shared" si="226"/>
        <v>3.9188146448141432</v>
      </c>
      <c r="AO668" s="31">
        <f t="shared" si="227"/>
        <v>2441.0555026941624</v>
      </c>
      <c r="AP668" s="89">
        <f t="shared" si="228"/>
        <v>3.599443745164661</v>
      </c>
      <c r="AQ668" s="20">
        <f t="shared" si="229"/>
        <v>2242.1172617591346</v>
      </c>
      <c r="AR668" s="86">
        <f t="shared" si="230"/>
        <v>3.3061005556233614</v>
      </c>
    </row>
    <row r="669" spans="1:44" x14ac:dyDescent="0.25">
      <c r="A669" s="3" t="s">
        <v>672</v>
      </c>
      <c r="B669" s="4">
        <v>39597</v>
      </c>
      <c r="C669" s="7">
        <v>4301333845</v>
      </c>
      <c r="D669" s="8">
        <v>360</v>
      </c>
      <c r="E669" s="8">
        <v>1508</v>
      </c>
      <c r="F669" s="8" t="s">
        <v>1695</v>
      </c>
      <c r="G669" s="8" t="s">
        <v>1696</v>
      </c>
      <c r="H669" s="8">
        <v>40.036160000000002</v>
      </c>
      <c r="I669" s="9">
        <v>-110.11788</v>
      </c>
      <c r="J669" s="7">
        <v>1508</v>
      </c>
      <c r="K669" s="8">
        <v>365</v>
      </c>
      <c r="L669" s="8">
        <v>730</v>
      </c>
      <c r="M669" s="8">
        <v>1095</v>
      </c>
      <c r="N669" s="8">
        <v>1460</v>
      </c>
      <c r="O669" s="8">
        <v>1825</v>
      </c>
      <c r="P669" s="8">
        <v>2190</v>
      </c>
      <c r="Q669" s="6">
        <v>2.3290384453705478E-4</v>
      </c>
      <c r="R669" s="33">
        <f t="shared" si="213"/>
        <v>1385.1028077817493</v>
      </c>
      <c r="S669" s="31">
        <f t="shared" si="214"/>
        <v>1272.221344910402</v>
      </c>
      <c r="T669" s="31">
        <f t="shared" si="215"/>
        <v>1168.5393613761744</v>
      </c>
      <c r="U669" s="31">
        <f t="shared" si="216"/>
        <v>1073.3071289427266</v>
      </c>
      <c r="V669" s="31">
        <f t="shared" si="217"/>
        <v>985.83601983470737</v>
      </c>
      <c r="W669" s="20">
        <f t="shared" si="218"/>
        <v>905.49352724498522</v>
      </c>
      <c r="Y669" s="153">
        <f t="shared" si="210"/>
        <v>2.223612352</v>
      </c>
      <c r="Z669" s="155">
        <f t="shared" si="219"/>
        <v>278.52856010884153</v>
      </c>
      <c r="AA669" s="156">
        <f t="shared" si="220"/>
        <v>890.01080126733279</v>
      </c>
      <c r="AD669" s="14" t="s">
        <v>672</v>
      </c>
      <c r="AE669" s="57">
        <v>39597</v>
      </c>
      <c r="AF669" s="33">
        <f t="shared" si="221"/>
        <v>1385.1028077817493</v>
      </c>
      <c r="AG669" s="84">
        <f t="shared" si="211"/>
        <v>2.0423950345977318</v>
      </c>
      <c r="AH669" s="31">
        <f t="shared" si="222"/>
        <v>1272.221344910402</v>
      </c>
      <c r="AI669" s="86">
        <f t="shared" si="212"/>
        <v>1.8759463508095637</v>
      </c>
      <c r="AJ669" s="155">
        <f t="shared" si="223"/>
        <v>1168.5393613761744</v>
      </c>
      <c r="AK669" s="56"/>
      <c r="AL669" s="86">
        <f t="shared" si="224"/>
        <v>1.7230627040810695</v>
      </c>
      <c r="AM669" s="31">
        <f t="shared" si="225"/>
        <v>1073.3071289427266</v>
      </c>
      <c r="AN669" s="86">
        <f t="shared" si="226"/>
        <v>1.5826385871397239</v>
      </c>
      <c r="AO669" s="31">
        <f t="shared" si="227"/>
        <v>985.83601983470737</v>
      </c>
      <c r="AP669" s="89">
        <f t="shared" si="228"/>
        <v>1.4536585880311488</v>
      </c>
      <c r="AQ669" s="20">
        <f t="shared" si="229"/>
        <v>905.49352724498522</v>
      </c>
      <c r="AR669" s="86">
        <f t="shared" si="230"/>
        <v>1.3351900476379295</v>
      </c>
    </row>
    <row r="670" spans="1:44" x14ac:dyDescent="0.25">
      <c r="A670" s="3" t="s">
        <v>644</v>
      </c>
      <c r="B670" s="4">
        <v>39603</v>
      </c>
      <c r="C670" s="7">
        <v>4301333710</v>
      </c>
      <c r="D670" s="8">
        <v>361</v>
      </c>
      <c r="E670" s="8">
        <v>5942</v>
      </c>
      <c r="F670" s="8" t="s">
        <v>1695</v>
      </c>
      <c r="G670" s="8" t="s">
        <v>1696</v>
      </c>
      <c r="H670" s="8">
        <v>40.05115</v>
      </c>
      <c r="I670" s="9">
        <v>-110.15954000000001</v>
      </c>
      <c r="J670" s="7">
        <v>5942</v>
      </c>
      <c r="K670" s="8">
        <v>365</v>
      </c>
      <c r="L670" s="8">
        <v>730</v>
      </c>
      <c r="M670" s="8">
        <v>1095</v>
      </c>
      <c r="N670" s="8">
        <v>1460</v>
      </c>
      <c r="O670" s="8">
        <v>1825</v>
      </c>
      <c r="P670" s="8">
        <v>2190</v>
      </c>
      <c r="Q670" s="6">
        <v>2.3290384453705478E-4</v>
      </c>
      <c r="R670" s="33">
        <f t="shared" si="213"/>
        <v>5457.7459441904211</v>
      </c>
      <c r="S670" s="31">
        <f t="shared" si="214"/>
        <v>5012.9570500382015</v>
      </c>
      <c r="T670" s="31">
        <f t="shared" si="215"/>
        <v>4604.4170326904696</v>
      </c>
      <c r="U670" s="31">
        <f t="shared" si="216"/>
        <v>4229.171724255757</v>
      </c>
      <c r="V670" s="31">
        <f t="shared" si="217"/>
        <v>3884.507712107315</v>
      </c>
      <c r="W670" s="20">
        <f t="shared" si="218"/>
        <v>3567.9327180966193</v>
      </c>
      <c r="Y670" s="153">
        <f t="shared" si="210"/>
        <v>8.7617404479999994</v>
      </c>
      <c r="Z670" s="155">
        <f t="shared" si="219"/>
        <v>1097.4911831344407</v>
      </c>
      <c r="AA670" s="156">
        <f t="shared" si="220"/>
        <v>3506.9258495560289</v>
      </c>
      <c r="AD670" s="14" t="s">
        <v>644</v>
      </c>
      <c r="AE670" s="57">
        <v>39603</v>
      </c>
      <c r="AF670" s="33">
        <f t="shared" si="221"/>
        <v>5457.7459441904211</v>
      </c>
      <c r="AG670" s="84">
        <f t="shared" si="211"/>
        <v>8.0476865355303193</v>
      </c>
      <c r="AH670" s="31">
        <f t="shared" si="222"/>
        <v>5012.9570500382015</v>
      </c>
      <c r="AI670" s="86">
        <f t="shared" si="212"/>
        <v>7.3918257403915293</v>
      </c>
      <c r="AJ670" s="155">
        <f t="shared" si="223"/>
        <v>4604.4170326904696</v>
      </c>
      <c r="AK670" s="56"/>
      <c r="AL670" s="86">
        <f t="shared" si="224"/>
        <v>6.7894155090515351</v>
      </c>
      <c r="AM670" s="31">
        <f t="shared" si="225"/>
        <v>4229.171724255757</v>
      </c>
      <c r="AN670" s="86">
        <f t="shared" si="226"/>
        <v>6.2360997909709805</v>
      </c>
      <c r="AO670" s="31">
        <f t="shared" si="227"/>
        <v>3884.507712107315</v>
      </c>
      <c r="AP670" s="89">
        <f t="shared" si="228"/>
        <v>5.7278775398415682</v>
      </c>
      <c r="AQ670" s="20">
        <f t="shared" si="229"/>
        <v>3567.9327180966193</v>
      </c>
      <c r="AR670" s="86">
        <f t="shared" si="230"/>
        <v>5.2610737818730611</v>
      </c>
    </row>
    <row r="671" spans="1:44" x14ac:dyDescent="0.25">
      <c r="A671" s="3" t="s">
        <v>679</v>
      </c>
      <c r="B671" s="4">
        <v>39610</v>
      </c>
      <c r="C671" s="7">
        <v>4301333852</v>
      </c>
      <c r="D671" s="8">
        <v>362</v>
      </c>
      <c r="E671" s="8">
        <v>4262</v>
      </c>
      <c r="F671" s="8" t="s">
        <v>1695</v>
      </c>
      <c r="G671" s="8" t="s">
        <v>1696</v>
      </c>
      <c r="H671" s="8">
        <v>40.0291</v>
      </c>
      <c r="I671" s="9">
        <v>-110.13203</v>
      </c>
      <c r="J671" s="7">
        <v>4262</v>
      </c>
      <c r="K671" s="8">
        <v>365</v>
      </c>
      <c r="L671" s="8">
        <v>730</v>
      </c>
      <c r="M671" s="8">
        <v>1095</v>
      </c>
      <c r="N671" s="8">
        <v>1460</v>
      </c>
      <c r="O671" s="8">
        <v>1825</v>
      </c>
      <c r="P671" s="8">
        <v>2190</v>
      </c>
      <c r="Q671" s="6">
        <v>2.3290384453705478E-4</v>
      </c>
      <c r="R671" s="33">
        <f t="shared" si="213"/>
        <v>3914.660588040992</v>
      </c>
      <c r="S671" s="31">
        <f t="shared" si="214"/>
        <v>3595.6282307746237</v>
      </c>
      <c r="T671" s="31">
        <f t="shared" si="215"/>
        <v>3302.5959934915486</v>
      </c>
      <c r="U671" s="31">
        <f t="shared" si="216"/>
        <v>3033.4449493063003</v>
      </c>
      <c r="V671" s="31">
        <f t="shared" si="217"/>
        <v>2786.228857119047</v>
      </c>
      <c r="W671" s="20">
        <f t="shared" si="218"/>
        <v>2559.1600882746197</v>
      </c>
      <c r="Y671" s="153">
        <f t="shared" si="210"/>
        <v>6.2845065279999996</v>
      </c>
      <c r="Z671" s="155">
        <f t="shared" si="219"/>
        <v>787.1941135171636</v>
      </c>
      <c r="AA671" s="156">
        <f t="shared" si="220"/>
        <v>2515.4018799743849</v>
      </c>
      <c r="AD671" s="14" t="s">
        <v>679</v>
      </c>
      <c r="AE671" s="57">
        <v>39610</v>
      </c>
      <c r="AF671" s="33">
        <f t="shared" si="221"/>
        <v>3914.660588040992</v>
      </c>
      <c r="AG671" s="84">
        <f t="shared" si="211"/>
        <v>5.7723392821323163</v>
      </c>
      <c r="AH671" s="31">
        <f t="shared" si="222"/>
        <v>3595.6282307746237</v>
      </c>
      <c r="AI671" s="86">
        <f t="shared" si="212"/>
        <v>5.3019120339193364</v>
      </c>
      <c r="AJ671" s="155">
        <f t="shared" si="223"/>
        <v>3302.5959934915486</v>
      </c>
      <c r="AK671" s="56"/>
      <c r="AL671" s="86">
        <f t="shared" si="224"/>
        <v>4.8698231066270017</v>
      </c>
      <c r="AM671" s="31">
        <f t="shared" si="225"/>
        <v>3033.4449493063003</v>
      </c>
      <c r="AN671" s="86">
        <f t="shared" si="226"/>
        <v>4.4729480493299087</v>
      </c>
      <c r="AO671" s="31">
        <f t="shared" si="227"/>
        <v>2786.228857119047</v>
      </c>
      <c r="AP671" s="89">
        <f t="shared" si="228"/>
        <v>4.1084170438917482</v>
      </c>
      <c r="AQ671" s="20">
        <f t="shared" si="229"/>
        <v>2559.1600882746197</v>
      </c>
      <c r="AR671" s="86">
        <f t="shared" si="230"/>
        <v>3.7735941532048107</v>
      </c>
    </row>
    <row r="672" spans="1:44" x14ac:dyDescent="0.25">
      <c r="A672" s="3" t="s">
        <v>629</v>
      </c>
      <c r="B672" s="4">
        <v>39615</v>
      </c>
      <c r="C672" s="7">
        <v>4301333604</v>
      </c>
      <c r="D672" s="8">
        <v>338</v>
      </c>
      <c r="E672" s="8">
        <v>424</v>
      </c>
      <c r="F672" s="8" t="s">
        <v>1695</v>
      </c>
      <c r="G672" s="8" t="s">
        <v>1696</v>
      </c>
      <c r="H672" s="8">
        <v>40.007559999999899</v>
      </c>
      <c r="I672" s="9">
        <v>-110.20694</v>
      </c>
      <c r="J672" s="7">
        <v>424</v>
      </c>
      <c r="K672" s="8">
        <v>365</v>
      </c>
      <c r="L672" s="8">
        <v>730</v>
      </c>
      <c r="M672" s="8">
        <v>1095</v>
      </c>
      <c r="N672" s="8">
        <v>1460</v>
      </c>
      <c r="O672" s="8">
        <v>1825</v>
      </c>
      <c r="P672" s="8">
        <v>2190</v>
      </c>
      <c r="Q672" s="6">
        <v>2.3290384453705478E-4</v>
      </c>
      <c r="R672" s="33">
        <f t="shared" si="213"/>
        <v>389.44535179009398</v>
      </c>
      <c r="S672" s="31">
        <f t="shared" si="214"/>
        <v>357.70679724271247</v>
      </c>
      <c r="T672" s="31">
        <f t="shared" si="215"/>
        <v>328.55483370258486</v>
      </c>
      <c r="U672" s="31">
        <f t="shared" si="216"/>
        <v>301.77866224914857</v>
      </c>
      <c r="V672" s="31">
        <f t="shared" si="217"/>
        <v>277.184663401801</v>
      </c>
      <c r="W672" s="20">
        <f t="shared" si="218"/>
        <v>254.59499705031413</v>
      </c>
      <c r="Y672" s="153">
        <f t="shared" si="210"/>
        <v>0.62520665600000003</v>
      </c>
      <c r="Z672" s="155">
        <f t="shared" si="219"/>
        <v>78.313069951027074</v>
      </c>
      <c r="AA672" s="156">
        <f t="shared" si="220"/>
        <v>250.24176375155778</v>
      </c>
      <c r="AD672" s="14" t="s">
        <v>629</v>
      </c>
      <c r="AE672" s="57">
        <v>39615</v>
      </c>
      <c r="AF672" s="33">
        <f t="shared" si="221"/>
        <v>389.44535179009398</v>
      </c>
      <c r="AG672" s="84">
        <f t="shared" si="211"/>
        <v>0.57425430680997236</v>
      </c>
      <c r="AH672" s="31">
        <f t="shared" si="222"/>
        <v>357.70679724271247</v>
      </c>
      <c r="AI672" s="86">
        <f t="shared" si="212"/>
        <v>0.52745441163345819</v>
      </c>
      <c r="AJ672" s="155">
        <f t="shared" si="223"/>
        <v>328.55483370258486</v>
      </c>
      <c r="AK672" s="56"/>
      <c r="AL672" s="86">
        <f t="shared" si="224"/>
        <v>0.48446855870714428</v>
      </c>
      <c r="AM672" s="31">
        <f t="shared" si="225"/>
        <v>301.77866224914857</v>
      </c>
      <c r="AN672" s="86">
        <f t="shared" si="226"/>
        <v>0.44498591574750851</v>
      </c>
      <c r="AO672" s="31">
        <f t="shared" si="227"/>
        <v>277.184663401801</v>
      </c>
      <c r="AP672" s="89">
        <f t="shared" si="228"/>
        <v>0.40872098231114523</v>
      </c>
      <c r="AQ672" s="20">
        <f t="shared" si="229"/>
        <v>254.59499705031413</v>
      </c>
      <c r="AR672" s="86">
        <f t="shared" si="230"/>
        <v>0.37541152533055838</v>
      </c>
    </row>
    <row r="673" spans="1:44" x14ac:dyDescent="0.25">
      <c r="A673" s="3" t="s">
        <v>680</v>
      </c>
      <c r="B673" s="4">
        <v>39617</v>
      </c>
      <c r="C673" s="7">
        <v>4301333853</v>
      </c>
      <c r="D673" s="8">
        <v>366</v>
      </c>
      <c r="E673" s="8">
        <v>904</v>
      </c>
      <c r="F673" s="8" t="s">
        <v>1695</v>
      </c>
      <c r="G673" s="8" t="s">
        <v>1696</v>
      </c>
      <c r="H673" s="8">
        <v>40.025309999999898</v>
      </c>
      <c r="I673" s="9">
        <v>-110.13193</v>
      </c>
      <c r="J673" s="7">
        <v>904</v>
      </c>
      <c r="K673" s="8">
        <v>365</v>
      </c>
      <c r="L673" s="8">
        <v>730</v>
      </c>
      <c r="M673" s="8">
        <v>1095</v>
      </c>
      <c r="N673" s="8">
        <v>1460</v>
      </c>
      <c r="O673" s="8">
        <v>1825</v>
      </c>
      <c r="P673" s="8">
        <v>2190</v>
      </c>
      <c r="Q673" s="6">
        <v>2.3290384453705478E-4</v>
      </c>
      <c r="R673" s="33">
        <f t="shared" si="213"/>
        <v>830.32688211850234</v>
      </c>
      <c r="S673" s="31">
        <f t="shared" si="214"/>
        <v>762.65788846087753</v>
      </c>
      <c r="T673" s="31">
        <f t="shared" si="215"/>
        <v>700.50370204513376</v>
      </c>
      <c r="U673" s="31">
        <f t="shared" si="216"/>
        <v>643.41488366327906</v>
      </c>
      <c r="V673" s="31">
        <f t="shared" si="217"/>
        <v>590.97862196987762</v>
      </c>
      <c r="W673" s="20">
        <f t="shared" si="218"/>
        <v>542.81574842802831</v>
      </c>
      <c r="Y673" s="153">
        <f t="shared" si="210"/>
        <v>1.332987776</v>
      </c>
      <c r="Z673" s="155">
        <f t="shared" si="219"/>
        <v>166.96937555596338</v>
      </c>
      <c r="AA673" s="156">
        <f t="shared" si="220"/>
        <v>533.53432648917033</v>
      </c>
      <c r="AD673" s="14" t="s">
        <v>680</v>
      </c>
      <c r="AE673" s="57">
        <v>39617</v>
      </c>
      <c r="AF673" s="33">
        <f t="shared" si="221"/>
        <v>830.32688211850234</v>
      </c>
      <c r="AG673" s="84">
        <f t="shared" si="211"/>
        <v>1.2243535220665449</v>
      </c>
      <c r="AH673" s="31">
        <f t="shared" si="222"/>
        <v>762.65788846087753</v>
      </c>
      <c r="AI673" s="86">
        <f t="shared" si="212"/>
        <v>1.1245726134826561</v>
      </c>
      <c r="AJ673" s="155">
        <f t="shared" si="223"/>
        <v>700.50370204513376</v>
      </c>
      <c r="AK673" s="56"/>
      <c r="AL673" s="86">
        <f t="shared" si="224"/>
        <v>1.0329235308284397</v>
      </c>
      <c r="AM673" s="31">
        <f t="shared" si="225"/>
        <v>643.41488366327906</v>
      </c>
      <c r="AN673" s="86">
        <f t="shared" si="226"/>
        <v>0.94874355621638606</v>
      </c>
      <c r="AO673" s="31">
        <f t="shared" si="227"/>
        <v>590.97862196987762</v>
      </c>
      <c r="AP673" s="89">
        <f t="shared" si="228"/>
        <v>0.87142398115395114</v>
      </c>
      <c r="AQ673" s="20">
        <f t="shared" si="229"/>
        <v>542.81574842802831</v>
      </c>
      <c r="AR673" s="86">
        <f t="shared" si="230"/>
        <v>0.80040570495005858</v>
      </c>
    </row>
    <row r="674" spans="1:44" x14ac:dyDescent="0.25">
      <c r="A674" s="3" t="s">
        <v>654</v>
      </c>
      <c r="B674" s="4">
        <v>39618</v>
      </c>
      <c r="C674" s="7">
        <v>4301333753</v>
      </c>
      <c r="D674" s="8">
        <v>338</v>
      </c>
      <c r="E674" s="8">
        <v>11389</v>
      </c>
      <c r="F674" s="8" t="s">
        <v>1695</v>
      </c>
      <c r="G674" s="8" t="s">
        <v>1696</v>
      </c>
      <c r="H674" s="8">
        <v>40.069180000000003</v>
      </c>
      <c r="I674" s="9">
        <v>-110.14548000000001</v>
      </c>
      <c r="J674" s="7">
        <v>11389</v>
      </c>
      <c r="K674" s="8">
        <v>365</v>
      </c>
      <c r="L674" s="8">
        <v>730</v>
      </c>
      <c r="M674" s="8">
        <v>1095</v>
      </c>
      <c r="N674" s="8">
        <v>1460</v>
      </c>
      <c r="O674" s="8">
        <v>1825</v>
      </c>
      <c r="P674" s="8">
        <v>2190</v>
      </c>
      <c r="Q674" s="6">
        <v>2.3290384453705478E-4</v>
      </c>
      <c r="R674" s="33">
        <f t="shared" si="213"/>
        <v>10460.832810229671</v>
      </c>
      <c r="S674" s="31">
        <f t="shared" si="214"/>
        <v>9608.3082872576706</v>
      </c>
      <c r="T674" s="31">
        <f t="shared" si="215"/>
        <v>8825.2617949026862</v>
      </c>
      <c r="U674" s="31">
        <f t="shared" si="216"/>
        <v>8106.0310951781912</v>
      </c>
      <c r="V674" s="31">
        <f t="shared" si="217"/>
        <v>7445.4154044413008</v>
      </c>
      <c r="W674" s="20">
        <f t="shared" si="218"/>
        <v>6838.6377863349708</v>
      </c>
      <c r="Y674" s="153">
        <f t="shared" si="210"/>
        <v>16.793581616000001</v>
      </c>
      <c r="Z674" s="155">
        <f t="shared" si="219"/>
        <v>2103.5555511137909</v>
      </c>
      <c r="AA674" s="156">
        <f t="shared" si="220"/>
        <v>6721.7062437888953</v>
      </c>
      <c r="AD674" s="14" t="s">
        <v>654</v>
      </c>
      <c r="AE674" s="57">
        <v>39618</v>
      </c>
      <c r="AF674" s="33">
        <f t="shared" si="221"/>
        <v>10460.832810229671</v>
      </c>
      <c r="AG674" s="84">
        <f t="shared" si="211"/>
        <v>15.424958255327299</v>
      </c>
      <c r="AH674" s="31">
        <f t="shared" si="222"/>
        <v>9608.3082872576706</v>
      </c>
      <c r="AI674" s="86">
        <f t="shared" si="212"/>
        <v>14.167873335126075</v>
      </c>
      <c r="AJ674" s="155">
        <f t="shared" si="223"/>
        <v>8825.2617949026862</v>
      </c>
      <c r="AK674" s="56"/>
      <c r="AL674" s="86">
        <f t="shared" si="224"/>
        <v>13.013236828102986</v>
      </c>
      <c r="AM674" s="31">
        <f t="shared" si="225"/>
        <v>8106.0310951781912</v>
      </c>
      <c r="AN674" s="86">
        <f t="shared" si="226"/>
        <v>11.95269951520843</v>
      </c>
      <c r="AO674" s="31">
        <f t="shared" si="227"/>
        <v>7445.4154044413008</v>
      </c>
      <c r="AP674" s="89">
        <f t="shared" si="228"/>
        <v>10.978592612126493</v>
      </c>
      <c r="AQ674" s="20">
        <f t="shared" si="229"/>
        <v>6838.6377863349708</v>
      </c>
      <c r="AR674" s="86">
        <f t="shared" si="230"/>
        <v>10.083872316013514</v>
      </c>
    </row>
    <row r="675" spans="1:44" x14ac:dyDescent="0.25">
      <c r="A675" s="3" t="s">
        <v>1459</v>
      </c>
      <c r="B675" s="4">
        <v>39618</v>
      </c>
      <c r="C675" s="7">
        <v>4304739634</v>
      </c>
      <c r="D675" s="8">
        <v>353</v>
      </c>
      <c r="E675" s="8">
        <v>5937</v>
      </c>
      <c r="F675" s="8" t="s">
        <v>1695</v>
      </c>
      <c r="G675" s="8" t="s">
        <v>1697</v>
      </c>
      <c r="H675" s="8">
        <v>40.121360000000003</v>
      </c>
      <c r="I675" s="9">
        <v>-109.96228000000001</v>
      </c>
      <c r="J675" s="7">
        <v>5937</v>
      </c>
      <c r="K675" s="8">
        <v>365</v>
      </c>
      <c r="L675" s="8">
        <v>730</v>
      </c>
      <c r="M675" s="8">
        <v>1095</v>
      </c>
      <c r="N675" s="8">
        <v>1460</v>
      </c>
      <c r="O675" s="8">
        <v>1825</v>
      </c>
      <c r="P675" s="8">
        <v>2190</v>
      </c>
      <c r="Q675" s="6">
        <v>2.3290384453705478E-4</v>
      </c>
      <c r="R675" s="33">
        <f t="shared" si="213"/>
        <v>5453.1534282495004</v>
      </c>
      <c r="S675" s="31">
        <f t="shared" si="214"/>
        <v>5008.738809504679</v>
      </c>
      <c r="T675" s="31">
        <f t="shared" si="215"/>
        <v>4600.5425653119019</v>
      </c>
      <c r="U675" s="31">
        <f t="shared" si="216"/>
        <v>4225.6130136160264</v>
      </c>
      <c r="V675" s="31">
        <f t="shared" si="217"/>
        <v>3881.2390250388976</v>
      </c>
      <c r="W675" s="20">
        <f t="shared" si="218"/>
        <v>3564.9304186031013</v>
      </c>
      <c r="Y675" s="153">
        <f t="shared" si="210"/>
        <v>8.7543677280000001</v>
      </c>
      <c r="Z675" s="155">
        <f t="shared" si="219"/>
        <v>1096.5676799510561</v>
      </c>
      <c r="AA675" s="156">
        <f t="shared" si="220"/>
        <v>3503.9748853608457</v>
      </c>
      <c r="AD675" s="14" t="s">
        <v>1459</v>
      </c>
      <c r="AE675" s="57">
        <v>39618</v>
      </c>
      <c r="AF675" s="33">
        <f t="shared" si="221"/>
        <v>5453.1534282495004</v>
      </c>
      <c r="AG675" s="84">
        <f t="shared" si="211"/>
        <v>8.0409146687047315</v>
      </c>
      <c r="AH675" s="31">
        <f t="shared" si="222"/>
        <v>5008.738809504679</v>
      </c>
      <c r="AI675" s="86">
        <f t="shared" si="212"/>
        <v>7.3856057591222672</v>
      </c>
      <c r="AJ675" s="155">
        <f t="shared" si="223"/>
        <v>4600.5425653119019</v>
      </c>
      <c r="AK675" s="56"/>
      <c r="AL675" s="86">
        <f t="shared" si="224"/>
        <v>6.7837024364252727</v>
      </c>
      <c r="AM675" s="31">
        <f t="shared" si="225"/>
        <v>4225.6130136160264</v>
      </c>
      <c r="AN675" s="86">
        <f t="shared" si="226"/>
        <v>6.2308523155494298</v>
      </c>
      <c r="AO675" s="31">
        <f t="shared" si="227"/>
        <v>3881.2390250388976</v>
      </c>
      <c r="AP675" s="89">
        <f t="shared" si="228"/>
        <v>5.7230577169369559</v>
      </c>
      <c r="AQ675" s="20">
        <f t="shared" si="229"/>
        <v>3564.9304186031013</v>
      </c>
      <c r="AR675" s="86">
        <f t="shared" si="230"/>
        <v>5.2566467591686914</v>
      </c>
    </row>
    <row r="676" spans="1:44" x14ac:dyDescent="0.25">
      <c r="A676" s="3" t="s">
        <v>675</v>
      </c>
      <c r="B676" s="4">
        <v>39620</v>
      </c>
      <c r="C676" s="7">
        <v>4301333848</v>
      </c>
      <c r="D676" s="8">
        <v>366</v>
      </c>
      <c r="E676" s="8">
        <v>2252</v>
      </c>
      <c r="F676" s="8" t="s">
        <v>1695</v>
      </c>
      <c r="G676" s="8" t="s">
        <v>1696</v>
      </c>
      <c r="H676" s="8">
        <v>40.036259999999899</v>
      </c>
      <c r="I676" s="9">
        <v>-110.13094</v>
      </c>
      <c r="J676" s="7">
        <v>2252</v>
      </c>
      <c r="K676" s="8">
        <v>365</v>
      </c>
      <c r="L676" s="8">
        <v>730</v>
      </c>
      <c r="M676" s="8">
        <v>1095</v>
      </c>
      <c r="N676" s="8">
        <v>1460</v>
      </c>
      <c r="O676" s="8">
        <v>1825</v>
      </c>
      <c r="P676" s="8">
        <v>2190</v>
      </c>
      <c r="Q676" s="6">
        <v>2.3290384453705478E-4</v>
      </c>
      <c r="R676" s="33">
        <f t="shared" si="213"/>
        <v>2068.4691797907822</v>
      </c>
      <c r="S676" s="31">
        <f t="shared" si="214"/>
        <v>1899.8955362985578</v>
      </c>
      <c r="T676" s="31">
        <f t="shared" si="215"/>
        <v>1745.0601073071252</v>
      </c>
      <c r="U676" s="31">
        <f t="shared" si="216"/>
        <v>1602.8432721346287</v>
      </c>
      <c r="V676" s="31">
        <f t="shared" si="217"/>
        <v>1472.216655615226</v>
      </c>
      <c r="W676" s="20">
        <f t="shared" si="218"/>
        <v>1352.2356918804421</v>
      </c>
      <c r="Y676" s="153">
        <f t="shared" si="210"/>
        <v>3.3206730879999999</v>
      </c>
      <c r="Z676" s="155">
        <f t="shared" si="219"/>
        <v>415.94583379649288</v>
      </c>
      <c r="AA676" s="156">
        <f t="shared" si="220"/>
        <v>1329.1142735106323</v>
      </c>
      <c r="AD676" s="14" t="s">
        <v>675</v>
      </c>
      <c r="AE676" s="57">
        <v>39620</v>
      </c>
      <c r="AF676" s="33">
        <f t="shared" si="221"/>
        <v>2068.4691797907822</v>
      </c>
      <c r="AG676" s="84">
        <f t="shared" si="211"/>
        <v>3.0500488182454188</v>
      </c>
      <c r="AH676" s="31">
        <f t="shared" si="222"/>
        <v>1899.8955362985578</v>
      </c>
      <c r="AI676" s="86">
        <f t="shared" si="212"/>
        <v>2.8014795636758203</v>
      </c>
      <c r="AJ676" s="155">
        <f t="shared" si="223"/>
        <v>1745.0601073071252</v>
      </c>
      <c r="AK676" s="56"/>
      <c r="AL676" s="86">
        <f t="shared" si="224"/>
        <v>2.5731679108690777</v>
      </c>
      <c r="AM676" s="31">
        <f t="shared" si="225"/>
        <v>1602.8432721346287</v>
      </c>
      <c r="AN676" s="86">
        <f t="shared" si="226"/>
        <v>2.363462929866484</v>
      </c>
      <c r="AO676" s="31">
        <f t="shared" si="227"/>
        <v>1472.216655615226</v>
      </c>
      <c r="AP676" s="89">
        <f t="shared" si="228"/>
        <v>2.1708482362374979</v>
      </c>
      <c r="AQ676" s="20">
        <f t="shared" si="229"/>
        <v>1352.2356918804421</v>
      </c>
      <c r="AR676" s="86">
        <f t="shared" si="230"/>
        <v>1.9939310260481546</v>
      </c>
    </row>
    <row r="677" spans="1:44" x14ac:dyDescent="0.25">
      <c r="A677" s="3" t="s">
        <v>653</v>
      </c>
      <c r="B677" s="4">
        <v>39622</v>
      </c>
      <c r="C677" s="7">
        <v>4301333752</v>
      </c>
      <c r="D677" s="8">
        <v>364</v>
      </c>
      <c r="E677" s="8">
        <v>6065</v>
      </c>
      <c r="F677" s="8" t="s">
        <v>1695</v>
      </c>
      <c r="G677" s="8" t="s">
        <v>1696</v>
      </c>
      <c r="H677" s="8">
        <v>40.07208</v>
      </c>
      <c r="I677" s="9">
        <v>-110.093369999999</v>
      </c>
      <c r="J677" s="7">
        <v>6065</v>
      </c>
      <c r="K677" s="8">
        <v>365</v>
      </c>
      <c r="L677" s="8">
        <v>730</v>
      </c>
      <c r="M677" s="8">
        <v>1095</v>
      </c>
      <c r="N677" s="8">
        <v>1460</v>
      </c>
      <c r="O677" s="8">
        <v>1825</v>
      </c>
      <c r="P677" s="8">
        <v>2190</v>
      </c>
      <c r="Q677" s="6">
        <v>2.3290384453705478E-4</v>
      </c>
      <c r="R677" s="33">
        <f t="shared" si="213"/>
        <v>5570.7218363370757</v>
      </c>
      <c r="S677" s="31">
        <f t="shared" si="214"/>
        <v>5116.7257671628558</v>
      </c>
      <c r="T677" s="31">
        <f t="shared" si="215"/>
        <v>4699.7289302032477</v>
      </c>
      <c r="U677" s="31">
        <f t="shared" si="216"/>
        <v>4316.7160059931275</v>
      </c>
      <c r="V677" s="31">
        <f t="shared" si="217"/>
        <v>3964.9174139903844</v>
      </c>
      <c r="W677" s="20">
        <f t="shared" si="218"/>
        <v>3641.7892856371586</v>
      </c>
      <c r="Y677" s="153">
        <f t="shared" si="210"/>
        <v>8.9431093599999993</v>
      </c>
      <c r="Z677" s="155">
        <f t="shared" si="219"/>
        <v>1120.2093614457056</v>
      </c>
      <c r="AA677" s="156">
        <f t="shared" si="220"/>
        <v>3579.5195687575419</v>
      </c>
      <c r="AD677" s="14" t="s">
        <v>653</v>
      </c>
      <c r="AE677" s="57">
        <v>39622</v>
      </c>
      <c r="AF677" s="33">
        <f t="shared" si="221"/>
        <v>5570.7218363370757</v>
      </c>
      <c r="AG677" s="84">
        <f t="shared" si="211"/>
        <v>8.2142744594398174</v>
      </c>
      <c r="AH677" s="31">
        <f t="shared" si="222"/>
        <v>5116.7257671628558</v>
      </c>
      <c r="AI677" s="86">
        <f t="shared" si="212"/>
        <v>7.5448372796153862</v>
      </c>
      <c r="AJ677" s="155">
        <f t="shared" si="223"/>
        <v>4699.7289302032477</v>
      </c>
      <c r="AK677" s="56"/>
      <c r="AL677" s="86">
        <f t="shared" si="224"/>
        <v>6.9299570956576177</v>
      </c>
      <c r="AM677" s="31">
        <f t="shared" si="225"/>
        <v>4316.7160059931275</v>
      </c>
      <c r="AN677" s="86">
        <f t="shared" si="226"/>
        <v>6.3651876863411303</v>
      </c>
      <c r="AO677" s="31">
        <f t="shared" si="227"/>
        <v>3964.9174139903844</v>
      </c>
      <c r="AP677" s="89">
        <f t="shared" si="228"/>
        <v>5.846445183295037</v>
      </c>
      <c r="AQ677" s="20">
        <f t="shared" si="229"/>
        <v>3641.7892856371586</v>
      </c>
      <c r="AR677" s="86">
        <f t="shared" si="230"/>
        <v>5.3699785404005578</v>
      </c>
    </row>
    <row r="678" spans="1:44" x14ac:dyDescent="0.25">
      <c r="A678" s="3" t="s">
        <v>681</v>
      </c>
      <c r="B678" s="4">
        <v>39623</v>
      </c>
      <c r="C678" s="7">
        <v>4301333854</v>
      </c>
      <c r="D678" s="8">
        <v>228</v>
      </c>
      <c r="E678" s="8">
        <v>338</v>
      </c>
      <c r="F678" s="8" t="s">
        <v>1695</v>
      </c>
      <c r="G678" s="8" t="s">
        <v>1696</v>
      </c>
      <c r="H678" s="8">
        <v>40.0253599999999</v>
      </c>
      <c r="I678" s="9">
        <v>-110.11725</v>
      </c>
      <c r="J678" s="7">
        <v>338</v>
      </c>
      <c r="K678" s="8">
        <v>365</v>
      </c>
      <c r="L678" s="8">
        <v>730</v>
      </c>
      <c r="M678" s="8">
        <v>1095</v>
      </c>
      <c r="N678" s="8">
        <v>1460</v>
      </c>
      <c r="O678" s="8">
        <v>1825</v>
      </c>
      <c r="P678" s="8">
        <v>2190</v>
      </c>
      <c r="Q678" s="6">
        <v>2.3290384453705478E-4</v>
      </c>
      <c r="R678" s="33">
        <f t="shared" si="213"/>
        <v>310.4540776062542</v>
      </c>
      <c r="S678" s="31">
        <f t="shared" si="214"/>
        <v>285.15306006612457</v>
      </c>
      <c r="T678" s="31">
        <f t="shared" si="215"/>
        <v>261.91399479121151</v>
      </c>
      <c r="U678" s="31">
        <f t="shared" si="216"/>
        <v>240.56883924578355</v>
      </c>
      <c r="V678" s="31">
        <f t="shared" si="217"/>
        <v>220.96324582502061</v>
      </c>
      <c r="W678" s="20">
        <f t="shared" si="218"/>
        <v>202.95544576180703</v>
      </c>
      <c r="Y678" s="153">
        <f t="shared" si="210"/>
        <v>0.49839587199999996</v>
      </c>
      <c r="Z678" s="155">
        <f t="shared" si="219"/>
        <v>62.428815196809317</v>
      </c>
      <c r="AA678" s="156">
        <f t="shared" si="220"/>
        <v>199.48517959440218</v>
      </c>
      <c r="AD678" s="14" t="s">
        <v>681</v>
      </c>
      <c r="AE678" s="57">
        <v>39623</v>
      </c>
      <c r="AF678" s="33">
        <f t="shared" si="221"/>
        <v>310.4540776062542</v>
      </c>
      <c r="AG678" s="84">
        <f t="shared" si="211"/>
        <v>0.4577781974098365</v>
      </c>
      <c r="AH678" s="31">
        <f t="shared" si="222"/>
        <v>285.15306006612457</v>
      </c>
      <c r="AI678" s="86">
        <f t="shared" si="212"/>
        <v>0.42047073380214356</v>
      </c>
      <c r="AJ678" s="155">
        <f t="shared" si="223"/>
        <v>261.91399479121151</v>
      </c>
      <c r="AK678" s="56"/>
      <c r="AL678" s="86">
        <f t="shared" si="224"/>
        <v>0.38620370953541217</v>
      </c>
      <c r="AM678" s="31">
        <f t="shared" si="225"/>
        <v>240.56883924578355</v>
      </c>
      <c r="AN678" s="86">
        <f t="shared" si="226"/>
        <v>0.35472933849683463</v>
      </c>
      <c r="AO678" s="31">
        <f t="shared" si="227"/>
        <v>220.96324582502061</v>
      </c>
      <c r="AP678" s="89">
        <f t="shared" si="228"/>
        <v>0.32582002835180918</v>
      </c>
      <c r="AQ678" s="20">
        <f t="shared" si="229"/>
        <v>202.95544576180703</v>
      </c>
      <c r="AR678" s="86">
        <f t="shared" si="230"/>
        <v>0.29926673481539795</v>
      </c>
    </row>
    <row r="679" spans="1:44" x14ac:dyDescent="0.25">
      <c r="A679" s="3" t="s">
        <v>648</v>
      </c>
      <c r="B679" s="4">
        <v>39625</v>
      </c>
      <c r="C679" s="7">
        <v>4301333728</v>
      </c>
      <c r="D679" s="8">
        <v>345</v>
      </c>
      <c r="E679" s="8">
        <v>3239</v>
      </c>
      <c r="F679" s="8" t="s">
        <v>1695</v>
      </c>
      <c r="G679" s="8" t="s">
        <v>1696</v>
      </c>
      <c r="H679" s="8">
        <v>40.118969999999898</v>
      </c>
      <c r="I679" s="9">
        <v>-110.01414</v>
      </c>
      <c r="J679" s="7">
        <v>3239</v>
      </c>
      <c r="K679" s="8">
        <v>365</v>
      </c>
      <c r="L679" s="8">
        <v>730</v>
      </c>
      <c r="M679" s="8">
        <v>1095</v>
      </c>
      <c r="N679" s="8">
        <v>1460</v>
      </c>
      <c r="O679" s="8">
        <v>1825</v>
      </c>
      <c r="P679" s="8">
        <v>2190</v>
      </c>
      <c r="Q679" s="6">
        <v>2.3290384453705478E-4</v>
      </c>
      <c r="R679" s="33">
        <f t="shared" si="213"/>
        <v>2975.0318265285719</v>
      </c>
      <c r="S679" s="31">
        <f t="shared" si="214"/>
        <v>2732.5762176159096</v>
      </c>
      <c r="T679" s="31">
        <f t="shared" si="215"/>
        <v>2509.8799678364912</v>
      </c>
      <c r="U679" s="31">
        <f t="shared" si="216"/>
        <v>2305.3327524174347</v>
      </c>
      <c r="V679" s="31">
        <f t="shared" si="217"/>
        <v>2117.4554829208337</v>
      </c>
      <c r="W679" s="20">
        <f t="shared" si="218"/>
        <v>1944.8896119008668</v>
      </c>
      <c r="Y679" s="153">
        <f t="shared" si="210"/>
        <v>4.7760480159999998</v>
      </c>
      <c r="Z679" s="155">
        <f t="shared" si="219"/>
        <v>598.2453621966431</v>
      </c>
      <c r="AA679" s="156">
        <f t="shared" si="220"/>
        <v>1911.6346056398481</v>
      </c>
      <c r="AD679" s="14" t="s">
        <v>648</v>
      </c>
      <c r="AE679" s="57">
        <v>39625</v>
      </c>
      <c r="AF679" s="33">
        <f t="shared" si="221"/>
        <v>2975.0318265285719</v>
      </c>
      <c r="AG679" s="84">
        <f t="shared" si="211"/>
        <v>4.3868153296167467</v>
      </c>
      <c r="AH679" s="31">
        <f t="shared" si="222"/>
        <v>2732.5762176159096</v>
      </c>
      <c r="AI679" s="86">
        <f t="shared" si="212"/>
        <v>4.0293038662282337</v>
      </c>
      <c r="AJ679" s="155">
        <f t="shared" si="223"/>
        <v>2509.8799678364912</v>
      </c>
      <c r="AK679" s="56"/>
      <c r="AL679" s="86">
        <f t="shared" si="224"/>
        <v>3.7009284472934909</v>
      </c>
      <c r="AM679" s="31">
        <f t="shared" si="225"/>
        <v>2305.3327524174347</v>
      </c>
      <c r="AN679" s="86">
        <f t="shared" si="226"/>
        <v>3.3993145780806135</v>
      </c>
      <c r="AO679" s="31">
        <f t="shared" si="227"/>
        <v>2117.4554829208337</v>
      </c>
      <c r="AP679" s="89">
        <f t="shared" si="228"/>
        <v>3.1222812776080175</v>
      </c>
      <c r="AQ679" s="20">
        <f t="shared" si="229"/>
        <v>1944.8896119008668</v>
      </c>
      <c r="AR679" s="86">
        <f t="shared" si="230"/>
        <v>2.8678253078907519</v>
      </c>
    </row>
    <row r="680" spans="1:44" x14ac:dyDescent="0.25">
      <c r="A680" s="3" t="s">
        <v>652</v>
      </c>
      <c r="B680" s="4">
        <v>39626</v>
      </c>
      <c r="C680" s="7">
        <v>4301333751</v>
      </c>
      <c r="D680" s="8">
        <v>305</v>
      </c>
      <c r="E680" s="8">
        <v>6671</v>
      </c>
      <c r="F680" s="8" t="s">
        <v>1695</v>
      </c>
      <c r="G680" s="8" t="s">
        <v>1696</v>
      </c>
      <c r="H680" s="8">
        <v>40.068089999999899</v>
      </c>
      <c r="I680" s="9">
        <v>-110.12627000000001</v>
      </c>
      <c r="J680" s="7">
        <v>6671</v>
      </c>
      <c r="K680" s="8">
        <v>365</v>
      </c>
      <c r="L680" s="8">
        <v>730</v>
      </c>
      <c r="M680" s="8">
        <v>1095</v>
      </c>
      <c r="N680" s="8">
        <v>1460</v>
      </c>
      <c r="O680" s="8">
        <v>1825</v>
      </c>
      <c r="P680" s="8">
        <v>2190</v>
      </c>
      <c r="Q680" s="6">
        <v>2.3290384453705478E-4</v>
      </c>
      <c r="R680" s="33">
        <f t="shared" si="213"/>
        <v>6127.3347683766915</v>
      </c>
      <c r="S680" s="31">
        <f t="shared" si="214"/>
        <v>5627.9765198257901</v>
      </c>
      <c r="T680" s="31">
        <f t="shared" si="215"/>
        <v>5169.3143764857159</v>
      </c>
      <c r="U680" s="31">
        <f t="shared" si="216"/>
        <v>4748.0317355284678</v>
      </c>
      <c r="V680" s="31">
        <f t="shared" si="217"/>
        <v>4361.0822866825811</v>
      </c>
      <c r="W680" s="20">
        <f t="shared" si="218"/>
        <v>4005.6679842515227</v>
      </c>
      <c r="Y680" s="153">
        <f t="shared" si="210"/>
        <v>9.8366830239999992</v>
      </c>
      <c r="Z680" s="155">
        <f t="shared" si="219"/>
        <v>1232.1379472719377</v>
      </c>
      <c r="AA680" s="156">
        <f t="shared" si="220"/>
        <v>3937.1764292137782</v>
      </c>
      <c r="AD680" s="14" t="s">
        <v>652</v>
      </c>
      <c r="AE680" s="57">
        <v>39626</v>
      </c>
      <c r="AF680" s="33">
        <f t="shared" si="221"/>
        <v>6127.3347683766915</v>
      </c>
      <c r="AG680" s="84">
        <f t="shared" si="211"/>
        <v>9.0350247187012407</v>
      </c>
      <c r="AH680" s="31">
        <f t="shared" si="222"/>
        <v>5627.9765198257901</v>
      </c>
      <c r="AI680" s="86">
        <f t="shared" si="212"/>
        <v>8.2986990094499991</v>
      </c>
      <c r="AJ680" s="155">
        <f t="shared" si="223"/>
        <v>5169.3143764857159</v>
      </c>
      <c r="AK680" s="56"/>
      <c r="AL680" s="86">
        <f t="shared" si="224"/>
        <v>7.6223814979607534</v>
      </c>
      <c r="AM680" s="31">
        <f t="shared" si="225"/>
        <v>4748.0317355284678</v>
      </c>
      <c r="AN680" s="86">
        <f t="shared" si="226"/>
        <v>7.0011817074330889</v>
      </c>
      <c r="AO680" s="31">
        <f t="shared" si="227"/>
        <v>4361.0822866825811</v>
      </c>
      <c r="AP680" s="89">
        <f t="shared" si="228"/>
        <v>6.4306077193340796</v>
      </c>
      <c r="AQ680" s="20">
        <f t="shared" si="229"/>
        <v>4005.6679842515227</v>
      </c>
      <c r="AR680" s="86">
        <f t="shared" si="230"/>
        <v>5.9065336921701768</v>
      </c>
    </row>
    <row r="681" spans="1:44" x14ac:dyDescent="0.25">
      <c r="A681" s="3" t="s">
        <v>664</v>
      </c>
      <c r="B681" s="4">
        <v>39632</v>
      </c>
      <c r="C681" s="7">
        <v>4301333780</v>
      </c>
      <c r="D681" s="8">
        <v>364</v>
      </c>
      <c r="E681" s="8">
        <v>1369</v>
      </c>
      <c r="F681" s="8" t="s">
        <v>1695</v>
      </c>
      <c r="G681" s="8" t="s">
        <v>1696</v>
      </c>
      <c r="H681" s="8">
        <v>40.122</v>
      </c>
      <c r="I681" s="9">
        <v>-110.03587</v>
      </c>
      <c r="J681" s="7">
        <v>1369</v>
      </c>
      <c r="K681" s="8">
        <v>365</v>
      </c>
      <c r="L681" s="8">
        <v>730</v>
      </c>
      <c r="M681" s="8">
        <v>1095</v>
      </c>
      <c r="N681" s="8">
        <v>1460</v>
      </c>
      <c r="O681" s="8">
        <v>1825</v>
      </c>
      <c r="P681" s="8">
        <v>2190</v>
      </c>
      <c r="Q681" s="6">
        <v>2.3290384453705478E-4</v>
      </c>
      <c r="R681" s="33">
        <f t="shared" si="213"/>
        <v>1257.4308646241479</v>
      </c>
      <c r="S681" s="31">
        <f t="shared" si="214"/>
        <v>1154.9542580784748</v>
      </c>
      <c r="T681" s="31">
        <f t="shared" si="215"/>
        <v>1060.829168251978</v>
      </c>
      <c r="U681" s="31">
        <f t="shared" si="216"/>
        <v>974.37497315821793</v>
      </c>
      <c r="V681" s="31">
        <f t="shared" si="217"/>
        <v>894.96651933270175</v>
      </c>
      <c r="W681" s="20">
        <f t="shared" si="218"/>
        <v>822.02960132518876</v>
      </c>
      <c r="Y681" s="153">
        <f t="shared" si="210"/>
        <v>2.0186507360000001</v>
      </c>
      <c r="Z681" s="155">
        <f t="shared" si="219"/>
        <v>252.85517161074543</v>
      </c>
      <c r="AA681" s="156">
        <f t="shared" si="220"/>
        <v>807.97399664123247</v>
      </c>
      <c r="AD681" s="14" t="s">
        <v>664</v>
      </c>
      <c r="AE681" s="57">
        <v>39632</v>
      </c>
      <c r="AF681" s="33">
        <f t="shared" si="221"/>
        <v>1257.4308646241479</v>
      </c>
      <c r="AG681" s="84">
        <f t="shared" si="211"/>
        <v>1.8541371368463495</v>
      </c>
      <c r="AH681" s="31">
        <f t="shared" si="222"/>
        <v>1154.9542580784748</v>
      </c>
      <c r="AI681" s="86">
        <f t="shared" si="212"/>
        <v>1.7030308715240665</v>
      </c>
      <c r="AJ681" s="155">
        <f t="shared" si="223"/>
        <v>1060.829168251978</v>
      </c>
      <c r="AK681" s="56"/>
      <c r="AL681" s="86">
        <f t="shared" si="224"/>
        <v>1.5642392850709446</v>
      </c>
      <c r="AM681" s="31">
        <f t="shared" si="225"/>
        <v>974.37497315821793</v>
      </c>
      <c r="AN681" s="86">
        <f t="shared" si="226"/>
        <v>1.4367587704206113</v>
      </c>
      <c r="AO681" s="31">
        <f t="shared" si="227"/>
        <v>894.96651933270175</v>
      </c>
      <c r="AP681" s="89">
        <f t="shared" si="228"/>
        <v>1.3196675112829193</v>
      </c>
      <c r="AQ681" s="20">
        <f t="shared" si="229"/>
        <v>822.02960132518876</v>
      </c>
      <c r="AR681" s="86">
        <f t="shared" si="230"/>
        <v>1.2121188164564491</v>
      </c>
    </row>
    <row r="682" spans="1:44" x14ac:dyDescent="0.25">
      <c r="A682" s="3" t="s">
        <v>1448</v>
      </c>
      <c r="B682" s="4">
        <v>39647</v>
      </c>
      <c r="C682" s="7">
        <v>4304738400</v>
      </c>
      <c r="D682" s="8">
        <v>186</v>
      </c>
      <c r="E682" s="8">
        <v>3992</v>
      </c>
      <c r="F682" s="8" t="s">
        <v>1695</v>
      </c>
      <c r="G682" s="8" t="s">
        <v>1697</v>
      </c>
      <c r="H682" s="8">
        <v>40.354550000000003</v>
      </c>
      <c r="I682" s="9">
        <v>-109.75060000000001</v>
      </c>
      <c r="J682" s="7">
        <v>3992</v>
      </c>
      <c r="K682" s="8">
        <v>365</v>
      </c>
      <c r="L682" s="8">
        <v>730</v>
      </c>
      <c r="M682" s="8">
        <v>1095</v>
      </c>
      <c r="N682" s="8">
        <v>1460</v>
      </c>
      <c r="O682" s="8">
        <v>1825</v>
      </c>
      <c r="P682" s="8">
        <v>2190</v>
      </c>
      <c r="Q682" s="6">
        <v>2.3290384453705478E-4</v>
      </c>
      <c r="R682" s="33">
        <f t="shared" si="213"/>
        <v>3666.6647272312625</v>
      </c>
      <c r="S682" s="31">
        <f t="shared" si="214"/>
        <v>3367.8432419644059</v>
      </c>
      <c r="T682" s="31">
        <f t="shared" si="215"/>
        <v>3093.3747550488652</v>
      </c>
      <c r="U682" s="31">
        <f t="shared" si="216"/>
        <v>2841.2745747608519</v>
      </c>
      <c r="V682" s="31">
        <f t="shared" si="217"/>
        <v>2609.7197554245035</v>
      </c>
      <c r="W682" s="20">
        <f t="shared" si="218"/>
        <v>2397.0359156246559</v>
      </c>
      <c r="Y682" s="153">
        <f t="shared" si="210"/>
        <v>5.8863796480000001</v>
      </c>
      <c r="Z682" s="155">
        <f t="shared" si="219"/>
        <v>737.32494161438706</v>
      </c>
      <c r="AA682" s="156">
        <f t="shared" si="220"/>
        <v>2356.049813434478</v>
      </c>
      <c r="AD682" s="14" t="s">
        <v>1448</v>
      </c>
      <c r="AE682" s="57">
        <v>39647</v>
      </c>
      <c r="AF682" s="33">
        <f t="shared" si="221"/>
        <v>3666.6647272312625</v>
      </c>
      <c r="AG682" s="84">
        <f t="shared" si="211"/>
        <v>5.406658473550495</v>
      </c>
      <c r="AH682" s="31">
        <f t="shared" si="222"/>
        <v>3367.8432419644059</v>
      </c>
      <c r="AI682" s="86">
        <f t="shared" si="212"/>
        <v>4.966033045379163</v>
      </c>
      <c r="AJ682" s="155">
        <f t="shared" si="223"/>
        <v>3093.3747550488652</v>
      </c>
      <c r="AK682" s="56"/>
      <c r="AL682" s="86">
        <f t="shared" si="224"/>
        <v>4.5613171848087735</v>
      </c>
      <c r="AM682" s="31">
        <f t="shared" si="225"/>
        <v>2841.2745747608519</v>
      </c>
      <c r="AN682" s="86">
        <f t="shared" si="226"/>
        <v>4.1895843765661658</v>
      </c>
      <c r="AO682" s="31">
        <f t="shared" si="227"/>
        <v>2609.7197554245035</v>
      </c>
      <c r="AP682" s="89">
        <f t="shared" si="228"/>
        <v>3.8481466070426689</v>
      </c>
      <c r="AQ682" s="20">
        <f t="shared" si="229"/>
        <v>2397.0359156246559</v>
      </c>
      <c r="AR682" s="86">
        <f t="shared" si="230"/>
        <v>3.5345349271688424</v>
      </c>
    </row>
    <row r="683" spans="1:44" x14ac:dyDescent="0.25">
      <c r="A683" s="3" t="s">
        <v>696</v>
      </c>
      <c r="B683" s="4">
        <v>39653</v>
      </c>
      <c r="C683" s="7">
        <v>4301333904</v>
      </c>
      <c r="D683" s="8">
        <v>362</v>
      </c>
      <c r="E683" s="8">
        <v>10078</v>
      </c>
      <c r="F683" s="8" t="s">
        <v>1695</v>
      </c>
      <c r="G683" s="8" t="s">
        <v>1696</v>
      </c>
      <c r="H683" s="8">
        <v>40.3257499999999</v>
      </c>
      <c r="I683" s="9">
        <v>-110.310239999999</v>
      </c>
      <c r="J683" s="7">
        <v>10078</v>
      </c>
      <c r="K683" s="8">
        <v>365</v>
      </c>
      <c r="L683" s="8">
        <v>730</v>
      </c>
      <c r="M683" s="8">
        <v>1095</v>
      </c>
      <c r="N683" s="8">
        <v>1460</v>
      </c>
      <c r="O683" s="8">
        <v>1825</v>
      </c>
      <c r="P683" s="8">
        <v>2190</v>
      </c>
      <c r="Q683" s="6">
        <v>2.3290384453705478E-4</v>
      </c>
      <c r="R683" s="33">
        <f t="shared" si="213"/>
        <v>9256.6751305202069</v>
      </c>
      <c r="S683" s="31">
        <f t="shared" si="214"/>
        <v>8502.2856193680564</v>
      </c>
      <c r="T683" s="31">
        <f t="shared" si="215"/>
        <v>7809.3764482420993</v>
      </c>
      <c r="U683" s="31">
        <f t="shared" si="216"/>
        <v>7172.9371654408478</v>
      </c>
      <c r="V683" s="31">
        <f t="shared" si="217"/>
        <v>6588.3656551022414</v>
      </c>
      <c r="W683" s="20">
        <f t="shared" si="218"/>
        <v>6051.4348591345897</v>
      </c>
      <c r="Y683" s="153">
        <f t="shared" si="210"/>
        <v>14.860454431999999</v>
      </c>
      <c r="Z683" s="155">
        <f t="shared" si="219"/>
        <v>1861.4130164303085</v>
      </c>
      <c r="AA683" s="156">
        <f t="shared" si="220"/>
        <v>5947.9634318117905</v>
      </c>
      <c r="AD683" s="14" t="s">
        <v>696</v>
      </c>
      <c r="AE683" s="57">
        <v>39653</v>
      </c>
      <c r="AF683" s="33">
        <f t="shared" si="221"/>
        <v>9256.6751305202069</v>
      </c>
      <c r="AG683" s="84">
        <f t="shared" si="211"/>
        <v>13.649374773657787</v>
      </c>
      <c r="AH683" s="31">
        <f t="shared" si="222"/>
        <v>8502.2856193680564</v>
      </c>
      <c r="AI683" s="86">
        <f t="shared" si="212"/>
        <v>12.536994246325451</v>
      </c>
      <c r="AJ683" s="155">
        <f t="shared" si="223"/>
        <v>7809.3764482420993</v>
      </c>
      <c r="AK683" s="56"/>
      <c r="AL683" s="86">
        <f t="shared" si="224"/>
        <v>11.515269185496697</v>
      </c>
      <c r="AM683" s="31">
        <f t="shared" si="225"/>
        <v>7172.9371654408478</v>
      </c>
      <c r="AN683" s="86">
        <f t="shared" si="226"/>
        <v>10.57681145967781</v>
      </c>
      <c r="AO683" s="31">
        <f t="shared" si="227"/>
        <v>6588.3656551022414</v>
      </c>
      <c r="AP683" s="89">
        <f t="shared" si="228"/>
        <v>9.714835046537079</v>
      </c>
      <c r="AQ683" s="20">
        <f t="shared" si="229"/>
        <v>6051.4348591345897</v>
      </c>
      <c r="AR683" s="86">
        <f t="shared" si="230"/>
        <v>8.9231069629277542</v>
      </c>
    </row>
    <row r="684" spans="1:44" x14ac:dyDescent="0.25">
      <c r="A684" s="3" t="s">
        <v>658</v>
      </c>
      <c r="B684" s="4">
        <v>39654</v>
      </c>
      <c r="C684" s="7">
        <v>4301333763</v>
      </c>
      <c r="D684" s="8">
        <v>303</v>
      </c>
      <c r="E684" s="8">
        <v>9196</v>
      </c>
      <c r="F684" s="8" t="s">
        <v>1695</v>
      </c>
      <c r="G684" s="8" t="s">
        <v>1696</v>
      </c>
      <c r="H684" s="8">
        <v>40.05818</v>
      </c>
      <c r="I684" s="9">
        <v>-110.12224000000001</v>
      </c>
      <c r="J684" s="7">
        <v>9196</v>
      </c>
      <c r="K684" s="8">
        <v>365</v>
      </c>
      <c r="L684" s="8">
        <v>730</v>
      </c>
      <c r="M684" s="8">
        <v>1095</v>
      </c>
      <c r="N684" s="8">
        <v>1460</v>
      </c>
      <c r="O684" s="8">
        <v>1825</v>
      </c>
      <c r="P684" s="8">
        <v>2190</v>
      </c>
      <c r="Q684" s="6">
        <v>2.3290384453705478E-4</v>
      </c>
      <c r="R684" s="33">
        <f t="shared" si="213"/>
        <v>8446.5553185417557</v>
      </c>
      <c r="S684" s="31">
        <f t="shared" si="214"/>
        <v>7758.1879892546785</v>
      </c>
      <c r="T684" s="31">
        <f t="shared" si="215"/>
        <v>7125.9204026626658</v>
      </c>
      <c r="U684" s="31">
        <f t="shared" si="216"/>
        <v>6545.1806085923827</v>
      </c>
      <c r="V684" s="31">
        <f t="shared" si="217"/>
        <v>6011.7692562334005</v>
      </c>
      <c r="W684" s="20">
        <f t="shared" si="218"/>
        <v>5521.82922847804</v>
      </c>
      <c r="Y684" s="153">
        <f t="shared" si="210"/>
        <v>13.559906624</v>
      </c>
      <c r="Z684" s="155">
        <f t="shared" si="219"/>
        <v>1698.507054881238</v>
      </c>
      <c r="AA684" s="156">
        <f t="shared" si="220"/>
        <v>5427.4133477814275</v>
      </c>
      <c r="AD684" s="14" t="s">
        <v>658</v>
      </c>
      <c r="AE684" s="57">
        <v>39654</v>
      </c>
      <c r="AF684" s="33">
        <f t="shared" si="221"/>
        <v>8446.5553185417557</v>
      </c>
      <c r="AG684" s="84">
        <f t="shared" si="211"/>
        <v>12.454817465623835</v>
      </c>
      <c r="AH684" s="31">
        <f t="shared" si="222"/>
        <v>7758.1879892546785</v>
      </c>
      <c r="AI684" s="86">
        <f t="shared" si="212"/>
        <v>11.43978955042755</v>
      </c>
      <c r="AJ684" s="155">
        <f t="shared" si="223"/>
        <v>7125.9204026626658</v>
      </c>
      <c r="AK684" s="56"/>
      <c r="AL684" s="86">
        <f t="shared" si="224"/>
        <v>10.507483174223818</v>
      </c>
      <c r="AM684" s="31">
        <f t="shared" si="225"/>
        <v>6545.1806085923827</v>
      </c>
      <c r="AN684" s="86">
        <f t="shared" si="226"/>
        <v>9.6511567953162452</v>
      </c>
      <c r="AO684" s="31">
        <f t="shared" si="227"/>
        <v>6011.7692562334005</v>
      </c>
      <c r="AP684" s="89">
        <f t="shared" si="228"/>
        <v>8.8646182861634237</v>
      </c>
      <c r="AQ684" s="20">
        <f t="shared" si="229"/>
        <v>5521.82922847804</v>
      </c>
      <c r="AR684" s="86">
        <f t="shared" si="230"/>
        <v>8.142180157876922</v>
      </c>
    </row>
    <row r="685" spans="1:44" x14ac:dyDescent="0.25">
      <c r="A685" s="3" t="s">
        <v>643</v>
      </c>
      <c r="B685" s="4">
        <v>39661</v>
      </c>
      <c r="C685" s="7">
        <v>4301333708</v>
      </c>
      <c r="D685" s="8">
        <v>366</v>
      </c>
      <c r="E685" s="8">
        <v>3263</v>
      </c>
      <c r="F685" s="8" t="s">
        <v>1695</v>
      </c>
      <c r="G685" s="8" t="s">
        <v>1696</v>
      </c>
      <c r="H685" s="8">
        <v>40.046979999999898</v>
      </c>
      <c r="I685" s="9">
        <v>-110.15542000000001</v>
      </c>
      <c r="J685" s="7">
        <v>3263</v>
      </c>
      <c r="K685" s="8">
        <v>365</v>
      </c>
      <c r="L685" s="8">
        <v>730</v>
      </c>
      <c r="M685" s="8">
        <v>1095</v>
      </c>
      <c r="N685" s="8">
        <v>1460</v>
      </c>
      <c r="O685" s="8">
        <v>1825</v>
      </c>
      <c r="P685" s="8">
        <v>2190</v>
      </c>
      <c r="Q685" s="6">
        <v>2.3290384453705478E-4</v>
      </c>
      <c r="R685" s="33">
        <f t="shared" si="213"/>
        <v>2997.0759030449922</v>
      </c>
      <c r="S685" s="31">
        <f t="shared" si="214"/>
        <v>2752.8237721768178</v>
      </c>
      <c r="T685" s="31">
        <f t="shared" si="215"/>
        <v>2528.4774112536188</v>
      </c>
      <c r="U685" s="31">
        <f t="shared" si="216"/>
        <v>2322.4145634881411</v>
      </c>
      <c r="V685" s="31">
        <f t="shared" si="217"/>
        <v>2133.1451808492375</v>
      </c>
      <c r="W685" s="20">
        <f t="shared" si="218"/>
        <v>1959.3006494697524</v>
      </c>
      <c r="Y685" s="153">
        <f t="shared" si="210"/>
        <v>4.8114370719999995</v>
      </c>
      <c r="Z685" s="155">
        <f t="shared" si="219"/>
        <v>602.67817747688991</v>
      </c>
      <c r="AA685" s="156">
        <f t="shared" si="220"/>
        <v>1925.7992337767289</v>
      </c>
      <c r="AD685" s="14" t="s">
        <v>643</v>
      </c>
      <c r="AE685" s="57">
        <v>39661</v>
      </c>
      <c r="AF685" s="33">
        <f t="shared" si="221"/>
        <v>2997.0759030449922</v>
      </c>
      <c r="AG685" s="84">
        <f t="shared" si="211"/>
        <v>4.4193202903795745</v>
      </c>
      <c r="AH685" s="31">
        <f t="shared" si="222"/>
        <v>2752.8237721768178</v>
      </c>
      <c r="AI685" s="86">
        <f t="shared" si="212"/>
        <v>4.0591597763206932</v>
      </c>
      <c r="AJ685" s="155">
        <f t="shared" si="223"/>
        <v>2528.4774112536188</v>
      </c>
      <c r="AK685" s="56"/>
      <c r="AL685" s="86">
        <f t="shared" si="224"/>
        <v>3.7283511958995561</v>
      </c>
      <c r="AM685" s="31">
        <f t="shared" si="225"/>
        <v>2322.4145634881411</v>
      </c>
      <c r="AN685" s="86">
        <f t="shared" si="226"/>
        <v>3.4245024601040575</v>
      </c>
      <c r="AO685" s="31">
        <f t="shared" si="227"/>
        <v>2133.1451808492375</v>
      </c>
      <c r="AP685" s="89">
        <f t="shared" si="228"/>
        <v>3.1454164275501579</v>
      </c>
      <c r="AQ685" s="20">
        <f t="shared" si="229"/>
        <v>1959.3006494697524</v>
      </c>
      <c r="AR685" s="86">
        <f t="shared" si="230"/>
        <v>2.8890750168717267</v>
      </c>
    </row>
    <row r="686" spans="1:44" x14ac:dyDescent="0.25">
      <c r="A686" s="3" t="s">
        <v>700</v>
      </c>
      <c r="B686" s="4">
        <v>39667</v>
      </c>
      <c r="C686" s="7">
        <v>4301333927</v>
      </c>
      <c r="D686" s="8">
        <v>352</v>
      </c>
      <c r="E686" s="8">
        <v>8039</v>
      </c>
      <c r="F686" s="8" t="s">
        <v>1695</v>
      </c>
      <c r="G686" s="8" t="s">
        <v>1696</v>
      </c>
      <c r="H686" s="8">
        <v>40.0399999999999</v>
      </c>
      <c r="I686" s="9">
        <v>-110.155</v>
      </c>
      <c r="J686" s="7">
        <v>8039</v>
      </c>
      <c r="K686" s="8">
        <v>365</v>
      </c>
      <c r="L686" s="8">
        <v>730</v>
      </c>
      <c r="M686" s="8">
        <v>1095</v>
      </c>
      <c r="N686" s="8">
        <v>1460</v>
      </c>
      <c r="O686" s="8">
        <v>1825</v>
      </c>
      <c r="P686" s="8">
        <v>2190</v>
      </c>
      <c r="Q686" s="6">
        <v>2.3290384453705478E-4</v>
      </c>
      <c r="R686" s="33">
        <f t="shared" si="213"/>
        <v>7383.8471298126551</v>
      </c>
      <c r="S686" s="31">
        <f t="shared" si="214"/>
        <v>6782.08712979756</v>
      </c>
      <c r="T686" s="31">
        <f t="shared" si="215"/>
        <v>6229.3686512619806</v>
      </c>
      <c r="U686" s="31">
        <f t="shared" si="216"/>
        <v>5721.694966558739</v>
      </c>
      <c r="V686" s="31">
        <f t="shared" si="217"/>
        <v>5255.3950686015996</v>
      </c>
      <c r="W686" s="20">
        <f t="shared" si="218"/>
        <v>4827.0971256780076</v>
      </c>
      <c r="Y686" s="153">
        <f t="shared" si="210"/>
        <v>11.853859216</v>
      </c>
      <c r="Z686" s="155">
        <f t="shared" si="219"/>
        <v>1484.8084182460063</v>
      </c>
      <c r="AA686" s="156">
        <f t="shared" si="220"/>
        <v>4744.5602330159745</v>
      </c>
      <c r="AD686" s="14" t="s">
        <v>700</v>
      </c>
      <c r="AE686" s="57">
        <v>39667</v>
      </c>
      <c r="AF686" s="33">
        <f t="shared" si="221"/>
        <v>7383.8471298126551</v>
      </c>
      <c r="AG686" s="84">
        <f t="shared" si="211"/>
        <v>10.88780748218247</v>
      </c>
      <c r="AH686" s="31">
        <f t="shared" si="222"/>
        <v>6782.08712979756</v>
      </c>
      <c r="AI686" s="86">
        <f t="shared" si="212"/>
        <v>10.000485884720213</v>
      </c>
      <c r="AJ686" s="155">
        <f t="shared" si="223"/>
        <v>6229.3686512619806</v>
      </c>
      <c r="AK686" s="56"/>
      <c r="AL686" s="86">
        <f t="shared" si="224"/>
        <v>9.1854781685064459</v>
      </c>
      <c r="AM686" s="31">
        <f t="shared" si="225"/>
        <v>5721.694966558739</v>
      </c>
      <c r="AN686" s="86">
        <f t="shared" si="226"/>
        <v>8.4368909827693894</v>
      </c>
      <c r="AO686" s="31">
        <f t="shared" si="227"/>
        <v>5255.3950686015996</v>
      </c>
      <c r="AP686" s="89">
        <f t="shared" si="228"/>
        <v>7.7493112660360772</v>
      </c>
      <c r="AQ686" s="20">
        <f t="shared" si="229"/>
        <v>4827.0971256780076</v>
      </c>
      <c r="AR686" s="86">
        <f t="shared" si="230"/>
        <v>7.1177671040857522</v>
      </c>
    </row>
    <row r="687" spans="1:44" x14ac:dyDescent="0.25">
      <c r="A687" s="3" t="s">
        <v>682</v>
      </c>
      <c r="B687" s="4">
        <v>39674</v>
      </c>
      <c r="C687" s="7">
        <v>4301333862</v>
      </c>
      <c r="D687" s="8">
        <v>364</v>
      </c>
      <c r="E687" s="8">
        <v>3678</v>
      </c>
      <c r="F687" s="8" t="s">
        <v>1695</v>
      </c>
      <c r="G687" s="8" t="s">
        <v>1696</v>
      </c>
      <c r="H687" s="8">
        <v>40.080280000000002</v>
      </c>
      <c r="I687" s="9">
        <v>-110.07548</v>
      </c>
      <c r="J687" s="7">
        <v>3678</v>
      </c>
      <c r="K687" s="8">
        <v>365</v>
      </c>
      <c r="L687" s="8">
        <v>730</v>
      </c>
      <c r="M687" s="8">
        <v>1095</v>
      </c>
      <c r="N687" s="8">
        <v>1460</v>
      </c>
      <c r="O687" s="8">
        <v>1825</v>
      </c>
      <c r="P687" s="8">
        <v>2190</v>
      </c>
      <c r="Q687" s="6">
        <v>2.3290384453705478E-4</v>
      </c>
      <c r="R687" s="33">
        <f t="shared" si="213"/>
        <v>3378.2547261414288</v>
      </c>
      <c r="S687" s="31">
        <f t="shared" si="214"/>
        <v>3102.9377364591896</v>
      </c>
      <c r="T687" s="31">
        <f t="shared" si="215"/>
        <v>2850.058203674781</v>
      </c>
      <c r="U687" s="31">
        <f t="shared" si="216"/>
        <v>2617.7875465857746</v>
      </c>
      <c r="V687" s="31">
        <f t="shared" si="217"/>
        <v>2404.4462075278871</v>
      </c>
      <c r="W687" s="20">
        <f t="shared" si="218"/>
        <v>2208.4915074317346</v>
      </c>
      <c r="Y687" s="153">
        <f t="shared" si="210"/>
        <v>5.4233728320000001</v>
      </c>
      <c r="Z687" s="155">
        <f t="shared" si="219"/>
        <v>679.32894169782446</v>
      </c>
      <c r="AA687" s="156">
        <f t="shared" si="220"/>
        <v>2170.7292619769564</v>
      </c>
      <c r="AD687" s="14" t="s">
        <v>682</v>
      </c>
      <c r="AE687" s="57">
        <v>39674</v>
      </c>
      <c r="AF687" s="33">
        <f t="shared" si="221"/>
        <v>3378.2547261414288</v>
      </c>
      <c r="AG687" s="84">
        <f t="shared" si="211"/>
        <v>4.9813852369034866</v>
      </c>
      <c r="AH687" s="31">
        <f t="shared" si="222"/>
        <v>3102.9377364591896</v>
      </c>
      <c r="AI687" s="86">
        <f t="shared" si="212"/>
        <v>4.5754182216694792</v>
      </c>
      <c r="AJ687" s="155">
        <f t="shared" si="223"/>
        <v>2850.058203674781</v>
      </c>
      <c r="AK687" s="56"/>
      <c r="AL687" s="86">
        <f t="shared" si="224"/>
        <v>4.2025362238794264</v>
      </c>
      <c r="AM687" s="31">
        <f t="shared" si="225"/>
        <v>2617.7875465857746</v>
      </c>
      <c r="AN687" s="86">
        <f t="shared" si="226"/>
        <v>3.8600429200927744</v>
      </c>
      <c r="AO687" s="31">
        <f t="shared" si="227"/>
        <v>2404.4462075278871</v>
      </c>
      <c r="AP687" s="89">
        <f t="shared" si="228"/>
        <v>3.5454617286330006</v>
      </c>
      <c r="AQ687" s="20">
        <f t="shared" si="229"/>
        <v>2208.4915074317346</v>
      </c>
      <c r="AR687" s="86">
        <f t="shared" si="230"/>
        <v>3.2565179013344197</v>
      </c>
    </row>
    <row r="688" spans="1:44" x14ac:dyDescent="0.25">
      <c r="A688" s="3" t="s">
        <v>396</v>
      </c>
      <c r="B688" s="4">
        <v>39676</v>
      </c>
      <c r="C688" s="7">
        <v>4301332849</v>
      </c>
      <c r="D688" s="8">
        <v>366</v>
      </c>
      <c r="E688" s="8">
        <v>1304</v>
      </c>
      <c r="F688" s="8" t="s">
        <v>1695</v>
      </c>
      <c r="G688" s="8" t="s">
        <v>1696</v>
      </c>
      <c r="H688" s="8">
        <v>40.05265</v>
      </c>
      <c r="I688" s="9">
        <v>-110.31992</v>
      </c>
      <c r="J688" s="7">
        <v>1304</v>
      </c>
      <c r="K688" s="8">
        <v>365</v>
      </c>
      <c r="L688" s="8">
        <v>730</v>
      </c>
      <c r="M688" s="8">
        <v>1095</v>
      </c>
      <c r="N688" s="8">
        <v>1460</v>
      </c>
      <c r="O688" s="8">
        <v>1825</v>
      </c>
      <c r="P688" s="8">
        <v>2190</v>
      </c>
      <c r="Q688" s="6">
        <v>2.3290384453705478E-4</v>
      </c>
      <c r="R688" s="33">
        <f t="shared" si="213"/>
        <v>1197.7281573921759</v>
      </c>
      <c r="S688" s="31">
        <f t="shared" si="214"/>
        <v>1100.1171311426817</v>
      </c>
      <c r="T688" s="31">
        <f t="shared" si="215"/>
        <v>1010.4610923305912</v>
      </c>
      <c r="U688" s="31">
        <f t="shared" si="216"/>
        <v>928.11173484172116</v>
      </c>
      <c r="V688" s="31">
        <f t="shared" si="217"/>
        <v>852.47358744327471</v>
      </c>
      <c r="W688" s="20">
        <f t="shared" si="218"/>
        <v>782.99970790945667</v>
      </c>
      <c r="Y688" s="153">
        <f t="shared" si="210"/>
        <v>1.9228053759999999</v>
      </c>
      <c r="Z688" s="155">
        <f t="shared" si="219"/>
        <v>240.84963022674364</v>
      </c>
      <c r="AA688" s="156">
        <f t="shared" si="220"/>
        <v>769.61146210384754</v>
      </c>
      <c r="AD688" s="14" t="s">
        <v>396</v>
      </c>
      <c r="AE688" s="57">
        <v>39676</v>
      </c>
      <c r="AF688" s="33">
        <f t="shared" si="221"/>
        <v>1197.7281573921759</v>
      </c>
      <c r="AG688" s="84">
        <f t="shared" si="211"/>
        <v>1.7661028681136886</v>
      </c>
      <c r="AH688" s="31">
        <f t="shared" si="222"/>
        <v>1100.1171311426817</v>
      </c>
      <c r="AI688" s="86">
        <f t="shared" si="212"/>
        <v>1.6221711150236544</v>
      </c>
      <c r="AJ688" s="155">
        <f t="shared" si="223"/>
        <v>1010.4610923305912</v>
      </c>
      <c r="AK688" s="56"/>
      <c r="AL688" s="86">
        <f t="shared" si="224"/>
        <v>1.4899693409295192</v>
      </c>
      <c r="AM688" s="31">
        <f t="shared" si="225"/>
        <v>928.11173484172116</v>
      </c>
      <c r="AN688" s="86">
        <f t="shared" si="226"/>
        <v>1.3685415899404507</v>
      </c>
      <c r="AO688" s="31">
        <f t="shared" si="227"/>
        <v>852.47358744327471</v>
      </c>
      <c r="AP688" s="89">
        <f t="shared" si="228"/>
        <v>1.2570098135229559</v>
      </c>
      <c r="AQ688" s="20">
        <f t="shared" si="229"/>
        <v>782.99970790945667</v>
      </c>
      <c r="AR688" s="86">
        <f t="shared" si="230"/>
        <v>1.1545675212996418</v>
      </c>
    </row>
    <row r="689" spans="1:44" x14ac:dyDescent="0.25">
      <c r="A689" s="3" t="s">
        <v>659</v>
      </c>
      <c r="B689" s="4">
        <v>39680</v>
      </c>
      <c r="C689" s="7">
        <v>4301333764</v>
      </c>
      <c r="D689" s="8">
        <v>305</v>
      </c>
      <c r="E689" s="8">
        <v>3191</v>
      </c>
      <c r="F689" s="8" t="s">
        <v>1695</v>
      </c>
      <c r="G689" s="8" t="s">
        <v>1696</v>
      </c>
      <c r="H689" s="8">
        <v>40.05115</v>
      </c>
      <c r="I689" s="9">
        <v>-110.14124</v>
      </c>
      <c r="J689" s="7">
        <v>3191</v>
      </c>
      <c r="K689" s="8">
        <v>365</v>
      </c>
      <c r="L689" s="8">
        <v>730</v>
      </c>
      <c r="M689" s="8">
        <v>1095</v>
      </c>
      <c r="N689" s="8">
        <v>1460</v>
      </c>
      <c r="O689" s="8">
        <v>1825</v>
      </c>
      <c r="P689" s="8">
        <v>2190</v>
      </c>
      <c r="Q689" s="6">
        <v>2.3290384453705478E-4</v>
      </c>
      <c r="R689" s="33">
        <f t="shared" si="213"/>
        <v>2930.9436734957312</v>
      </c>
      <c r="S689" s="31">
        <f t="shared" si="214"/>
        <v>2692.0811084940929</v>
      </c>
      <c r="T689" s="31">
        <f t="shared" si="215"/>
        <v>2472.6850810022365</v>
      </c>
      <c r="U689" s="31">
        <f t="shared" si="216"/>
        <v>2271.1691302760214</v>
      </c>
      <c r="V689" s="31">
        <f t="shared" si="217"/>
        <v>2086.0760870640261</v>
      </c>
      <c r="W689" s="20">
        <f t="shared" si="218"/>
        <v>1916.0675367630954</v>
      </c>
      <c r="Y689" s="153">
        <f t="shared" si="210"/>
        <v>4.7052699039999997</v>
      </c>
      <c r="Z689" s="155">
        <f t="shared" si="219"/>
        <v>589.37973163614947</v>
      </c>
      <c r="AA689" s="156">
        <f t="shared" si="220"/>
        <v>1883.3053493660871</v>
      </c>
      <c r="AD689" s="14" t="s">
        <v>659</v>
      </c>
      <c r="AE689" s="57">
        <v>39680</v>
      </c>
      <c r="AF689" s="33">
        <f t="shared" si="221"/>
        <v>2930.9436734957312</v>
      </c>
      <c r="AG689" s="84">
        <f t="shared" si="211"/>
        <v>4.3218054080910893</v>
      </c>
      <c r="AH689" s="31">
        <f t="shared" si="222"/>
        <v>2692.0811084940929</v>
      </c>
      <c r="AI689" s="86">
        <f t="shared" si="212"/>
        <v>3.9695920460433136</v>
      </c>
      <c r="AJ689" s="155">
        <f t="shared" si="223"/>
        <v>2472.6850810022365</v>
      </c>
      <c r="AK689" s="56"/>
      <c r="AL689" s="86">
        <f t="shared" si="224"/>
        <v>3.6460829500813619</v>
      </c>
      <c r="AM689" s="31">
        <f t="shared" si="225"/>
        <v>2271.1691302760214</v>
      </c>
      <c r="AN689" s="86">
        <f t="shared" si="226"/>
        <v>3.3489388140337257</v>
      </c>
      <c r="AO689" s="31">
        <f t="shared" si="227"/>
        <v>2086.0760870640261</v>
      </c>
      <c r="AP689" s="89">
        <f t="shared" si="228"/>
        <v>3.0760109777237372</v>
      </c>
      <c r="AQ689" s="20">
        <f t="shared" si="229"/>
        <v>1916.0675367630954</v>
      </c>
      <c r="AR689" s="86">
        <f t="shared" si="230"/>
        <v>2.8253258899288016</v>
      </c>
    </row>
    <row r="690" spans="1:44" x14ac:dyDescent="0.25">
      <c r="A690" s="3" t="s">
        <v>634</v>
      </c>
      <c r="B690" s="4">
        <v>39681</v>
      </c>
      <c r="C690" s="7">
        <v>4301333643</v>
      </c>
      <c r="D690" s="8">
        <v>365</v>
      </c>
      <c r="E690" s="8">
        <v>9526</v>
      </c>
      <c r="F690" s="8" t="s">
        <v>1695</v>
      </c>
      <c r="G690" s="8" t="s">
        <v>1696</v>
      </c>
      <c r="H690" s="8">
        <v>40.185070000000003</v>
      </c>
      <c r="I690" s="9">
        <v>-110.58927</v>
      </c>
      <c r="J690" s="7">
        <v>9526</v>
      </c>
      <c r="K690" s="8">
        <v>365</v>
      </c>
      <c r="L690" s="8">
        <v>730</v>
      </c>
      <c r="M690" s="8">
        <v>1095</v>
      </c>
      <c r="N690" s="8">
        <v>1460</v>
      </c>
      <c r="O690" s="8">
        <v>1825</v>
      </c>
      <c r="P690" s="8">
        <v>2190</v>
      </c>
      <c r="Q690" s="6">
        <v>2.3290384453705478E-4</v>
      </c>
      <c r="R690" s="33">
        <f t="shared" si="213"/>
        <v>8749.661370642536</v>
      </c>
      <c r="S690" s="31">
        <f t="shared" si="214"/>
        <v>8036.5918644671674</v>
      </c>
      <c r="T690" s="31">
        <f t="shared" si="215"/>
        <v>7381.6352496481686</v>
      </c>
      <c r="U690" s="31">
        <f t="shared" si="216"/>
        <v>6780.0555108145973</v>
      </c>
      <c r="V690" s="31">
        <f t="shared" si="217"/>
        <v>6227.5026027489539</v>
      </c>
      <c r="W690" s="20">
        <f t="shared" si="218"/>
        <v>5719.9809950502186</v>
      </c>
      <c r="Y690" s="153">
        <f t="shared" si="210"/>
        <v>14.046506144</v>
      </c>
      <c r="Z690" s="155">
        <f t="shared" si="219"/>
        <v>1759.458264984632</v>
      </c>
      <c r="AA690" s="156">
        <f t="shared" si="220"/>
        <v>5622.1769846635361</v>
      </c>
      <c r="AD690" s="14" t="s">
        <v>634</v>
      </c>
      <c r="AE690" s="57">
        <v>39681</v>
      </c>
      <c r="AF690" s="33">
        <f t="shared" si="221"/>
        <v>8749.661370642536</v>
      </c>
      <c r="AG690" s="84">
        <f t="shared" si="211"/>
        <v>12.901760676112728</v>
      </c>
      <c r="AH690" s="31">
        <f t="shared" si="222"/>
        <v>8036.5918644671674</v>
      </c>
      <c r="AI690" s="86">
        <f t="shared" si="212"/>
        <v>11.850308314198875</v>
      </c>
      <c r="AJ690" s="155">
        <f t="shared" si="223"/>
        <v>7381.6352496481686</v>
      </c>
      <c r="AK690" s="56"/>
      <c r="AL690" s="86">
        <f t="shared" si="224"/>
        <v>10.884545967557209</v>
      </c>
      <c r="AM690" s="31">
        <f t="shared" si="225"/>
        <v>6780.0555108145973</v>
      </c>
      <c r="AN690" s="86">
        <f t="shared" si="226"/>
        <v>9.9974901731385994</v>
      </c>
      <c r="AO690" s="31">
        <f t="shared" si="227"/>
        <v>6227.5026027489539</v>
      </c>
      <c r="AP690" s="89">
        <f t="shared" si="228"/>
        <v>9.1827265978678536</v>
      </c>
      <c r="AQ690" s="20">
        <f t="shared" si="229"/>
        <v>5719.9809950502186</v>
      </c>
      <c r="AR690" s="86">
        <f t="shared" si="230"/>
        <v>8.4343636563653295</v>
      </c>
    </row>
    <row r="691" spans="1:44" x14ac:dyDescent="0.25">
      <c r="A691" s="3" t="s">
        <v>699</v>
      </c>
      <c r="B691" s="4">
        <v>39682</v>
      </c>
      <c r="C691" s="7">
        <v>4301333916</v>
      </c>
      <c r="D691" s="8">
        <v>366</v>
      </c>
      <c r="E691" s="8">
        <v>1879</v>
      </c>
      <c r="F691" s="8" t="s">
        <v>1695</v>
      </c>
      <c r="G691" s="8" t="s">
        <v>1696</v>
      </c>
      <c r="H691" s="8">
        <v>40.052460000000004</v>
      </c>
      <c r="I691" s="9">
        <v>-110.31999</v>
      </c>
      <c r="J691" s="7">
        <v>1879</v>
      </c>
      <c r="K691" s="8">
        <v>365</v>
      </c>
      <c r="L691" s="8">
        <v>730</v>
      </c>
      <c r="M691" s="8">
        <v>1095</v>
      </c>
      <c r="N691" s="8">
        <v>1460</v>
      </c>
      <c r="O691" s="8">
        <v>1825</v>
      </c>
      <c r="P691" s="8">
        <v>2190</v>
      </c>
      <c r="Q691" s="6">
        <v>2.3290384453705478E-4</v>
      </c>
      <c r="R691" s="33">
        <f t="shared" si="213"/>
        <v>1725.8674905980818</v>
      </c>
      <c r="S691" s="31">
        <f t="shared" si="214"/>
        <v>1585.2147924977753</v>
      </c>
      <c r="T691" s="31">
        <f t="shared" si="215"/>
        <v>1456.0248408659361</v>
      </c>
      <c r="U691" s="31">
        <f t="shared" si="216"/>
        <v>1337.3634584107315</v>
      </c>
      <c r="V691" s="31">
        <f t="shared" si="217"/>
        <v>1228.3726003112831</v>
      </c>
      <c r="W691" s="20">
        <f t="shared" si="218"/>
        <v>1128.2641496640101</v>
      </c>
      <c r="Y691" s="153">
        <f t="shared" si="210"/>
        <v>2.770668176</v>
      </c>
      <c r="Z691" s="155">
        <f t="shared" si="219"/>
        <v>347.05249631599025</v>
      </c>
      <c r="AA691" s="156">
        <f t="shared" si="220"/>
        <v>1108.9723445499458</v>
      </c>
      <c r="AD691" s="14" t="s">
        <v>699</v>
      </c>
      <c r="AE691" s="57">
        <v>39682</v>
      </c>
      <c r="AF691" s="33">
        <f t="shared" si="221"/>
        <v>1725.8674905980818</v>
      </c>
      <c r="AG691" s="84">
        <f t="shared" si="211"/>
        <v>2.544867553056458</v>
      </c>
      <c r="AH691" s="31">
        <f t="shared" si="222"/>
        <v>1585.2147924977753</v>
      </c>
      <c r="AI691" s="86">
        <f t="shared" si="212"/>
        <v>2.3374689609888395</v>
      </c>
      <c r="AJ691" s="155">
        <f t="shared" si="223"/>
        <v>1456.0248408659361</v>
      </c>
      <c r="AK691" s="56"/>
      <c r="AL691" s="86">
        <f t="shared" si="224"/>
        <v>2.146972692949821</v>
      </c>
      <c r="AM691" s="31">
        <f t="shared" si="225"/>
        <v>1337.3634584107315</v>
      </c>
      <c r="AN691" s="86">
        <f t="shared" si="226"/>
        <v>1.9720012634187936</v>
      </c>
      <c r="AO691" s="31">
        <f t="shared" si="227"/>
        <v>1228.3726003112831</v>
      </c>
      <c r="AP691" s="89">
        <f t="shared" si="228"/>
        <v>1.8112894475534005</v>
      </c>
      <c r="AQ691" s="20">
        <f t="shared" si="229"/>
        <v>1128.2641496640101</v>
      </c>
      <c r="AR691" s="86">
        <f t="shared" si="230"/>
        <v>1.6636751323021681</v>
      </c>
    </row>
    <row r="692" spans="1:44" x14ac:dyDescent="0.25">
      <c r="A692" s="3" t="s">
        <v>642</v>
      </c>
      <c r="B692" s="4">
        <v>39685</v>
      </c>
      <c r="C692" s="7">
        <v>4301333707</v>
      </c>
      <c r="D692" s="8">
        <v>360</v>
      </c>
      <c r="E692" s="8">
        <v>1684</v>
      </c>
      <c r="F692" s="8" t="s">
        <v>1695</v>
      </c>
      <c r="G692" s="8" t="s">
        <v>1696</v>
      </c>
      <c r="H692" s="8">
        <v>40.079740000000001</v>
      </c>
      <c r="I692" s="9">
        <v>-110.11266000000001</v>
      </c>
      <c r="J692" s="7">
        <v>1684</v>
      </c>
      <c r="K692" s="8">
        <v>365</v>
      </c>
      <c r="L692" s="8">
        <v>730</v>
      </c>
      <c r="M692" s="8">
        <v>1095</v>
      </c>
      <c r="N692" s="8">
        <v>1460</v>
      </c>
      <c r="O692" s="8">
        <v>1825</v>
      </c>
      <c r="P692" s="8">
        <v>2190</v>
      </c>
      <c r="Q692" s="6">
        <v>2.3290384453705478E-4</v>
      </c>
      <c r="R692" s="33">
        <f t="shared" si="213"/>
        <v>1546.7593689021658</v>
      </c>
      <c r="S692" s="31">
        <f t="shared" si="214"/>
        <v>1420.7034116903958</v>
      </c>
      <c r="T692" s="31">
        <f t="shared" si="215"/>
        <v>1304.9206131017756</v>
      </c>
      <c r="U692" s="31">
        <f t="shared" si="216"/>
        <v>1198.5737434612411</v>
      </c>
      <c r="V692" s="31">
        <f t="shared" si="217"/>
        <v>1100.8938046430021</v>
      </c>
      <c r="W692" s="20">
        <f t="shared" si="218"/>
        <v>1011.1744694168137</v>
      </c>
      <c r="Y692" s="153">
        <f t="shared" si="210"/>
        <v>2.4831320959999998</v>
      </c>
      <c r="Z692" s="155">
        <f t="shared" si="219"/>
        <v>311.03587216398489</v>
      </c>
      <c r="AA692" s="156">
        <f t="shared" si="220"/>
        <v>993.88474093779075</v>
      </c>
      <c r="AD692" s="14" t="s">
        <v>642</v>
      </c>
      <c r="AE692" s="57">
        <v>39685</v>
      </c>
      <c r="AF692" s="33">
        <f t="shared" si="221"/>
        <v>1546.7593689021658</v>
      </c>
      <c r="AG692" s="84">
        <f t="shared" si="211"/>
        <v>2.2807647468584751</v>
      </c>
      <c r="AH692" s="31">
        <f t="shared" si="222"/>
        <v>1420.7034116903958</v>
      </c>
      <c r="AI692" s="86">
        <f t="shared" si="212"/>
        <v>2.094889691487603</v>
      </c>
      <c r="AJ692" s="155">
        <f t="shared" si="223"/>
        <v>1304.9206131017756</v>
      </c>
      <c r="AK692" s="56"/>
      <c r="AL692" s="86">
        <f t="shared" si="224"/>
        <v>1.9241628605255445</v>
      </c>
      <c r="AM692" s="31">
        <f t="shared" si="225"/>
        <v>1198.5737434612411</v>
      </c>
      <c r="AN692" s="86">
        <f t="shared" si="226"/>
        <v>1.7673497219783121</v>
      </c>
      <c r="AO692" s="31">
        <f t="shared" si="227"/>
        <v>1100.8938046430021</v>
      </c>
      <c r="AP692" s="89">
        <f t="shared" si="228"/>
        <v>1.623316354273511</v>
      </c>
      <c r="AQ692" s="20">
        <f t="shared" si="229"/>
        <v>1011.1744694168137</v>
      </c>
      <c r="AR692" s="86">
        <f t="shared" si="230"/>
        <v>1.4910212468317461</v>
      </c>
    </row>
    <row r="693" spans="1:44" x14ac:dyDescent="0.25">
      <c r="A693" s="3" t="s">
        <v>662</v>
      </c>
      <c r="B693" s="4">
        <v>39688</v>
      </c>
      <c r="C693" s="7">
        <v>4301333778</v>
      </c>
      <c r="D693" s="8">
        <v>347</v>
      </c>
      <c r="E693" s="8">
        <v>7234</v>
      </c>
      <c r="F693" s="8" t="s">
        <v>1695</v>
      </c>
      <c r="G693" s="8" t="s">
        <v>1696</v>
      </c>
      <c r="H693" s="8">
        <v>40.047040000000003</v>
      </c>
      <c r="I693" s="9">
        <v>-110.10785</v>
      </c>
      <c r="J693" s="7">
        <v>7234</v>
      </c>
      <c r="K693" s="8">
        <v>365</v>
      </c>
      <c r="L693" s="8">
        <v>730</v>
      </c>
      <c r="M693" s="8">
        <v>1095</v>
      </c>
      <c r="N693" s="8">
        <v>1460</v>
      </c>
      <c r="O693" s="8">
        <v>1825</v>
      </c>
      <c r="P693" s="8">
        <v>2190</v>
      </c>
      <c r="Q693" s="6">
        <v>2.3290384453705478E-4</v>
      </c>
      <c r="R693" s="33">
        <f t="shared" si="213"/>
        <v>6644.4520633243865</v>
      </c>
      <c r="S693" s="31">
        <f t="shared" si="214"/>
        <v>6102.9504039004287</v>
      </c>
      <c r="T693" s="31">
        <f t="shared" si="215"/>
        <v>5605.5794033124976</v>
      </c>
      <c r="U693" s="31">
        <f t="shared" si="216"/>
        <v>5148.7425535621242</v>
      </c>
      <c r="V693" s="31">
        <f t="shared" si="217"/>
        <v>4729.1364505863876</v>
      </c>
      <c r="W693" s="20">
        <f t="shared" si="218"/>
        <v>4343.7269072216332</v>
      </c>
      <c r="Y693" s="153">
        <f t="shared" si="210"/>
        <v>10.666851295999999</v>
      </c>
      <c r="Z693" s="155">
        <f t="shared" si="219"/>
        <v>1336.1244057210611</v>
      </c>
      <c r="AA693" s="156">
        <f t="shared" si="220"/>
        <v>4269.454997591436</v>
      </c>
      <c r="AD693" s="14" t="s">
        <v>662</v>
      </c>
      <c r="AE693" s="57">
        <v>39688</v>
      </c>
      <c r="AF693" s="33">
        <f t="shared" si="221"/>
        <v>6644.4520633243865</v>
      </c>
      <c r="AG693" s="84">
        <f t="shared" si="211"/>
        <v>9.7975369232625944</v>
      </c>
      <c r="AH693" s="31">
        <f t="shared" si="222"/>
        <v>6102.9504039004287</v>
      </c>
      <c r="AI693" s="86">
        <f t="shared" si="212"/>
        <v>8.9990689003689539</v>
      </c>
      <c r="AJ693" s="155">
        <f t="shared" si="223"/>
        <v>5605.5794033124976</v>
      </c>
      <c r="AK693" s="56"/>
      <c r="AL693" s="86">
        <f t="shared" si="224"/>
        <v>8.2656734756780228</v>
      </c>
      <c r="AM693" s="31">
        <f t="shared" si="225"/>
        <v>5148.7425535621242</v>
      </c>
      <c r="AN693" s="86">
        <f t="shared" si="226"/>
        <v>7.5920474398997086</v>
      </c>
      <c r="AO693" s="31">
        <f t="shared" si="227"/>
        <v>4729.1364505863876</v>
      </c>
      <c r="AP693" s="89">
        <f t="shared" si="228"/>
        <v>6.9733197783934537</v>
      </c>
      <c r="AQ693" s="20">
        <f t="shared" si="229"/>
        <v>4343.7269072216332</v>
      </c>
      <c r="AR693" s="86">
        <f t="shared" si="230"/>
        <v>6.4050164486822156</v>
      </c>
    </row>
    <row r="694" spans="1:44" x14ac:dyDescent="0.25">
      <c r="A694" s="3" t="s">
        <v>678</v>
      </c>
      <c r="B694" s="4">
        <v>39688</v>
      </c>
      <c r="C694" s="7">
        <v>4301333851</v>
      </c>
      <c r="D694" s="8">
        <v>349</v>
      </c>
      <c r="E694" s="8">
        <v>2050</v>
      </c>
      <c r="F694" s="8" t="s">
        <v>1695</v>
      </c>
      <c r="G694" s="8" t="s">
        <v>1696</v>
      </c>
      <c r="H694" s="8">
        <v>40.02937</v>
      </c>
      <c r="I694" s="9">
        <v>-110.127039999999</v>
      </c>
      <c r="J694" s="7">
        <v>2050</v>
      </c>
      <c r="K694" s="8">
        <v>365</v>
      </c>
      <c r="L694" s="8">
        <v>730</v>
      </c>
      <c r="M694" s="8">
        <v>1095</v>
      </c>
      <c r="N694" s="8">
        <v>1460</v>
      </c>
      <c r="O694" s="8">
        <v>1825</v>
      </c>
      <c r="P694" s="8">
        <v>2190</v>
      </c>
      <c r="Q694" s="6">
        <v>2.3290384453705478E-4</v>
      </c>
      <c r="R694" s="33">
        <f t="shared" si="213"/>
        <v>1882.9315357775772</v>
      </c>
      <c r="S694" s="31">
        <f t="shared" si="214"/>
        <v>1729.4786187442467</v>
      </c>
      <c r="T694" s="31">
        <f t="shared" si="215"/>
        <v>1588.5316252129692</v>
      </c>
      <c r="U694" s="31">
        <f t="shared" si="216"/>
        <v>1459.0713622895155</v>
      </c>
      <c r="V694" s="31">
        <f t="shared" si="217"/>
        <v>1340.1616980511606</v>
      </c>
      <c r="W694" s="20">
        <f t="shared" si="218"/>
        <v>1230.9427923423207</v>
      </c>
      <c r="Y694" s="153">
        <f t="shared" si="210"/>
        <v>3.0228151999999997</v>
      </c>
      <c r="Z694" s="155">
        <f t="shared" si="219"/>
        <v>378.6363051877488</v>
      </c>
      <c r="AA694" s="156">
        <f t="shared" si="220"/>
        <v>1209.8953200252204</v>
      </c>
      <c r="AD694" s="14" t="s">
        <v>678</v>
      </c>
      <c r="AE694" s="57">
        <v>39688</v>
      </c>
      <c r="AF694" s="33">
        <f t="shared" si="221"/>
        <v>1882.9315357775772</v>
      </c>
      <c r="AG694" s="84">
        <f t="shared" si="211"/>
        <v>2.7764653984916117</v>
      </c>
      <c r="AH694" s="31">
        <f t="shared" si="222"/>
        <v>1729.4786187442467</v>
      </c>
      <c r="AI694" s="86">
        <f t="shared" si="212"/>
        <v>2.5501923203976165</v>
      </c>
      <c r="AJ694" s="155">
        <f t="shared" si="223"/>
        <v>1588.5316252129692</v>
      </c>
      <c r="AK694" s="56"/>
      <c r="AL694" s="86">
        <f t="shared" si="224"/>
        <v>2.3423597767680322</v>
      </c>
      <c r="AM694" s="31">
        <f t="shared" si="225"/>
        <v>1459.0713622895155</v>
      </c>
      <c r="AN694" s="86">
        <f t="shared" si="226"/>
        <v>2.1514649228358311</v>
      </c>
      <c r="AO694" s="31">
        <f t="shared" si="227"/>
        <v>1340.1616980511606</v>
      </c>
      <c r="AP694" s="89">
        <f t="shared" si="228"/>
        <v>1.9761273908911503</v>
      </c>
      <c r="AQ694" s="20">
        <f t="shared" si="229"/>
        <v>1230.9427923423207</v>
      </c>
      <c r="AR694" s="86">
        <f t="shared" si="230"/>
        <v>1.8150793087916148</v>
      </c>
    </row>
    <row r="695" spans="1:44" x14ac:dyDescent="0.25">
      <c r="A695" s="3" t="s">
        <v>712</v>
      </c>
      <c r="B695" s="4">
        <v>39695</v>
      </c>
      <c r="C695" s="7">
        <v>4301333951</v>
      </c>
      <c r="D695" s="8">
        <v>366</v>
      </c>
      <c r="E695" s="8">
        <v>1395</v>
      </c>
      <c r="F695" s="8" t="s">
        <v>1695</v>
      </c>
      <c r="G695" s="8" t="s">
        <v>1696</v>
      </c>
      <c r="H695" s="8">
        <v>40.047780000000003</v>
      </c>
      <c r="I695" s="9">
        <v>-110.31555</v>
      </c>
      <c r="J695" s="7">
        <v>1395</v>
      </c>
      <c r="K695" s="8">
        <v>365</v>
      </c>
      <c r="L695" s="8">
        <v>730</v>
      </c>
      <c r="M695" s="8">
        <v>1095</v>
      </c>
      <c r="N695" s="8">
        <v>1460</v>
      </c>
      <c r="O695" s="8">
        <v>1825</v>
      </c>
      <c r="P695" s="8">
        <v>2190</v>
      </c>
      <c r="Q695" s="6">
        <v>2.3290384453705478E-4</v>
      </c>
      <c r="R695" s="33">
        <f t="shared" si="213"/>
        <v>1281.3119475169367</v>
      </c>
      <c r="S695" s="31">
        <f t="shared" si="214"/>
        <v>1176.8891088527921</v>
      </c>
      <c r="T695" s="31">
        <f t="shared" si="215"/>
        <v>1080.9763986205328</v>
      </c>
      <c r="U695" s="31">
        <f t="shared" si="216"/>
        <v>992.88026848481672</v>
      </c>
      <c r="V695" s="31">
        <f t="shared" si="217"/>
        <v>911.96369208847261</v>
      </c>
      <c r="W695" s="20">
        <f t="shared" si="218"/>
        <v>837.64155869148169</v>
      </c>
      <c r="Y695" s="153">
        <f t="shared" si="210"/>
        <v>2.05698888</v>
      </c>
      <c r="Z695" s="155">
        <f t="shared" si="219"/>
        <v>257.65738816434617</v>
      </c>
      <c r="AA695" s="156">
        <f t="shared" si="220"/>
        <v>823.31901045618656</v>
      </c>
      <c r="AD695" s="14" t="s">
        <v>712</v>
      </c>
      <c r="AE695" s="57">
        <v>39695</v>
      </c>
      <c r="AF695" s="33">
        <f t="shared" si="221"/>
        <v>1281.3119475169367</v>
      </c>
      <c r="AG695" s="84">
        <f t="shared" si="211"/>
        <v>1.8893508443394138</v>
      </c>
      <c r="AH695" s="31">
        <f t="shared" si="222"/>
        <v>1176.8891088527921</v>
      </c>
      <c r="AI695" s="86">
        <f t="shared" si="212"/>
        <v>1.7353747741242314</v>
      </c>
      <c r="AJ695" s="155">
        <f t="shared" si="223"/>
        <v>1080.9763986205328</v>
      </c>
      <c r="AK695" s="56"/>
      <c r="AL695" s="86">
        <f t="shared" si="224"/>
        <v>1.5939472627275149</v>
      </c>
      <c r="AM695" s="31">
        <f t="shared" si="225"/>
        <v>992.88026848481672</v>
      </c>
      <c r="AN695" s="86">
        <f t="shared" si="226"/>
        <v>1.4640456426126756</v>
      </c>
      <c r="AO695" s="31">
        <f t="shared" si="227"/>
        <v>911.96369208847261</v>
      </c>
      <c r="AP695" s="89">
        <f t="shared" si="228"/>
        <v>1.3447305903869047</v>
      </c>
      <c r="AQ695" s="20">
        <f t="shared" si="229"/>
        <v>837.64155869148169</v>
      </c>
      <c r="AR695" s="86">
        <f t="shared" si="230"/>
        <v>1.2351393345191721</v>
      </c>
    </row>
    <row r="696" spans="1:44" x14ac:dyDescent="0.25">
      <c r="A696" s="3" t="s">
        <v>663</v>
      </c>
      <c r="B696" s="4">
        <v>39696</v>
      </c>
      <c r="C696" s="7">
        <v>4301333779</v>
      </c>
      <c r="D696" s="8">
        <v>362</v>
      </c>
      <c r="E696" s="8">
        <v>4807</v>
      </c>
      <c r="F696" s="8" t="s">
        <v>1695</v>
      </c>
      <c r="G696" s="8" t="s">
        <v>1696</v>
      </c>
      <c r="H696" s="8">
        <v>40.043930000000003</v>
      </c>
      <c r="I696" s="9">
        <v>-110.1127</v>
      </c>
      <c r="J696" s="7">
        <v>4807</v>
      </c>
      <c r="K696" s="8">
        <v>365</v>
      </c>
      <c r="L696" s="8">
        <v>730</v>
      </c>
      <c r="M696" s="8">
        <v>1095</v>
      </c>
      <c r="N696" s="8">
        <v>1460</v>
      </c>
      <c r="O696" s="8">
        <v>1825</v>
      </c>
      <c r="P696" s="8">
        <v>2190</v>
      </c>
      <c r="Q696" s="6">
        <v>2.3290384453705478E-4</v>
      </c>
      <c r="R696" s="33">
        <f t="shared" si="213"/>
        <v>4415.2448256013722</v>
      </c>
      <c r="S696" s="31">
        <f t="shared" si="214"/>
        <v>4055.4164489285822</v>
      </c>
      <c r="T696" s="31">
        <f t="shared" si="215"/>
        <v>3724.9129377554846</v>
      </c>
      <c r="U696" s="31">
        <f t="shared" si="216"/>
        <v>3421.3444090369276</v>
      </c>
      <c r="V696" s="31">
        <f t="shared" si="217"/>
        <v>3142.5157475765504</v>
      </c>
      <c r="W696" s="20">
        <f t="shared" si="218"/>
        <v>2886.4107330680663</v>
      </c>
      <c r="Y696" s="153">
        <f t="shared" si="210"/>
        <v>7.0881330079999998</v>
      </c>
      <c r="Z696" s="155">
        <f t="shared" si="219"/>
        <v>887.85596050610172</v>
      </c>
      <c r="AA696" s="156">
        <f t="shared" si="220"/>
        <v>2837.0569772493827</v>
      </c>
      <c r="AD696" s="14" t="s">
        <v>663</v>
      </c>
      <c r="AE696" s="57">
        <v>39696</v>
      </c>
      <c r="AF696" s="33">
        <f t="shared" si="221"/>
        <v>4415.2448256013722</v>
      </c>
      <c r="AG696" s="84">
        <f t="shared" si="211"/>
        <v>6.5104727661215493</v>
      </c>
      <c r="AH696" s="31">
        <f t="shared" si="222"/>
        <v>4055.4164489285822</v>
      </c>
      <c r="AI696" s="86">
        <f t="shared" si="212"/>
        <v>5.979889992268947</v>
      </c>
      <c r="AJ696" s="155">
        <f t="shared" si="223"/>
        <v>3724.9129377554846</v>
      </c>
      <c r="AK696" s="56"/>
      <c r="AL696" s="86">
        <f t="shared" si="224"/>
        <v>5.4925480228897232</v>
      </c>
      <c r="AM696" s="31">
        <f t="shared" si="225"/>
        <v>3421.3444090369276</v>
      </c>
      <c r="AN696" s="86">
        <f t="shared" si="226"/>
        <v>5.0449228702789473</v>
      </c>
      <c r="AO696" s="31">
        <f t="shared" si="227"/>
        <v>3142.5157475765504</v>
      </c>
      <c r="AP696" s="89">
        <f t="shared" si="228"/>
        <v>4.6337777404945166</v>
      </c>
      <c r="AQ696" s="20">
        <f t="shared" si="229"/>
        <v>2886.4107330680663</v>
      </c>
      <c r="AR696" s="86">
        <f t="shared" si="230"/>
        <v>4.2561396279811188</v>
      </c>
    </row>
    <row r="697" spans="1:44" x14ac:dyDescent="0.25">
      <c r="A697" s="3" t="s">
        <v>711</v>
      </c>
      <c r="B697" s="4">
        <v>39699</v>
      </c>
      <c r="C697" s="7">
        <v>4301333950</v>
      </c>
      <c r="D697" s="8">
        <v>366</v>
      </c>
      <c r="E697" s="8">
        <v>1867</v>
      </c>
      <c r="F697" s="8" t="s">
        <v>1695</v>
      </c>
      <c r="G697" s="8" t="s">
        <v>1696</v>
      </c>
      <c r="H697" s="8">
        <v>40.04777</v>
      </c>
      <c r="I697" s="9">
        <v>-110.31562</v>
      </c>
      <c r="J697" s="7">
        <v>1867</v>
      </c>
      <c r="K697" s="8">
        <v>365</v>
      </c>
      <c r="L697" s="8">
        <v>730</v>
      </c>
      <c r="M697" s="8">
        <v>1095</v>
      </c>
      <c r="N697" s="8">
        <v>1460</v>
      </c>
      <c r="O697" s="8">
        <v>1825</v>
      </c>
      <c r="P697" s="8">
        <v>2190</v>
      </c>
      <c r="Q697" s="6">
        <v>2.3290384453705478E-4</v>
      </c>
      <c r="R697" s="33">
        <f t="shared" si="213"/>
        <v>1714.8454523398714</v>
      </c>
      <c r="S697" s="31">
        <f t="shared" si="214"/>
        <v>1575.0910152173212</v>
      </c>
      <c r="T697" s="31">
        <f t="shared" si="215"/>
        <v>1446.7261191573725</v>
      </c>
      <c r="U697" s="31">
        <f t="shared" si="216"/>
        <v>1328.8225528753783</v>
      </c>
      <c r="V697" s="31">
        <f t="shared" si="217"/>
        <v>1220.5277513470812</v>
      </c>
      <c r="W697" s="20">
        <f t="shared" si="218"/>
        <v>1121.0586308795673</v>
      </c>
      <c r="Y697" s="153">
        <f t="shared" si="210"/>
        <v>2.7529736479999998</v>
      </c>
      <c r="Z697" s="155">
        <f t="shared" si="219"/>
        <v>344.83608867586685</v>
      </c>
      <c r="AA697" s="156">
        <f t="shared" si="220"/>
        <v>1101.8900304815056</v>
      </c>
      <c r="AD697" s="14" t="s">
        <v>711</v>
      </c>
      <c r="AE697" s="57">
        <v>39699</v>
      </c>
      <c r="AF697" s="33">
        <f t="shared" si="221"/>
        <v>1714.8454523398714</v>
      </c>
      <c r="AG697" s="84">
        <f t="shared" si="211"/>
        <v>2.5286150726750432</v>
      </c>
      <c r="AH697" s="31">
        <f t="shared" si="222"/>
        <v>1575.0910152173212</v>
      </c>
      <c r="AI697" s="86">
        <f t="shared" si="212"/>
        <v>2.3225410059426097</v>
      </c>
      <c r="AJ697" s="155">
        <f t="shared" si="223"/>
        <v>1446.7261191573725</v>
      </c>
      <c r="AK697" s="56"/>
      <c r="AL697" s="86">
        <f t="shared" si="224"/>
        <v>2.1332613186467886</v>
      </c>
      <c r="AM697" s="31">
        <f t="shared" si="225"/>
        <v>1328.8225528753783</v>
      </c>
      <c r="AN697" s="86">
        <f t="shared" si="226"/>
        <v>1.9594073224070716</v>
      </c>
      <c r="AO697" s="31">
        <f t="shared" si="227"/>
        <v>1220.5277513470812</v>
      </c>
      <c r="AP697" s="89">
        <f t="shared" si="228"/>
        <v>1.7997218725823305</v>
      </c>
      <c r="AQ697" s="20">
        <f t="shared" si="229"/>
        <v>1121.0586308795673</v>
      </c>
      <c r="AR697" s="86">
        <f t="shared" si="230"/>
        <v>1.6530502778116807</v>
      </c>
    </row>
    <row r="698" spans="1:44" x14ac:dyDescent="0.25">
      <c r="A698" s="3" t="s">
        <v>660</v>
      </c>
      <c r="B698" s="4">
        <v>39703</v>
      </c>
      <c r="C698" s="7">
        <v>4301333765</v>
      </c>
      <c r="D698" s="8">
        <v>362</v>
      </c>
      <c r="E698" s="8">
        <v>1619</v>
      </c>
      <c r="F698" s="8" t="s">
        <v>1695</v>
      </c>
      <c r="G698" s="8" t="s">
        <v>1696</v>
      </c>
      <c r="H698" s="8">
        <v>40.043439999999897</v>
      </c>
      <c r="I698" s="9">
        <v>-110.103089999999</v>
      </c>
      <c r="J698" s="7">
        <v>1619</v>
      </c>
      <c r="K698" s="8">
        <v>365</v>
      </c>
      <c r="L698" s="8">
        <v>730</v>
      </c>
      <c r="M698" s="8">
        <v>1095</v>
      </c>
      <c r="N698" s="8">
        <v>1460</v>
      </c>
      <c r="O698" s="8">
        <v>1825</v>
      </c>
      <c r="P698" s="8">
        <v>2190</v>
      </c>
      <c r="Q698" s="6">
        <v>2.3290384453705478E-4</v>
      </c>
      <c r="R698" s="33">
        <f t="shared" si="213"/>
        <v>1487.0566616701938</v>
      </c>
      <c r="S698" s="31">
        <f t="shared" si="214"/>
        <v>1365.8662847546025</v>
      </c>
      <c r="T698" s="31">
        <f t="shared" si="215"/>
        <v>1254.552537180389</v>
      </c>
      <c r="U698" s="31">
        <f t="shared" si="216"/>
        <v>1152.3105051447442</v>
      </c>
      <c r="V698" s="31">
        <f t="shared" si="217"/>
        <v>1058.400872753575</v>
      </c>
      <c r="W698" s="20">
        <f t="shared" si="218"/>
        <v>972.14457600108153</v>
      </c>
      <c r="Y698" s="153">
        <f t="shared" si="210"/>
        <v>2.3872867360000001</v>
      </c>
      <c r="Z698" s="155">
        <f t="shared" si="219"/>
        <v>299.0303307799831</v>
      </c>
      <c r="AA698" s="156">
        <f t="shared" si="220"/>
        <v>955.52220640040582</v>
      </c>
      <c r="AD698" s="14" t="s">
        <v>660</v>
      </c>
      <c r="AE698" s="57">
        <v>39703</v>
      </c>
      <c r="AF698" s="33">
        <f t="shared" si="221"/>
        <v>1487.0566616701938</v>
      </c>
      <c r="AG698" s="84">
        <f t="shared" si="211"/>
        <v>2.1927304781258141</v>
      </c>
      <c r="AH698" s="31">
        <f t="shared" si="222"/>
        <v>1365.8662847546025</v>
      </c>
      <c r="AI698" s="86">
        <f t="shared" si="212"/>
        <v>2.0140299349871906</v>
      </c>
      <c r="AJ698" s="155">
        <f t="shared" si="223"/>
        <v>1254.552537180389</v>
      </c>
      <c r="AK698" s="56"/>
      <c r="AL698" s="86">
        <f t="shared" si="224"/>
        <v>1.8498929163841193</v>
      </c>
      <c r="AM698" s="31">
        <f t="shared" si="225"/>
        <v>1152.3105051447442</v>
      </c>
      <c r="AN698" s="86">
        <f t="shared" si="226"/>
        <v>1.6991325414981515</v>
      </c>
      <c r="AO698" s="31">
        <f t="shared" si="227"/>
        <v>1058.400872753575</v>
      </c>
      <c r="AP698" s="89">
        <f t="shared" si="228"/>
        <v>1.5606586565135474</v>
      </c>
      <c r="AQ698" s="20">
        <f t="shared" si="229"/>
        <v>972.14457600108153</v>
      </c>
      <c r="AR698" s="86">
        <f t="shared" si="230"/>
        <v>1.4334699516749387</v>
      </c>
    </row>
    <row r="699" spans="1:44" x14ac:dyDescent="0.25">
      <c r="A699" s="3" t="s">
        <v>710</v>
      </c>
      <c r="B699" s="4">
        <v>39708</v>
      </c>
      <c r="C699" s="7">
        <v>4301333947</v>
      </c>
      <c r="D699" s="8">
        <v>351</v>
      </c>
      <c r="E699" s="8">
        <v>759</v>
      </c>
      <c r="F699" s="8" t="s">
        <v>1695</v>
      </c>
      <c r="G699" s="8" t="s">
        <v>1696</v>
      </c>
      <c r="H699" s="8">
        <v>40.114510000000003</v>
      </c>
      <c r="I699" s="9">
        <v>-110.15438</v>
      </c>
      <c r="J699" s="7">
        <v>759</v>
      </c>
      <c r="K699" s="8">
        <v>365</v>
      </c>
      <c r="L699" s="8">
        <v>730</v>
      </c>
      <c r="M699" s="8">
        <v>1095</v>
      </c>
      <c r="N699" s="8">
        <v>1460</v>
      </c>
      <c r="O699" s="8">
        <v>1825</v>
      </c>
      <c r="P699" s="8">
        <v>2190</v>
      </c>
      <c r="Q699" s="6">
        <v>2.3290384453705478E-4</v>
      </c>
      <c r="R699" s="33">
        <f t="shared" si="213"/>
        <v>697.14391983179564</v>
      </c>
      <c r="S699" s="31">
        <f t="shared" si="214"/>
        <v>640.32891298872346</v>
      </c>
      <c r="T699" s="31">
        <f t="shared" si="215"/>
        <v>588.14414806665548</v>
      </c>
      <c r="U699" s="31">
        <f t="shared" si="216"/>
        <v>540.21227511109385</v>
      </c>
      <c r="V699" s="31">
        <f t="shared" si="217"/>
        <v>496.18669698577111</v>
      </c>
      <c r="W699" s="20">
        <f t="shared" si="218"/>
        <v>455.74906311601046</v>
      </c>
      <c r="Y699" s="153">
        <f t="shared" si="210"/>
        <v>1.119178896</v>
      </c>
      <c r="Z699" s="155">
        <f t="shared" si="219"/>
        <v>140.18778323780555</v>
      </c>
      <c r="AA699" s="156">
        <f t="shared" si="220"/>
        <v>447.95636482884993</v>
      </c>
      <c r="AD699" s="14" t="s">
        <v>710</v>
      </c>
      <c r="AE699" s="57">
        <v>39708</v>
      </c>
      <c r="AF699" s="33">
        <f t="shared" si="221"/>
        <v>697.14391983179564</v>
      </c>
      <c r="AG699" s="84">
        <f t="shared" si="211"/>
        <v>1.0279693841244553</v>
      </c>
      <c r="AH699" s="31">
        <f t="shared" si="222"/>
        <v>640.32891298872346</v>
      </c>
      <c r="AI699" s="86">
        <f t="shared" si="212"/>
        <v>0.94419315667404424</v>
      </c>
      <c r="AJ699" s="155">
        <f t="shared" si="223"/>
        <v>588.14414806665548</v>
      </c>
      <c r="AK699" s="56"/>
      <c r="AL699" s="86">
        <f t="shared" si="224"/>
        <v>0.86724442466679841</v>
      </c>
      <c r="AM699" s="31">
        <f t="shared" si="225"/>
        <v>540.21227511109385</v>
      </c>
      <c r="AN699" s="86">
        <f t="shared" si="226"/>
        <v>0.79656676899141277</v>
      </c>
      <c r="AO699" s="31">
        <f t="shared" si="227"/>
        <v>496.18669698577111</v>
      </c>
      <c r="AP699" s="89">
        <f t="shared" si="228"/>
        <v>0.73164911692018686</v>
      </c>
      <c r="AQ699" s="20">
        <f t="shared" si="229"/>
        <v>455.74906311601046</v>
      </c>
      <c r="AR699" s="86">
        <f t="shared" si="230"/>
        <v>0.67202204652333453</v>
      </c>
    </row>
    <row r="700" spans="1:44" x14ac:dyDescent="0.25">
      <c r="A700" s="3" t="s">
        <v>719</v>
      </c>
      <c r="B700" s="4">
        <v>39715</v>
      </c>
      <c r="C700" s="7">
        <v>4301333964</v>
      </c>
      <c r="D700" s="8">
        <v>363</v>
      </c>
      <c r="E700" s="8">
        <v>6827</v>
      </c>
      <c r="F700" s="8" t="s">
        <v>1695</v>
      </c>
      <c r="G700" s="8" t="s">
        <v>1696</v>
      </c>
      <c r="H700" s="8">
        <v>40.061390000000003</v>
      </c>
      <c r="I700" s="9">
        <v>-110.06999</v>
      </c>
      <c r="J700" s="7">
        <v>6827</v>
      </c>
      <c r="K700" s="8">
        <v>365</v>
      </c>
      <c r="L700" s="8">
        <v>730</v>
      </c>
      <c r="M700" s="8">
        <v>1095</v>
      </c>
      <c r="N700" s="8">
        <v>1460</v>
      </c>
      <c r="O700" s="8">
        <v>1825</v>
      </c>
      <c r="P700" s="8">
        <v>2190</v>
      </c>
      <c r="Q700" s="6">
        <v>2.3290384453705478E-4</v>
      </c>
      <c r="R700" s="33">
        <f t="shared" si="213"/>
        <v>6270.6212657334236</v>
      </c>
      <c r="S700" s="31">
        <f t="shared" si="214"/>
        <v>5759.5856244716933</v>
      </c>
      <c r="T700" s="31">
        <f t="shared" si="215"/>
        <v>5290.1977586970443</v>
      </c>
      <c r="U700" s="31">
        <f t="shared" si="216"/>
        <v>4859.0635074880602</v>
      </c>
      <c r="V700" s="31">
        <f t="shared" si="217"/>
        <v>4463.0653232172062</v>
      </c>
      <c r="W700" s="20">
        <f t="shared" si="218"/>
        <v>4099.3397284492794</v>
      </c>
      <c r="Y700" s="153">
        <f t="shared" si="210"/>
        <v>10.066711888</v>
      </c>
      <c r="Z700" s="155">
        <f t="shared" si="219"/>
        <v>1260.951246593542</v>
      </c>
      <c r="AA700" s="156">
        <f t="shared" si="220"/>
        <v>4029.246512103502</v>
      </c>
      <c r="AD700" s="14" t="s">
        <v>719</v>
      </c>
      <c r="AE700" s="57">
        <v>39715</v>
      </c>
      <c r="AF700" s="33">
        <f t="shared" si="221"/>
        <v>6270.6212657334236</v>
      </c>
      <c r="AG700" s="84">
        <f t="shared" si="211"/>
        <v>9.2463069636596256</v>
      </c>
      <c r="AH700" s="31">
        <f t="shared" si="222"/>
        <v>5759.5856244716933</v>
      </c>
      <c r="AI700" s="86">
        <f t="shared" si="212"/>
        <v>8.492762425050989</v>
      </c>
      <c r="AJ700" s="155">
        <f t="shared" si="223"/>
        <v>5290.1977586970443</v>
      </c>
      <c r="AK700" s="56"/>
      <c r="AL700" s="86">
        <f t="shared" si="224"/>
        <v>7.8006293639001738</v>
      </c>
      <c r="AM700" s="31">
        <f t="shared" si="225"/>
        <v>4859.0635074880602</v>
      </c>
      <c r="AN700" s="86">
        <f t="shared" si="226"/>
        <v>7.1649029405854741</v>
      </c>
      <c r="AO700" s="31">
        <f t="shared" si="227"/>
        <v>4463.0653232172062</v>
      </c>
      <c r="AP700" s="89">
        <f t="shared" si="228"/>
        <v>6.5809861939579921</v>
      </c>
      <c r="AQ700" s="20">
        <f t="shared" si="229"/>
        <v>4099.3397284492794</v>
      </c>
      <c r="AR700" s="86">
        <f t="shared" si="230"/>
        <v>6.0446568005465142</v>
      </c>
    </row>
    <row r="701" spans="1:44" x14ac:dyDescent="0.25">
      <c r="A701" s="3" t="s">
        <v>67</v>
      </c>
      <c r="B701" s="4">
        <v>39716</v>
      </c>
      <c r="C701" s="7">
        <v>4301332798</v>
      </c>
      <c r="D701" s="8">
        <v>357</v>
      </c>
      <c r="E701" s="8">
        <v>8711</v>
      </c>
      <c r="F701" s="8" t="s">
        <v>1695</v>
      </c>
      <c r="G701" s="8" t="s">
        <v>1696</v>
      </c>
      <c r="H701" s="8">
        <v>40.076160000000002</v>
      </c>
      <c r="I701" s="9">
        <v>-110.12681000000001</v>
      </c>
      <c r="J701" s="7">
        <v>8711</v>
      </c>
      <c r="K701" s="8">
        <v>365</v>
      </c>
      <c r="L701" s="8">
        <v>730</v>
      </c>
      <c r="M701" s="8">
        <v>1095</v>
      </c>
      <c r="N701" s="8">
        <v>1460</v>
      </c>
      <c r="O701" s="8">
        <v>1825</v>
      </c>
      <c r="P701" s="8">
        <v>2190</v>
      </c>
      <c r="Q701" s="6">
        <v>2.3290384453705478E-4</v>
      </c>
      <c r="R701" s="33">
        <f t="shared" si="213"/>
        <v>8001.0812722724268</v>
      </c>
      <c r="S701" s="31">
        <f t="shared" si="214"/>
        <v>7349.0186575029911</v>
      </c>
      <c r="T701" s="31">
        <f t="shared" si="215"/>
        <v>6750.0970669415492</v>
      </c>
      <c r="U701" s="31">
        <f t="shared" si="216"/>
        <v>6199.9856765385221</v>
      </c>
      <c r="V701" s="31">
        <f t="shared" si="217"/>
        <v>5694.706610596907</v>
      </c>
      <c r="W701" s="20">
        <f t="shared" si="218"/>
        <v>5230.6061776068073</v>
      </c>
      <c r="Y701" s="153">
        <f t="shared" si="210"/>
        <v>12.844752783999999</v>
      </c>
      <c r="Z701" s="155">
        <f t="shared" si="219"/>
        <v>1608.9272460929171</v>
      </c>
      <c r="AA701" s="156">
        <f t="shared" si="220"/>
        <v>5141.1698208486323</v>
      </c>
      <c r="AD701" s="14" t="s">
        <v>67</v>
      </c>
      <c r="AE701" s="57">
        <v>39716</v>
      </c>
      <c r="AF701" s="33">
        <f t="shared" si="221"/>
        <v>8001.0812722724268</v>
      </c>
      <c r="AG701" s="84">
        <f t="shared" si="211"/>
        <v>11.797946383541673</v>
      </c>
      <c r="AH701" s="31">
        <f t="shared" si="222"/>
        <v>7349.0186575029911</v>
      </c>
      <c r="AI701" s="86">
        <f t="shared" si="212"/>
        <v>10.83645136730909</v>
      </c>
      <c r="AJ701" s="155">
        <f t="shared" si="223"/>
        <v>6750.0970669415492</v>
      </c>
      <c r="AK701" s="56"/>
      <c r="AL701" s="86">
        <f t="shared" si="224"/>
        <v>9.953315129476259</v>
      </c>
      <c r="AM701" s="31">
        <f t="shared" si="225"/>
        <v>6199.9856765385221</v>
      </c>
      <c r="AN701" s="86">
        <f t="shared" si="226"/>
        <v>9.1421516794258189</v>
      </c>
      <c r="AO701" s="31">
        <f t="shared" si="227"/>
        <v>5694.706610596907</v>
      </c>
      <c r="AP701" s="89">
        <f t="shared" si="228"/>
        <v>8.3970954644160045</v>
      </c>
      <c r="AQ701" s="20">
        <f t="shared" si="229"/>
        <v>5230.6061776068073</v>
      </c>
      <c r="AR701" s="86">
        <f t="shared" si="230"/>
        <v>7.7127589555530518</v>
      </c>
    </row>
    <row r="702" spans="1:44" x14ac:dyDescent="0.25">
      <c r="A702" s="3" t="s">
        <v>1463</v>
      </c>
      <c r="B702" s="4">
        <v>39724</v>
      </c>
      <c r="C702" s="7">
        <v>4304739961</v>
      </c>
      <c r="D702" s="8">
        <v>366</v>
      </c>
      <c r="E702" s="8">
        <v>11544</v>
      </c>
      <c r="F702" s="8" t="s">
        <v>1695</v>
      </c>
      <c r="G702" s="8" t="s">
        <v>1697</v>
      </c>
      <c r="H702" s="8">
        <v>40.41534</v>
      </c>
      <c r="I702" s="9">
        <v>-109.96727</v>
      </c>
      <c r="J702" s="7">
        <v>11544</v>
      </c>
      <c r="K702" s="8">
        <v>365</v>
      </c>
      <c r="L702" s="8">
        <v>730</v>
      </c>
      <c r="M702" s="8">
        <v>1095</v>
      </c>
      <c r="N702" s="8">
        <v>1460</v>
      </c>
      <c r="O702" s="8">
        <v>1825</v>
      </c>
      <c r="P702" s="8">
        <v>2190</v>
      </c>
      <c r="Q702" s="6">
        <v>2.3290384453705478E-4</v>
      </c>
      <c r="R702" s="33">
        <f t="shared" si="213"/>
        <v>10603.20080439822</v>
      </c>
      <c r="S702" s="31">
        <f t="shared" si="214"/>
        <v>9739.0737437968692</v>
      </c>
      <c r="T702" s="31">
        <f t="shared" si="215"/>
        <v>8945.3702836383018</v>
      </c>
      <c r="U702" s="31">
        <f t="shared" si="216"/>
        <v>8216.3511250098381</v>
      </c>
      <c r="V702" s="31">
        <f t="shared" si="217"/>
        <v>7546.7447035622426</v>
      </c>
      <c r="W702" s="20">
        <f t="shared" si="218"/>
        <v>6931.709070634025</v>
      </c>
      <c r="Y702" s="153">
        <f t="shared" si="210"/>
        <v>17.022135935999998</v>
      </c>
      <c r="Z702" s="155">
        <f t="shared" si="219"/>
        <v>2132.1841497987184</v>
      </c>
      <c r="AA702" s="156">
        <f t="shared" si="220"/>
        <v>6813.1861338395829</v>
      </c>
      <c r="AD702" s="14" t="s">
        <v>1463</v>
      </c>
      <c r="AE702" s="57">
        <v>39724</v>
      </c>
      <c r="AF702" s="33">
        <f t="shared" si="221"/>
        <v>10603.20080439822</v>
      </c>
      <c r="AG702" s="84">
        <f t="shared" si="211"/>
        <v>15.63488612692057</v>
      </c>
      <c r="AH702" s="31">
        <f t="shared" si="222"/>
        <v>9739.0737437968692</v>
      </c>
      <c r="AI702" s="86">
        <f t="shared" si="212"/>
        <v>14.360692754473209</v>
      </c>
      <c r="AJ702" s="155">
        <f t="shared" si="223"/>
        <v>8945.3702836383018</v>
      </c>
      <c r="AK702" s="56"/>
      <c r="AL702" s="86">
        <f t="shared" si="224"/>
        <v>13.190342079517155</v>
      </c>
      <c r="AM702" s="31">
        <f t="shared" si="225"/>
        <v>8216.3511250098381</v>
      </c>
      <c r="AN702" s="86">
        <f t="shared" si="226"/>
        <v>12.115371253276507</v>
      </c>
      <c r="AO702" s="31">
        <f t="shared" si="227"/>
        <v>7546.7447035622426</v>
      </c>
      <c r="AP702" s="89">
        <f t="shared" si="228"/>
        <v>11.128007122169484</v>
      </c>
      <c r="AQ702" s="20">
        <f t="shared" si="229"/>
        <v>6931.709070634025</v>
      </c>
      <c r="AR702" s="86">
        <f t="shared" si="230"/>
        <v>10.221110019848977</v>
      </c>
    </row>
    <row r="703" spans="1:44" x14ac:dyDescent="0.25">
      <c r="A703" s="3" t="s">
        <v>163</v>
      </c>
      <c r="B703" s="4">
        <v>39732</v>
      </c>
      <c r="C703" s="7">
        <v>4301330668</v>
      </c>
      <c r="D703" s="8">
        <v>23</v>
      </c>
      <c r="E703" s="8">
        <v>565</v>
      </c>
      <c r="F703" s="8" t="s">
        <v>1695</v>
      </c>
      <c r="G703" s="8" t="s">
        <v>1696</v>
      </c>
      <c r="H703" s="8">
        <v>40.2837099999999</v>
      </c>
      <c r="I703" s="9">
        <v>-110.280869999999</v>
      </c>
      <c r="J703" s="7">
        <v>565</v>
      </c>
      <c r="K703" s="8">
        <v>365</v>
      </c>
      <c r="L703" s="8">
        <v>730</v>
      </c>
      <c r="M703" s="8">
        <v>1095</v>
      </c>
      <c r="N703" s="8">
        <v>1460</v>
      </c>
      <c r="O703" s="8">
        <v>1825</v>
      </c>
      <c r="P703" s="8">
        <v>2190</v>
      </c>
      <c r="Q703" s="6">
        <v>2.3290384453705478E-4</v>
      </c>
      <c r="R703" s="33">
        <f t="shared" si="213"/>
        <v>518.95430132406398</v>
      </c>
      <c r="S703" s="31">
        <f t="shared" si="214"/>
        <v>476.66118028804846</v>
      </c>
      <c r="T703" s="31">
        <f t="shared" si="215"/>
        <v>437.81481377820859</v>
      </c>
      <c r="U703" s="31">
        <f t="shared" si="216"/>
        <v>402.1343022895494</v>
      </c>
      <c r="V703" s="31">
        <f t="shared" si="217"/>
        <v>369.36163873117351</v>
      </c>
      <c r="W703" s="20">
        <f t="shared" si="218"/>
        <v>339.25984276751768</v>
      </c>
      <c r="Y703" s="153">
        <f t="shared" si="210"/>
        <v>0.83311735999999992</v>
      </c>
      <c r="Z703" s="155">
        <f t="shared" si="219"/>
        <v>104.35585972247711</v>
      </c>
      <c r="AA703" s="156">
        <f t="shared" si="220"/>
        <v>333.45895405573145</v>
      </c>
      <c r="AD703" s="14" t="s">
        <v>163</v>
      </c>
      <c r="AE703" s="57">
        <v>39732</v>
      </c>
      <c r="AF703" s="33">
        <f t="shared" si="221"/>
        <v>518.95430132406398</v>
      </c>
      <c r="AG703" s="84">
        <f t="shared" si="211"/>
        <v>0.76522095129159051</v>
      </c>
      <c r="AH703" s="31">
        <f t="shared" si="222"/>
        <v>476.66118028804846</v>
      </c>
      <c r="AI703" s="86">
        <f t="shared" si="212"/>
        <v>0.70285788342666011</v>
      </c>
      <c r="AJ703" s="155">
        <f t="shared" si="223"/>
        <v>437.81481377820859</v>
      </c>
      <c r="AK703" s="56"/>
      <c r="AL703" s="86">
        <f t="shared" si="224"/>
        <v>0.64557720676777475</v>
      </c>
      <c r="AM703" s="31">
        <f t="shared" si="225"/>
        <v>402.1343022895494</v>
      </c>
      <c r="AN703" s="86">
        <f t="shared" si="226"/>
        <v>0.59296472263524125</v>
      </c>
      <c r="AO703" s="31">
        <f t="shared" si="227"/>
        <v>369.36163873117351</v>
      </c>
      <c r="AP703" s="89">
        <f t="shared" si="228"/>
        <v>0.54463998822121951</v>
      </c>
      <c r="AQ703" s="20">
        <f t="shared" si="229"/>
        <v>339.25984276751768</v>
      </c>
      <c r="AR703" s="86">
        <f t="shared" si="230"/>
        <v>0.50025356559378653</v>
      </c>
    </row>
    <row r="704" spans="1:44" x14ac:dyDescent="0.25">
      <c r="A704" s="3" t="s">
        <v>694</v>
      </c>
      <c r="B704" s="4">
        <v>39735</v>
      </c>
      <c r="C704" s="7">
        <v>4301333897</v>
      </c>
      <c r="D704" s="8">
        <v>363</v>
      </c>
      <c r="E704" s="8">
        <v>2905</v>
      </c>
      <c r="F704" s="8" t="s">
        <v>1695</v>
      </c>
      <c r="G704" s="8" t="s">
        <v>1696</v>
      </c>
      <c r="H704" s="8">
        <v>40.065399999999897</v>
      </c>
      <c r="I704" s="9">
        <v>-110.15946</v>
      </c>
      <c r="J704" s="7">
        <v>2905</v>
      </c>
      <c r="K704" s="8">
        <v>365</v>
      </c>
      <c r="L704" s="8">
        <v>730</v>
      </c>
      <c r="M704" s="8">
        <v>1095</v>
      </c>
      <c r="N704" s="8">
        <v>1460</v>
      </c>
      <c r="O704" s="8">
        <v>1825</v>
      </c>
      <c r="P704" s="8">
        <v>2190</v>
      </c>
      <c r="Q704" s="6">
        <v>2.3290384453705478E-4</v>
      </c>
      <c r="R704" s="33">
        <f t="shared" si="213"/>
        <v>2668.2517616750542</v>
      </c>
      <c r="S704" s="31">
        <f t="shared" si="214"/>
        <v>2450.797749976603</v>
      </c>
      <c r="T704" s="31">
        <f t="shared" si="215"/>
        <v>2251.0655469481344</v>
      </c>
      <c r="U704" s="31">
        <f t="shared" si="216"/>
        <v>2067.6108816834353</v>
      </c>
      <c r="V704" s="31">
        <f t="shared" si="217"/>
        <v>1899.1071867505468</v>
      </c>
      <c r="W704" s="20">
        <f t="shared" si="218"/>
        <v>1744.3360057338739</v>
      </c>
      <c r="Y704" s="153">
        <f t="shared" si="210"/>
        <v>4.2835503199999998</v>
      </c>
      <c r="Z704" s="155">
        <f t="shared" si="219"/>
        <v>536.55534954654161</v>
      </c>
      <c r="AA704" s="156">
        <f t="shared" si="220"/>
        <v>1714.5101974015927</v>
      </c>
      <c r="AD704" s="14" t="s">
        <v>694</v>
      </c>
      <c r="AE704" s="57">
        <v>39735</v>
      </c>
      <c r="AF704" s="33">
        <f t="shared" si="221"/>
        <v>2668.2517616750542</v>
      </c>
      <c r="AG704" s="84">
        <f t="shared" si="211"/>
        <v>3.9344546256673811</v>
      </c>
      <c r="AH704" s="31">
        <f t="shared" si="222"/>
        <v>2450.797749976603</v>
      </c>
      <c r="AI704" s="86">
        <f t="shared" si="212"/>
        <v>3.6138091174414999</v>
      </c>
      <c r="AJ704" s="155">
        <f t="shared" si="223"/>
        <v>2251.0655469481344</v>
      </c>
      <c r="AK704" s="56"/>
      <c r="AL704" s="86">
        <f t="shared" si="224"/>
        <v>3.3192951958590897</v>
      </c>
      <c r="AM704" s="31">
        <f t="shared" si="225"/>
        <v>2067.6108816834353</v>
      </c>
      <c r="AN704" s="86">
        <f t="shared" si="226"/>
        <v>3.0487832199210194</v>
      </c>
      <c r="AO704" s="31">
        <f t="shared" si="227"/>
        <v>1899.1071867505468</v>
      </c>
      <c r="AP704" s="89">
        <f t="shared" si="228"/>
        <v>2.800317107579898</v>
      </c>
      <c r="AQ704" s="20">
        <f t="shared" si="229"/>
        <v>1744.3360057338739</v>
      </c>
      <c r="AR704" s="86">
        <f t="shared" si="230"/>
        <v>2.572100191238849</v>
      </c>
    </row>
    <row r="705" spans="1:44" x14ac:dyDescent="0.25">
      <c r="A705" s="3" t="s">
        <v>707</v>
      </c>
      <c r="B705" s="4">
        <v>39735</v>
      </c>
      <c r="C705" s="7">
        <v>4301333944</v>
      </c>
      <c r="D705" s="8">
        <v>346</v>
      </c>
      <c r="E705" s="8">
        <v>2532</v>
      </c>
      <c r="F705" s="8" t="s">
        <v>1695</v>
      </c>
      <c r="G705" s="8" t="s">
        <v>1696</v>
      </c>
      <c r="H705" s="8">
        <v>40.119100000000003</v>
      </c>
      <c r="I705" s="9">
        <v>-109.98951</v>
      </c>
      <c r="J705" s="7">
        <v>2532</v>
      </c>
      <c r="K705" s="8">
        <v>365</v>
      </c>
      <c r="L705" s="8">
        <v>730</v>
      </c>
      <c r="M705" s="8">
        <v>1095</v>
      </c>
      <c r="N705" s="8">
        <v>1460</v>
      </c>
      <c r="O705" s="8">
        <v>1825</v>
      </c>
      <c r="P705" s="8">
        <v>2190</v>
      </c>
      <c r="Q705" s="6">
        <v>2.3290384453705478E-4</v>
      </c>
      <c r="R705" s="33">
        <f t="shared" si="213"/>
        <v>2325.6500724823536</v>
      </c>
      <c r="S705" s="31">
        <f t="shared" si="214"/>
        <v>2136.1170061758207</v>
      </c>
      <c r="T705" s="31">
        <f t="shared" si="215"/>
        <v>1962.0302805069455</v>
      </c>
      <c r="U705" s="31">
        <f t="shared" si="216"/>
        <v>1802.1310679595383</v>
      </c>
      <c r="V705" s="31">
        <f t="shared" si="217"/>
        <v>1655.2631314466041</v>
      </c>
      <c r="W705" s="20">
        <f t="shared" si="218"/>
        <v>1520.3644635174419</v>
      </c>
      <c r="Y705" s="153">
        <f t="shared" si="210"/>
        <v>3.7335454079999999</v>
      </c>
      <c r="Z705" s="155">
        <f t="shared" si="219"/>
        <v>467.66201206603904</v>
      </c>
      <c r="AA705" s="156">
        <f t="shared" si="220"/>
        <v>1494.3682684409064</v>
      </c>
      <c r="AD705" s="14" t="s">
        <v>707</v>
      </c>
      <c r="AE705" s="57">
        <v>39735</v>
      </c>
      <c r="AF705" s="33">
        <f t="shared" si="221"/>
        <v>2325.6500724823536</v>
      </c>
      <c r="AG705" s="84">
        <f t="shared" si="211"/>
        <v>3.4292733604784194</v>
      </c>
      <c r="AH705" s="31">
        <f t="shared" si="222"/>
        <v>2136.1170061758207</v>
      </c>
      <c r="AI705" s="86">
        <f t="shared" si="212"/>
        <v>3.1497985147545191</v>
      </c>
      <c r="AJ705" s="155">
        <f t="shared" si="223"/>
        <v>1962.0302805069455</v>
      </c>
      <c r="AK705" s="56"/>
      <c r="AL705" s="86">
        <f t="shared" si="224"/>
        <v>2.8930999779398334</v>
      </c>
      <c r="AM705" s="31">
        <f t="shared" si="225"/>
        <v>1802.1310679595383</v>
      </c>
      <c r="AN705" s="86">
        <f t="shared" si="226"/>
        <v>2.6573215534733294</v>
      </c>
      <c r="AO705" s="31">
        <f t="shared" si="227"/>
        <v>1655.2631314466041</v>
      </c>
      <c r="AP705" s="89">
        <f t="shared" si="228"/>
        <v>2.4407583188958015</v>
      </c>
      <c r="AQ705" s="20">
        <f t="shared" si="229"/>
        <v>1520.3644635174419</v>
      </c>
      <c r="AR705" s="86">
        <f t="shared" si="230"/>
        <v>2.2418442974928627</v>
      </c>
    </row>
    <row r="706" spans="1:44" x14ac:dyDescent="0.25">
      <c r="A706" s="3" t="s">
        <v>731</v>
      </c>
      <c r="B706" s="4">
        <v>39742</v>
      </c>
      <c r="C706" s="7">
        <v>4301333984</v>
      </c>
      <c r="D706" s="8">
        <v>366</v>
      </c>
      <c r="E706" s="8">
        <v>7409</v>
      </c>
      <c r="F706" s="8" t="s">
        <v>1695</v>
      </c>
      <c r="G706" s="8" t="s">
        <v>1696</v>
      </c>
      <c r="H706" s="8">
        <v>40.047069999999898</v>
      </c>
      <c r="I706" s="9">
        <v>-110.16374</v>
      </c>
      <c r="J706" s="7">
        <v>7409</v>
      </c>
      <c r="K706" s="8">
        <v>365</v>
      </c>
      <c r="L706" s="8">
        <v>730</v>
      </c>
      <c r="M706" s="8">
        <v>1095</v>
      </c>
      <c r="N706" s="8">
        <v>1460</v>
      </c>
      <c r="O706" s="8">
        <v>1825</v>
      </c>
      <c r="P706" s="8">
        <v>2190</v>
      </c>
      <c r="Q706" s="6">
        <v>2.3290384453705478E-4</v>
      </c>
      <c r="R706" s="33">
        <f t="shared" si="213"/>
        <v>6805.190121256619</v>
      </c>
      <c r="S706" s="31">
        <f t="shared" si="214"/>
        <v>6250.5888225737181</v>
      </c>
      <c r="T706" s="31">
        <f t="shared" si="215"/>
        <v>5741.1857615623849</v>
      </c>
      <c r="U706" s="31">
        <f t="shared" si="216"/>
        <v>5273.2974259526927</v>
      </c>
      <c r="V706" s="31">
        <f t="shared" si="217"/>
        <v>4843.5404979809991</v>
      </c>
      <c r="W706" s="20">
        <f t="shared" si="218"/>
        <v>4448.8073894947584</v>
      </c>
      <c r="Y706" s="153">
        <f t="shared" si="210"/>
        <v>10.924896495999999</v>
      </c>
      <c r="Z706" s="155">
        <f t="shared" si="219"/>
        <v>1368.4470171395274</v>
      </c>
      <c r="AA706" s="156">
        <f t="shared" si="220"/>
        <v>4372.7387444228571</v>
      </c>
      <c r="AD706" s="14" t="s">
        <v>731</v>
      </c>
      <c r="AE706" s="57">
        <v>39742</v>
      </c>
      <c r="AF706" s="33">
        <f t="shared" si="221"/>
        <v>6805.190121256619</v>
      </c>
      <c r="AG706" s="84">
        <f t="shared" si="211"/>
        <v>10.03455226215822</v>
      </c>
      <c r="AH706" s="31">
        <f t="shared" si="222"/>
        <v>6250.5888225737181</v>
      </c>
      <c r="AI706" s="86">
        <f t="shared" si="212"/>
        <v>9.2167682447931405</v>
      </c>
      <c r="AJ706" s="155">
        <f t="shared" si="223"/>
        <v>5741.1857615623849</v>
      </c>
      <c r="AK706" s="56"/>
      <c r="AL706" s="86">
        <f t="shared" si="224"/>
        <v>8.4656310175972447</v>
      </c>
      <c r="AM706" s="31">
        <f t="shared" si="225"/>
        <v>5273.2974259526927</v>
      </c>
      <c r="AN706" s="86">
        <f t="shared" si="226"/>
        <v>7.7757090796539874</v>
      </c>
      <c r="AO706" s="31">
        <f t="shared" si="227"/>
        <v>4843.5404979809991</v>
      </c>
      <c r="AP706" s="89">
        <f t="shared" si="228"/>
        <v>7.1420135800548943</v>
      </c>
      <c r="AQ706" s="20">
        <f t="shared" si="229"/>
        <v>4448.8073894947584</v>
      </c>
      <c r="AR706" s="86">
        <f t="shared" si="230"/>
        <v>6.5599622433351588</v>
      </c>
    </row>
    <row r="707" spans="1:44" x14ac:dyDescent="0.25">
      <c r="A707" s="3" t="s">
        <v>198</v>
      </c>
      <c r="B707" s="4">
        <v>39744</v>
      </c>
      <c r="C707" s="7">
        <v>4301330978</v>
      </c>
      <c r="D707" s="8">
        <v>298</v>
      </c>
      <c r="E707" s="8">
        <v>2751</v>
      </c>
      <c r="F707" s="8" t="s">
        <v>1695</v>
      </c>
      <c r="G707" s="8" t="s">
        <v>1696</v>
      </c>
      <c r="H707" s="8">
        <v>40.349240000000002</v>
      </c>
      <c r="I707" s="9">
        <v>-110.32959</v>
      </c>
      <c r="J707" s="7">
        <v>2751</v>
      </c>
      <c r="K707" s="8">
        <v>365</v>
      </c>
      <c r="L707" s="8">
        <v>730</v>
      </c>
      <c r="M707" s="8">
        <v>1095</v>
      </c>
      <c r="N707" s="8">
        <v>1460</v>
      </c>
      <c r="O707" s="8">
        <v>1825</v>
      </c>
      <c r="P707" s="8">
        <v>2190</v>
      </c>
      <c r="Q707" s="6">
        <v>2.3290384453705478E-4</v>
      </c>
      <c r="R707" s="33">
        <f t="shared" si="213"/>
        <v>2526.8022706946899</v>
      </c>
      <c r="S707" s="31">
        <f t="shared" si="214"/>
        <v>2320.8759415441086</v>
      </c>
      <c r="T707" s="31">
        <f t="shared" si="215"/>
        <v>2131.7319516882335</v>
      </c>
      <c r="U707" s="31">
        <f t="shared" si="216"/>
        <v>1958.0025939797351</v>
      </c>
      <c r="V707" s="31">
        <f t="shared" si="217"/>
        <v>1798.4316250432889</v>
      </c>
      <c r="W707" s="20">
        <f t="shared" si="218"/>
        <v>1651.8651813335241</v>
      </c>
      <c r="Y707" s="153">
        <f t="shared" si="210"/>
        <v>4.0564705439999997</v>
      </c>
      <c r="Z707" s="155">
        <f t="shared" si="219"/>
        <v>508.11145149829127</v>
      </c>
      <c r="AA707" s="156">
        <f t="shared" si="220"/>
        <v>1623.6205001899423</v>
      </c>
      <c r="AD707" s="14" t="s">
        <v>198</v>
      </c>
      <c r="AE707" s="57">
        <v>39744</v>
      </c>
      <c r="AF707" s="33">
        <f t="shared" si="221"/>
        <v>2526.8022706946899</v>
      </c>
      <c r="AG707" s="84">
        <f t="shared" si="211"/>
        <v>3.7258811274392305</v>
      </c>
      <c r="AH707" s="31">
        <f t="shared" si="222"/>
        <v>2320.8759415441086</v>
      </c>
      <c r="AI707" s="86">
        <f t="shared" si="212"/>
        <v>3.4222336943482161</v>
      </c>
      <c r="AJ707" s="155">
        <f t="shared" si="223"/>
        <v>2131.7319516882335</v>
      </c>
      <c r="AK707" s="56"/>
      <c r="AL707" s="86">
        <f t="shared" si="224"/>
        <v>3.1433325589701746</v>
      </c>
      <c r="AM707" s="31">
        <f t="shared" si="225"/>
        <v>1958.0025939797351</v>
      </c>
      <c r="AN707" s="86">
        <f t="shared" si="226"/>
        <v>2.8871609769372544</v>
      </c>
      <c r="AO707" s="31">
        <f t="shared" si="227"/>
        <v>1798.4316250432889</v>
      </c>
      <c r="AP707" s="89">
        <f t="shared" si="228"/>
        <v>2.6518665621178314</v>
      </c>
      <c r="AQ707" s="20">
        <f t="shared" si="229"/>
        <v>1651.8651813335241</v>
      </c>
      <c r="AR707" s="86">
        <f t="shared" si="230"/>
        <v>2.4357478919442599</v>
      </c>
    </row>
    <row r="708" spans="1:44" x14ac:dyDescent="0.25">
      <c r="A708" s="3" t="s">
        <v>706</v>
      </c>
      <c r="B708" s="4">
        <v>39745</v>
      </c>
      <c r="C708" s="7">
        <v>4301333943</v>
      </c>
      <c r="D708" s="8">
        <v>339</v>
      </c>
      <c r="E708" s="8">
        <v>2400</v>
      </c>
      <c r="F708" s="8" t="s">
        <v>1695</v>
      </c>
      <c r="G708" s="8" t="s">
        <v>1696</v>
      </c>
      <c r="H708" s="8">
        <v>40.12189</v>
      </c>
      <c r="I708" s="9">
        <v>-109.98998</v>
      </c>
      <c r="J708" s="7">
        <v>2400</v>
      </c>
      <c r="K708" s="8">
        <v>365</v>
      </c>
      <c r="L708" s="8">
        <v>730</v>
      </c>
      <c r="M708" s="8">
        <v>1095</v>
      </c>
      <c r="N708" s="8">
        <v>1460</v>
      </c>
      <c r="O708" s="8">
        <v>1825</v>
      </c>
      <c r="P708" s="8">
        <v>2190</v>
      </c>
      <c r="Q708" s="6">
        <v>2.3290384453705478E-4</v>
      </c>
      <c r="R708" s="33">
        <f t="shared" si="213"/>
        <v>2204.4076516420414</v>
      </c>
      <c r="S708" s="31">
        <f t="shared" si="214"/>
        <v>2024.7554560908252</v>
      </c>
      <c r="T708" s="31">
        <f t="shared" si="215"/>
        <v>1859.7443417127445</v>
      </c>
      <c r="U708" s="31">
        <f t="shared" si="216"/>
        <v>1708.1811070706524</v>
      </c>
      <c r="V708" s="31">
        <f t="shared" si="217"/>
        <v>1568.969792840383</v>
      </c>
      <c r="W708" s="20">
        <f t="shared" si="218"/>
        <v>1441.1037568885706</v>
      </c>
      <c r="Y708" s="153">
        <f t="shared" ref="Y708:Y771" si="231">J708*$X$11</f>
        <v>3.5389055999999997</v>
      </c>
      <c r="Z708" s="155">
        <f t="shared" si="219"/>
        <v>443.28152802468156</v>
      </c>
      <c r="AA708" s="156">
        <f t="shared" si="220"/>
        <v>1416.4628136880629</v>
      </c>
      <c r="AD708" s="14" t="s">
        <v>706</v>
      </c>
      <c r="AE708" s="57">
        <v>39745</v>
      </c>
      <c r="AF708" s="33">
        <f t="shared" si="221"/>
        <v>2204.4076516420414</v>
      </c>
      <c r="AG708" s="84">
        <f t="shared" ref="AG708:AG771" si="232">AF708*$X$11</f>
        <v>3.2504960762828623</v>
      </c>
      <c r="AH708" s="31">
        <f t="shared" si="222"/>
        <v>2024.7554560908252</v>
      </c>
      <c r="AI708" s="86">
        <f t="shared" ref="AI708:AI771" si="233">AH708*$X$11</f>
        <v>2.9855910092459896</v>
      </c>
      <c r="AJ708" s="155">
        <f t="shared" si="223"/>
        <v>1859.7443417127445</v>
      </c>
      <c r="AK708" s="56"/>
      <c r="AL708" s="86">
        <f t="shared" si="224"/>
        <v>2.7422748606064768</v>
      </c>
      <c r="AM708" s="31">
        <f t="shared" si="225"/>
        <v>1708.1811070706524</v>
      </c>
      <c r="AN708" s="86">
        <f t="shared" si="226"/>
        <v>2.5187882023443882</v>
      </c>
      <c r="AO708" s="31">
        <f t="shared" si="227"/>
        <v>1568.969792840383</v>
      </c>
      <c r="AP708" s="89">
        <f t="shared" si="228"/>
        <v>2.3135149942140294</v>
      </c>
      <c r="AQ708" s="20">
        <f t="shared" si="229"/>
        <v>1441.1037568885706</v>
      </c>
      <c r="AR708" s="86">
        <f t="shared" si="230"/>
        <v>2.1249708980975002</v>
      </c>
    </row>
    <row r="709" spans="1:44" x14ac:dyDescent="0.25">
      <c r="A709" s="3" t="s">
        <v>730</v>
      </c>
      <c r="B709" s="4">
        <v>39745</v>
      </c>
      <c r="C709" s="7">
        <v>4301333983</v>
      </c>
      <c r="D709" s="8">
        <v>366</v>
      </c>
      <c r="E709" s="8">
        <v>4687</v>
      </c>
      <c r="F709" s="8" t="s">
        <v>1695</v>
      </c>
      <c r="G709" s="8" t="s">
        <v>1696</v>
      </c>
      <c r="H709" s="8">
        <v>40.040349999999897</v>
      </c>
      <c r="I709" s="9">
        <v>-110.16964</v>
      </c>
      <c r="J709" s="7">
        <v>4687</v>
      </c>
      <c r="K709" s="8">
        <v>365</v>
      </c>
      <c r="L709" s="8">
        <v>730</v>
      </c>
      <c r="M709" s="8">
        <v>1095</v>
      </c>
      <c r="N709" s="8">
        <v>1460</v>
      </c>
      <c r="O709" s="8">
        <v>1825</v>
      </c>
      <c r="P709" s="8">
        <v>2190</v>
      </c>
      <c r="Q709" s="6">
        <v>2.3290384453705478E-4</v>
      </c>
      <c r="R709" s="33">
        <f t="shared" ref="R709:R772" si="234">(J709*(EXP(-Q709*K709)))</f>
        <v>4305.0244430192706</v>
      </c>
      <c r="S709" s="31">
        <f t="shared" ref="S709:S772" si="235">(J709*(EXP(-Q709*L709)))</f>
        <v>3954.178676124041</v>
      </c>
      <c r="T709" s="31">
        <f t="shared" ref="T709:T772" si="236">(J709*(EXP(-Q709*M709)))</f>
        <v>3631.9257206698471</v>
      </c>
      <c r="U709" s="31">
        <f t="shared" ref="U709:U772" si="237">(J709*(EXP(-Q709*N709)))</f>
        <v>3335.9353536833946</v>
      </c>
      <c r="V709" s="31">
        <f t="shared" ref="V709:V772" si="238">(J709*(EXP(-Q709*O709)))</f>
        <v>3064.0672579345314</v>
      </c>
      <c r="W709" s="20">
        <f t="shared" ref="W709:W772" si="239">(J709*(EXP(-Q709*P709)))</f>
        <v>2814.3555452236378</v>
      </c>
      <c r="Y709" s="153">
        <f t="shared" si="231"/>
        <v>6.9111877279999998</v>
      </c>
      <c r="Z709" s="155">
        <f t="shared" ref="Z709:Z772" si="240">(87/365)*T709</f>
        <v>865.69188410486765</v>
      </c>
      <c r="AA709" s="156">
        <f t="shared" ref="AA709:AA772" si="241">(278/365)*T709</f>
        <v>2766.2338365649794</v>
      </c>
      <c r="AD709" s="14" t="s">
        <v>730</v>
      </c>
      <c r="AE709" s="57">
        <v>39745</v>
      </c>
      <c r="AF709" s="33">
        <f t="shared" ref="AF709:AF772" si="242">R709</f>
        <v>4305.0244430192706</v>
      </c>
      <c r="AG709" s="84">
        <f t="shared" si="232"/>
        <v>6.3479479623074075</v>
      </c>
      <c r="AH709" s="31">
        <f t="shared" ref="AH709:AH772" si="243">S709</f>
        <v>3954.178676124041</v>
      </c>
      <c r="AI709" s="86">
        <f t="shared" si="233"/>
        <v>5.8306104418066473</v>
      </c>
      <c r="AJ709" s="155">
        <f t="shared" ref="AJ709:AJ772" si="244">T709</f>
        <v>3631.9257206698471</v>
      </c>
      <c r="AK709" s="56"/>
      <c r="AL709" s="86">
        <f t="shared" ref="AL709:AL772" si="245">AJ709*$X$11</f>
        <v>5.3554342798593986</v>
      </c>
      <c r="AM709" s="31">
        <f t="shared" ref="AM709:AM772" si="246">U709</f>
        <v>3335.9353536833946</v>
      </c>
      <c r="AN709" s="86">
        <f t="shared" ref="AN709:AN772" si="247">AM709*$X$11</f>
        <v>4.9189834601617273</v>
      </c>
      <c r="AO709" s="31">
        <f t="shared" ref="AO709:AO772" si="248">V709</f>
        <v>3064.0672579345314</v>
      </c>
      <c r="AP709" s="89">
        <f t="shared" ref="AP709:AP772" si="249">AO709*$X$11</f>
        <v>4.5181019907838156</v>
      </c>
      <c r="AQ709" s="20">
        <f t="shared" ref="AQ709:AQ772" si="250">W709</f>
        <v>2814.3555452236378</v>
      </c>
      <c r="AR709" s="86">
        <f t="shared" ref="AR709:AR772" si="251">AQ709*$X$11</f>
        <v>4.1498910830762439</v>
      </c>
    </row>
    <row r="710" spans="1:44" x14ac:dyDescent="0.25">
      <c r="A710" s="3" t="s">
        <v>1462</v>
      </c>
      <c r="B710" s="4">
        <v>39747</v>
      </c>
      <c r="C710" s="7">
        <v>4304739944</v>
      </c>
      <c r="D710" s="8">
        <v>366</v>
      </c>
      <c r="E710" s="8">
        <v>26175</v>
      </c>
      <c r="F710" s="8" t="s">
        <v>1695</v>
      </c>
      <c r="G710" s="8" t="s">
        <v>1697</v>
      </c>
      <c r="H710" s="8">
        <v>40.349919999999898</v>
      </c>
      <c r="I710" s="9">
        <v>-109.97538</v>
      </c>
      <c r="J710" s="7">
        <v>26175</v>
      </c>
      <c r="K710" s="8">
        <v>365</v>
      </c>
      <c r="L710" s="8">
        <v>730</v>
      </c>
      <c r="M710" s="8">
        <v>1095</v>
      </c>
      <c r="N710" s="8">
        <v>1460</v>
      </c>
      <c r="O710" s="8">
        <v>1825</v>
      </c>
      <c r="P710" s="8">
        <v>2190</v>
      </c>
      <c r="Q710" s="6">
        <v>2.3290384453705478E-4</v>
      </c>
      <c r="R710" s="33">
        <f t="shared" si="234"/>
        <v>24041.820950721016</v>
      </c>
      <c r="S710" s="31">
        <f t="shared" si="235"/>
        <v>22082.489192990564</v>
      </c>
      <c r="T710" s="31">
        <f t="shared" si="236"/>
        <v>20282.83672680462</v>
      </c>
      <c r="U710" s="31">
        <f t="shared" si="237"/>
        <v>18629.850198989301</v>
      </c>
      <c r="V710" s="31">
        <f t="shared" si="238"/>
        <v>17111.576803165426</v>
      </c>
      <c r="W710" s="20">
        <f t="shared" si="239"/>
        <v>15717.037848565973</v>
      </c>
      <c r="Y710" s="153">
        <f t="shared" si="231"/>
        <v>38.596189199999998</v>
      </c>
      <c r="Z710" s="155">
        <f t="shared" si="240"/>
        <v>4834.5391650191832</v>
      </c>
      <c r="AA710" s="156">
        <f t="shared" si="241"/>
        <v>15448.297561785437</v>
      </c>
      <c r="AD710" s="14" t="s">
        <v>1462</v>
      </c>
      <c r="AE710" s="57">
        <v>39747</v>
      </c>
      <c r="AF710" s="33">
        <f t="shared" si="242"/>
        <v>24041.820950721016</v>
      </c>
      <c r="AG710" s="84">
        <f t="shared" si="232"/>
        <v>35.450722831959965</v>
      </c>
      <c r="AH710" s="31">
        <f t="shared" si="243"/>
        <v>22082.489192990564</v>
      </c>
      <c r="AI710" s="86">
        <f t="shared" si="233"/>
        <v>32.561601944589079</v>
      </c>
      <c r="AJ710" s="155">
        <f t="shared" si="244"/>
        <v>20282.83672680462</v>
      </c>
      <c r="AK710" s="56"/>
      <c r="AL710" s="86">
        <f t="shared" si="245"/>
        <v>29.90793519848939</v>
      </c>
      <c r="AM710" s="31">
        <f t="shared" si="246"/>
        <v>18629.850198989301</v>
      </c>
      <c r="AN710" s="86">
        <f t="shared" si="247"/>
        <v>27.470533831818479</v>
      </c>
      <c r="AO710" s="31">
        <f t="shared" si="248"/>
        <v>17111.576803165426</v>
      </c>
      <c r="AP710" s="89">
        <f t="shared" si="249"/>
        <v>25.231772905646761</v>
      </c>
      <c r="AQ710" s="20">
        <f t="shared" si="250"/>
        <v>15717.037848565973</v>
      </c>
      <c r="AR710" s="86">
        <f t="shared" si="251"/>
        <v>23.175463857375863</v>
      </c>
    </row>
    <row r="711" spans="1:44" x14ac:dyDescent="0.25">
      <c r="A711" s="3" t="s">
        <v>697</v>
      </c>
      <c r="B711" s="4">
        <v>39749</v>
      </c>
      <c r="C711" s="7">
        <v>4301333913</v>
      </c>
      <c r="D711" s="8">
        <v>366</v>
      </c>
      <c r="E711" s="8">
        <v>1487</v>
      </c>
      <c r="F711" s="8" t="s">
        <v>1695</v>
      </c>
      <c r="G711" s="8" t="s">
        <v>1696</v>
      </c>
      <c r="H711" s="8">
        <v>40.118859999999898</v>
      </c>
      <c r="I711" s="9">
        <v>-110.03216</v>
      </c>
      <c r="J711" s="7">
        <v>1487</v>
      </c>
      <c r="K711" s="8">
        <v>365</v>
      </c>
      <c r="L711" s="8">
        <v>730</v>
      </c>
      <c r="M711" s="8">
        <v>1095</v>
      </c>
      <c r="N711" s="8">
        <v>1460</v>
      </c>
      <c r="O711" s="8">
        <v>1825</v>
      </c>
      <c r="P711" s="8">
        <v>2190</v>
      </c>
      <c r="Q711" s="6">
        <v>2.3290384453705478E-4</v>
      </c>
      <c r="R711" s="33">
        <f t="shared" si="234"/>
        <v>1365.8142408298816</v>
      </c>
      <c r="S711" s="31">
        <f t="shared" si="235"/>
        <v>1254.5047346696072</v>
      </c>
      <c r="T711" s="31">
        <f t="shared" si="236"/>
        <v>1152.266598386188</v>
      </c>
      <c r="U711" s="31">
        <f t="shared" si="237"/>
        <v>1058.3605442558583</v>
      </c>
      <c r="V711" s="31">
        <f t="shared" si="238"/>
        <v>972.10753414735393</v>
      </c>
      <c r="W711" s="20">
        <f t="shared" si="239"/>
        <v>892.88386937221014</v>
      </c>
      <c r="Y711" s="153">
        <f t="shared" si="231"/>
        <v>2.1926469279999998</v>
      </c>
      <c r="Z711" s="155">
        <f t="shared" si="240"/>
        <v>274.64984673862563</v>
      </c>
      <c r="AA711" s="156">
        <f t="shared" si="241"/>
        <v>877.6167516475623</v>
      </c>
      <c r="AD711" s="14" t="s">
        <v>697</v>
      </c>
      <c r="AE711" s="57">
        <v>39749</v>
      </c>
      <c r="AF711" s="33">
        <f t="shared" si="242"/>
        <v>1365.8142408298816</v>
      </c>
      <c r="AG711" s="84">
        <f t="shared" si="232"/>
        <v>2.0139531939302566</v>
      </c>
      <c r="AH711" s="31">
        <f t="shared" si="243"/>
        <v>1254.5047346696072</v>
      </c>
      <c r="AI711" s="86">
        <f t="shared" si="233"/>
        <v>1.8498224294786612</v>
      </c>
      <c r="AJ711" s="155">
        <f t="shared" si="244"/>
        <v>1152.266598386188</v>
      </c>
      <c r="AK711" s="56"/>
      <c r="AL711" s="86">
        <f t="shared" si="245"/>
        <v>1.699067799050763</v>
      </c>
      <c r="AM711" s="31">
        <f t="shared" si="246"/>
        <v>1058.3605442558583</v>
      </c>
      <c r="AN711" s="86">
        <f t="shared" si="247"/>
        <v>1.5605991903692102</v>
      </c>
      <c r="AO711" s="31">
        <f t="shared" si="248"/>
        <v>972.10753414735393</v>
      </c>
      <c r="AP711" s="89">
        <f t="shared" si="249"/>
        <v>1.4334153318317757</v>
      </c>
      <c r="AQ711" s="20">
        <f t="shared" si="250"/>
        <v>892.88386937221014</v>
      </c>
      <c r="AR711" s="86">
        <f t="shared" si="251"/>
        <v>1.3165965522795762</v>
      </c>
    </row>
    <row r="712" spans="1:44" x14ac:dyDescent="0.25">
      <c r="A712" s="3" t="s">
        <v>724</v>
      </c>
      <c r="B712" s="4">
        <v>39751</v>
      </c>
      <c r="C712" s="7">
        <v>4301333974</v>
      </c>
      <c r="D712" s="8">
        <v>301</v>
      </c>
      <c r="E712" s="8">
        <v>3203</v>
      </c>
      <c r="F712" s="8" t="s">
        <v>1695</v>
      </c>
      <c r="G712" s="8" t="s">
        <v>1696</v>
      </c>
      <c r="H712" s="8">
        <v>40.039520000000003</v>
      </c>
      <c r="I712" s="9">
        <v>-110.16414</v>
      </c>
      <c r="J712" s="7">
        <v>3203</v>
      </c>
      <c r="K712" s="8">
        <v>365</v>
      </c>
      <c r="L712" s="8">
        <v>730</v>
      </c>
      <c r="M712" s="8">
        <v>1095</v>
      </c>
      <c r="N712" s="8">
        <v>1460</v>
      </c>
      <c r="O712" s="8">
        <v>1825</v>
      </c>
      <c r="P712" s="8">
        <v>2190</v>
      </c>
      <c r="Q712" s="6">
        <v>2.3290384453705478E-4</v>
      </c>
      <c r="R712" s="33">
        <f t="shared" si="234"/>
        <v>2941.9657117539414</v>
      </c>
      <c r="S712" s="31">
        <f t="shared" si="235"/>
        <v>2702.2048857745472</v>
      </c>
      <c r="T712" s="31">
        <f t="shared" si="236"/>
        <v>2481.9838027108003</v>
      </c>
      <c r="U712" s="31">
        <f t="shared" si="237"/>
        <v>2279.7100358113748</v>
      </c>
      <c r="V712" s="31">
        <f t="shared" si="238"/>
        <v>2093.920936028228</v>
      </c>
      <c r="W712" s="20">
        <f t="shared" si="239"/>
        <v>1923.2730555475382</v>
      </c>
      <c r="Y712" s="153">
        <f t="shared" si="231"/>
        <v>4.7229644319999995</v>
      </c>
      <c r="Z712" s="155">
        <f t="shared" si="240"/>
        <v>591.59613927627288</v>
      </c>
      <c r="AA712" s="156">
        <f t="shared" si="241"/>
        <v>1890.3876634345272</v>
      </c>
      <c r="AD712" s="14" t="s">
        <v>724</v>
      </c>
      <c r="AE712" s="57">
        <v>39751</v>
      </c>
      <c r="AF712" s="33">
        <f t="shared" si="242"/>
        <v>2941.9657117539414</v>
      </c>
      <c r="AG712" s="84">
        <f t="shared" si="232"/>
        <v>4.3380578884725036</v>
      </c>
      <c r="AH712" s="31">
        <f t="shared" si="243"/>
        <v>2702.2048857745472</v>
      </c>
      <c r="AI712" s="86">
        <f t="shared" si="233"/>
        <v>3.9845200010895439</v>
      </c>
      <c r="AJ712" s="155">
        <f t="shared" si="244"/>
        <v>2481.9838027108003</v>
      </c>
      <c r="AK712" s="56"/>
      <c r="AL712" s="86">
        <f t="shared" si="245"/>
        <v>3.6597943243843942</v>
      </c>
      <c r="AM712" s="31">
        <f t="shared" si="246"/>
        <v>2279.7100358113748</v>
      </c>
      <c r="AN712" s="86">
        <f t="shared" si="247"/>
        <v>3.3615327550454479</v>
      </c>
      <c r="AO712" s="31">
        <f t="shared" si="248"/>
        <v>2093.920936028228</v>
      </c>
      <c r="AP712" s="89">
        <f t="shared" si="249"/>
        <v>3.0875785526948074</v>
      </c>
      <c r="AQ712" s="20">
        <f t="shared" si="250"/>
        <v>1923.2730555475382</v>
      </c>
      <c r="AR712" s="86">
        <f t="shared" si="251"/>
        <v>2.8359507444192888</v>
      </c>
    </row>
    <row r="713" spans="1:44" x14ac:dyDescent="0.25">
      <c r="A713" s="3" t="s">
        <v>708</v>
      </c>
      <c r="B713" s="4">
        <v>39752</v>
      </c>
      <c r="C713" s="7">
        <v>4301333945</v>
      </c>
      <c r="D713" s="8">
        <v>362</v>
      </c>
      <c r="E713" s="8">
        <v>5240</v>
      </c>
      <c r="F713" s="8" t="s">
        <v>1695</v>
      </c>
      <c r="G713" s="8" t="s">
        <v>1696</v>
      </c>
      <c r="H713" s="8">
        <v>40.11862</v>
      </c>
      <c r="I713" s="9">
        <v>-109.99374</v>
      </c>
      <c r="J713" s="7">
        <v>5240</v>
      </c>
      <c r="K713" s="8">
        <v>365</v>
      </c>
      <c r="L713" s="8">
        <v>730</v>
      </c>
      <c r="M713" s="8">
        <v>1095</v>
      </c>
      <c r="N713" s="8">
        <v>1460</v>
      </c>
      <c r="O713" s="8">
        <v>1825</v>
      </c>
      <c r="P713" s="8">
        <v>2190</v>
      </c>
      <c r="Q713" s="6">
        <v>2.3290384453705478E-4</v>
      </c>
      <c r="R713" s="33">
        <f t="shared" si="234"/>
        <v>4812.9567060851241</v>
      </c>
      <c r="S713" s="31">
        <f t="shared" si="235"/>
        <v>4420.7160791316355</v>
      </c>
      <c r="T713" s="31">
        <f t="shared" si="236"/>
        <v>4060.441812739492</v>
      </c>
      <c r="U713" s="31">
        <f t="shared" si="237"/>
        <v>3729.528750437591</v>
      </c>
      <c r="V713" s="31">
        <f t="shared" si="238"/>
        <v>3425.5840477015031</v>
      </c>
      <c r="W713" s="20">
        <f t="shared" si="239"/>
        <v>3146.4098692067123</v>
      </c>
      <c r="Y713" s="153">
        <f t="shared" si="231"/>
        <v>7.7266105600000001</v>
      </c>
      <c r="Z713" s="155">
        <f t="shared" si="240"/>
        <v>967.83133618722138</v>
      </c>
      <c r="AA713" s="156">
        <f t="shared" si="241"/>
        <v>3092.6104765522705</v>
      </c>
      <c r="AD713" s="14" t="s">
        <v>708</v>
      </c>
      <c r="AE713" s="57">
        <v>39752</v>
      </c>
      <c r="AF713" s="33">
        <f t="shared" si="242"/>
        <v>4812.9567060851241</v>
      </c>
      <c r="AG713" s="84">
        <f t="shared" si="232"/>
        <v>7.0969164332175829</v>
      </c>
      <c r="AH713" s="31">
        <f t="shared" si="243"/>
        <v>4420.7160791316355</v>
      </c>
      <c r="AI713" s="86">
        <f t="shared" si="233"/>
        <v>6.5185403701870781</v>
      </c>
      <c r="AJ713" s="155">
        <f t="shared" si="244"/>
        <v>4060.441812739492</v>
      </c>
      <c r="AK713" s="56"/>
      <c r="AL713" s="86">
        <f t="shared" si="245"/>
        <v>5.9873001123241414</v>
      </c>
      <c r="AM713" s="31">
        <f t="shared" si="246"/>
        <v>3729.528750437591</v>
      </c>
      <c r="AN713" s="86">
        <f t="shared" si="247"/>
        <v>5.4993542417852472</v>
      </c>
      <c r="AO713" s="31">
        <f t="shared" si="248"/>
        <v>3425.5840477015031</v>
      </c>
      <c r="AP713" s="89">
        <f t="shared" si="249"/>
        <v>5.051174404033965</v>
      </c>
      <c r="AQ713" s="20">
        <f t="shared" si="250"/>
        <v>3146.4098692067123</v>
      </c>
      <c r="AR713" s="86">
        <f t="shared" si="251"/>
        <v>4.6395197941795425</v>
      </c>
    </row>
    <row r="714" spans="1:44" x14ac:dyDescent="0.25">
      <c r="A714" s="3" t="s">
        <v>698</v>
      </c>
      <c r="B714" s="4">
        <v>39758</v>
      </c>
      <c r="C714" s="7">
        <v>4301333914</v>
      </c>
      <c r="D714" s="8">
        <v>342</v>
      </c>
      <c r="E714" s="8">
        <v>2292</v>
      </c>
      <c r="F714" s="8" t="s">
        <v>1695</v>
      </c>
      <c r="G714" s="8" t="s">
        <v>1696</v>
      </c>
      <c r="H714" s="8">
        <v>40.1138499999999</v>
      </c>
      <c r="I714" s="9">
        <v>-110.01389</v>
      </c>
      <c r="J714" s="7">
        <v>2292</v>
      </c>
      <c r="K714" s="8">
        <v>365</v>
      </c>
      <c r="L714" s="8">
        <v>730</v>
      </c>
      <c r="M714" s="8">
        <v>1095</v>
      </c>
      <c r="N714" s="8">
        <v>1460</v>
      </c>
      <c r="O714" s="8">
        <v>1825</v>
      </c>
      <c r="P714" s="8">
        <v>2190</v>
      </c>
      <c r="Q714" s="6">
        <v>2.3290384453705478E-4</v>
      </c>
      <c r="R714" s="33">
        <f t="shared" si="234"/>
        <v>2105.2093073181495</v>
      </c>
      <c r="S714" s="31">
        <f t="shared" si="235"/>
        <v>1933.641460566738</v>
      </c>
      <c r="T714" s="31">
        <f t="shared" si="236"/>
        <v>1776.055846335671</v>
      </c>
      <c r="U714" s="31">
        <f t="shared" si="237"/>
        <v>1631.3129572524729</v>
      </c>
      <c r="V714" s="31">
        <f t="shared" si="238"/>
        <v>1498.3661521625659</v>
      </c>
      <c r="W714" s="20">
        <f t="shared" si="239"/>
        <v>1376.2540878285849</v>
      </c>
      <c r="Y714" s="153">
        <f t="shared" si="231"/>
        <v>3.3796548479999999</v>
      </c>
      <c r="Z714" s="155">
        <f t="shared" si="240"/>
        <v>423.3338592635709</v>
      </c>
      <c r="AA714" s="156">
        <f t="shared" si="241"/>
        <v>1352.7219870721001</v>
      </c>
      <c r="AD714" s="14" t="s">
        <v>698</v>
      </c>
      <c r="AE714" s="57">
        <v>39758</v>
      </c>
      <c r="AF714" s="33">
        <f t="shared" si="242"/>
        <v>2105.2093073181495</v>
      </c>
      <c r="AG714" s="84">
        <f t="shared" si="232"/>
        <v>3.1042237528501335</v>
      </c>
      <c r="AH714" s="31">
        <f t="shared" si="243"/>
        <v>1933.641460566738</v>
      </c>
      <c r="AI714" s="86">
        <f t="shared" si="233"/>
        <v>2.8512394138299202</v>
      </c>
      <c r="AJ714" s="155">
        <f t="shared" si="244"/>
        <v>1776.055846335671</v>
      </c>
      <c r="AK714" s="56"/>
      <c r="AL714" s="86">
        <f t="shared" si="245"/>
        <v>2.6188724918791855</v>
      </c>
      <c r="AM714" s="31">
        <f t="shared" si="246"/>
        <v>1631.3129572524729</v>
      </c>
      <c r="AN714" s="86">
        <f t="shared" si="247"/>
        <v>2.4054427332388904</v>
      </c>
      <c r="AO714" s="31">
        <f t="shared" si="248"/>
        <v>1498.3661521625659</v>
      </c>
      <c r="AP714" s="89">
        <f t="shared" si="249"/>
        <v>2.2094068194743985</v>
      </c>
      <c r="AQ714" s="20">
        <f t="shared" si="250"/>
        <v>1376.2540878285849</v>
      </c>
      <c r="AR714" s="86">
        <f t="shared" si="251"/>
        <v>2.0293472076831129</v>
      </c>
    </row>
    <row r="715" spans="1:44" x14ac:dyDescent="0.25">
      <c r="A715" s="3" t="s">
        <v>1465</v>
      </c>
      <c r="B715" s="4">
        <v>39763</v>
      </c>
      <c r="C715" s="7">
        <v>4304740026</v>
      </c>
      <c r="D715" s="8">
        <v>355</v>
      </c>
      <c r="E715" s="8">
        <v>3096</v>
      </c>
      <c r="F715" s="8" t="s">
        <v>1695</v>
      </c>
      <c r="G715" s="8" t="s">
        <v>1697</v>
      </c>
      <c r="H715" s="8">
        <v>40.183990000000001</v>
      </c>
      <c r="I715" s="9">
        <v>-109.80963</v>
      </c>
      <c r="J715" s="7">
        <v>3096</v>
      </c>
      <c r="K715" s="8">
        <v>365</v>
      </c>
      <c r="L715" s="8">
        <v>730</v>
      </c>
      <c r="M715" s="8">
        <v>1095</v>
      </c>
      <c r="N715" s="8">
        <v>1460</v>
      </c>
      <c r="O715" s="8">
        <v>1825</v>
      </c>
      <c r="P715" s="8">
        <v>2190</v>
      </c>
      <c r="Q715" s="6">
        <v>2.3290384453705478E-4</v>
      </c>
      <c r="R715" s="33">
        <f t="shared" si="234"/>
        <v>2843.6858706182334</v>
      </c>
      <c r="S715" s="31">
        <f t="shared" si="235"/>
        <v>2611.9345383571645</v>
      </c>
      <c r="T715" s="31">
        <f t="shared" si="236"/>
        <v>2399.0702008094404</v>
      </c>
      <c r="U715" s="31">
        <f t="shared" si="237"/>
        <v>2203.5536281211416</v>
      </c>
      <c r="V715" s="31">
        <f t="shared" si="238"/>
        <v>2023.9710327640942</v>
      </c>
      <c r="W715" s="20">
        <f t="shared" si="239"/>
        <v>1859.0238463862561</v>
      </c>
      <c r="Y715" s="153">
        <f t="shared" si="231"/>
        <v>4.5651882239999999</v>
      </c>
      <c r="Z715" s="155">
        <f t="shared" si="240"/>
        <v>571.83317115183922</v>
      </c>
      <c r="AA715" s="156">
        <f t="shared" si="241"/>
        <v>1827.2370296576012</v>
      </c>
      <c r="AD715" s="14" t="s">
        <v>1465</v>
      </c>
      <c r="AE715" s="57">
        <v>39763</v>
      </c>
      <c r="AF715" s="33">
        <f t="shared" si="242"/>
        <v>2843.6858706182334</v>
      </c>
      <c r="AG715" s="84">
        <f t="shared" si="232"/>
        <v>4.193139938404892</v>
      </c>
      <c r="AH715" s="31">
        <f t="shared" si="243"/>
        <v>2611.9345383571645</v>
      </c>
      <c r="AI715" s="86">
        <f t="shared" si="233"/>
        <v>3.8514124019273264</v>
      </c>
      <c r="AJ715" s="155">
        <f t="shared" si="244"/>
        <v>2399.0702008094404</v>
      </c>
      <c r="AK715" s="56"/>
      <c r="AL715" s="86">
        <f t="shared" si="245"/>
        <v>3.5375345701823555</v>
      </c>
      <c r="AM715" s="31">
        <f t="shared" si="246"/>
        <v>2203.5536281211416</v>
      </c>
      <c r="AN715" s="86">
        <f t="shared" si="247"/>
        <v>3.2492367810242606</v>
      </c>
      <c r="AO715" s="31">
        <f t="shared" si="248"/>
        <v>2023.9710327640942</v>
      </c>
      <c r="AP715" s="89">
        <f t="shared" si="249"/>
        <v>2.9844343425360984</v>
      </c>
      <c r="AQ715" s="20">
        <f t="shared" si="250"/>
        <v>1859.0238463862561</v>
      </c>
      <c r="AR715" s="86">
        <f t="shared" si="251"/>
        <v>2.7412124585457756</v>
      </c>
    </row>
    <row r="716" spans="1:44" x14ac:dyDescent="0.25">
      <c r="A716" s="3" t="s">
        <v>670</v>
      </c>
      <c r="B716" s="4">
        <v>39765</v>
      </c>
      <c r="C716" s="7">
        <v>4301333827</v>
      </c>
      <c r="D716" s="8">
        <v>288</v>
      </c>
      <c r="E716" s="8">
        <v>2576</v>
      </c>
      <c r="F716" s="8" t="s">
        <v>1695</v>
      </c>
      <c r="G716" s="8" t="s">
        <v>1696</v>
      </c>
      <c r="H716" s="8">
        <v>39.993389999999899</v>
      </c>
      <c r="I716" s="9">
        <v>-110.21155</v>
      </c>
      <c r="J716" s="7">
        <v>2576</v>
      </c>
      <c r="K716" s="8">
        <v>365</v>
      </c>
      <c r="L716" s="8">
        <v>730</v>
      </c>
      <c r="M716" s="8">
        <v>1095</v>
      </c>
      <c r="N716" s="8">
        <v>1460</v>
      </c>
      <c r="O716" s="8">
        <v>1825</v>
      </c>
      <c r="P716" s="8">
        <v>2190</v>
      </c>
      <c r="Q716" s="6">
        <v>2.3290384453705478E-4</v>
      </c>
      <c r="R716" s="33">
        <f t="shared" si="234"/>
        <v>2366.0642127624578</v>
      </c>
      <c r="S716" s="31">
        <f t="shared" si="235"/>
        <v>2173.2375228708192</v>
      </c>
      <c r="T716" s="31">
        <f t="shared" si="236"/>
        <v>1996.1255934383457</v>
      </c>
      <c r="U716" s="31">
        <f t="shared" si="237"/>
        <v>1833.4477215891668</v>
      </c>
      <c r="V716" s="31">
        <f t="shared" si="238"/>
        <v>1684.0275776486778</v>
      </c>
      <c r="W716" s="20">
        <f t="shared" si="239"/>
        <v>1546.7846990603991</v>
      </c>
      <c r="Y716" s="153">
        <f t="shared" si="231"/>
        <v>3.798425344</v>
      </c>
      <c r="Z716" s="155">
        <f t="shared" si="240"/>
        <v>475.78884007982487</v>
      </c>
      <c r="AA716" s="156">
        <f t="shared" si="241"/>
        <v>1520.3367533585208</v>
      </c>
      <c r="AD716" s="14" t="s">
        <v>670</v>
      </c>
      <c r="AE716" s="57">
        <v>39765</v>
      </c>
      <c r="AF716" s="33">
        <f t="shared" si="242"/>
        <v>2366.0642127624578</v>
      </c>
      <c r="AG716" s="84">
        <f t="shared" si="232"/>
        <v>3.4888657885436056</v>
      </c>
      <c r="AH716" s="31">
        <f t="shared" si="243"/>
        <v>2173.2375228708192</v>
      </c>
      <c r="AI716" s="86">
        <f t="shared" si="233"/>
        <v>3.2045343499240291</v>
      </c>
      <c r="AJ716" s="155">
        <f t="shared" si="244"/>
        <v>1996.1255934383457</v>
      </c>
      <c r="AK716" s="56"/>
      <c r="AL716" s="86">
        <f t="shared" si="245"/>
        <v>2.9433750170509518</v>
      </c>
      <c r="AM716" s="31">
        <f t="shared" si="246"/>
        <v>1833.4477215891668</v>
      </c>
      <c r="AN716" s="86">
        <f t="shared" si="247"/>
        <v>2.7034993371829761</v>
      </c>
      <c r="AO716" s="31">
        <f t="shared" si="248"/>
        <v>1684.0275776486778</v>
      </c>
      <c r="AP716" s="89">
        <f t="shared" si="249"/>
        <v>2.4831727604563918</v>
      </c>
      <c r="AQ716" s="20">
        <f t="shared" si="250"/>
        <v>1546.7846990603991</v>
      </c>
      <c r="AR716" s="86">
        <f t="shared" si="251"/>
        <v>2.2808020972913172</v>
      </c>
    </row>
    <row r="717" spans="1:44" x14ac:dyDescent="0.25">
      <c r="A717" s="3" t="s">
        <v>1467</v>
      </c>
      <c r="B717" s="4">
        <v>39768</v>
      </c>
      <c r="C717" s="7">
        <v>4304740039</v>
      </c>
      <c r="D717" s="8">
        <v>333</v>
      </c>
      <c r="E717" s="8">
        <v>4747</v>
      </c>
      <c r="F717" s="8" t="s">
        <v>1695</v>
      </c>
      <c r="G717" s="8" t="s">
        <v>1697</v>
      </c>
      <c r="H717" s="8">
        <v>40.190689999999897</v>
      </c>
      <c r="I717" s="9">
        <v>-109.79991</v>
      </c>
      <c r="J717" s="7">
        <v>4747</v>
      </c>
      <c r="K717" s="8">
        <v>365</v>
      </c>
      <c r="L717" s="8">
        <v>730</v>
      </c>
      <c r="M717" s="8">
        <v>1095</v>
      </c>
      <c r="N717" s="8">
        <v>1460</v>
      </c>
      <c r="O717" s="8">
        <v>1825</v>
      </c>
      <c r="P717" s="8">
        <v>2190</v>
      </c>
      <c r="Q717" s="6">
        <v>2.3290384453705478E-4</v>
      </c>
      <c r="R717" s="33">
        <f t="shared" si="234"/>
        <v>4360.1346343103214</v>
      </c>
      <c r="S717" s="31">
        <f t="shared" si="235"/>
        <v>4004.7975625263116</v>
      </c>
      <c r="T717" s="31">
        <f t="shared" si="236"/>
        <v>3678.4193292126656</v>
      </c>
      <c r="U717" s="31">
        <f t="shared" si="237"/>
        <v>3378.6398813601613</v>
      </c>
      <c r="V717" s="31">
        <f t="shared" si="238"/>
        <v>3103.2915027555409</v>
      </c>
      <c r="W717" s="20">
        <f t="shared" si="239"/>
        <v>2850.3831391458521</v>
      </c>
      <c r="Y717" s="153">
        <f t="shared" si="231"/>
        <v>6.9996603679999998</v>
      </c>
      <c r="Z717" s="155">
        <f t="shared" si="240"/>
        <v>876.77392230548469</v>
      </c>
      <c r="AA717" s="156">
        <f t="shared" si="241"/>
        <v>2801.645406907181</v>
      </c>
      <c r="AD717" s="14" t="s">
        <v>1467</v>
      </c>
      <c r="AE717" s="57">
        <v>39768</v>
      </c>
      <c r="AF717" s="33">
        <f t="shared" si="242"/>
        <v>4360.1346343103214</v>
      </c>
      <c r="AG717" s="84">
        <f t="shared" si="232"/>
        <v>6.4292103642144784</v>
      </c>
      <c r="AH717" s="31">
        <f t="shared" si="243"/>
        <v>4004.7975625263116</v>
      </c>
      <c r="AI717" s="86">
        <f t="shared" si="233"/>
        <v>5.9052502170377972</v>
      </c>
      <c r="AJ717" s="155">
        <f t="shared" si="244"/>
        <v>3678.4193292126656</v>
      </c>
      <c r="AK717" s="56"/>
      <c r="AL717" s="86">
        <f t="shared" si="245"/>
        <v>5.4239911513745609</v>
      </c>
      <c r="AM717" s="31">
        <f t="shared" si="246"/>
        <v>3378.6398813601613</v>
      </c>
      <c r="AN717" s="86">
        <f t="shared" si="247"/>
        <v>4.9819531652203377</v>
      </c>
      <c r="AO717" s="31">
        <f t="shared" si="248"/>
        <v>3103.2915027555409</v>
      </c>
      <c r="AP717" s="89">
        <f t="shared" si="249"/>
        <v>4.5759398656391665</v>
      </c>
      <c r="AQ717" s="20">
        <f t="shared" si="250"/>
        <v>2850.3831391458521</v>
      </c>
      <c r="AR717" s="86">
        <f t="shared" si="251"/>
        <v>4.2030153555286809</v>
      </c>
    </row>
    <row r="718" spans="1:44" x14ac:dyDescent="0.25">
      <c r="A718" s="3" t="s">
        <v>114</v>
      </c>
      <c r="B718" s="4">
        <v>39769</v>
      </c>
      <c r="C718" s="7">
        <v>4301330182</v>
      </c>
      <c r="D718" s="8">
        <v>366</v>
      </c>
      <c r="E718" s="8">
        <v>9312</v>
      </c>
      <c r="F718" s="8" t="s">
        <v>1695</v>
      </c>
      <c r="G718" s="8" t="s">
        <v>1696</v>
      </c>
      <c r="H718" s="8">
        <v>40.336680000000001</v>
      </c>
      <c r="I718" s="9">
        <v>-110.1859</v>
      </c>
      <c r="J718" s="7">
        <v>9312</v>
      </c>
      <c r="K718" s="8">
        <v>365</v>
      </c>
      <c r="L718" s="8">
        <v>730</v>
      </c>
      <c r="M718" s="8">
        <v>1095</v>
      </c>
      <c r="N718" s="8">
        <v>1460</v>
      </c>
      <c r="O718" s="8">
        <v>1825</v>
      </c>
      <c r="P718" s="8">
        <v>2190</v>
      </c>
      <c r="Q718" s="6">
        <v>2.3290384453705478E-4</v>
      </c>
      <c r="R718" s="33">
        <f t="shared" si="234"/>
        <v>8553.1016883711218</v>
      </c>
      <c r="S718" s="31">
        <f t="shared" si="235"/>
        <v>7856.051169632402</v>
      </c>
      <c r="T718" s="31">
        <f t="shared" si="236"/>
        <v>7215.8080458454488</v>
      </c>
      <c r="U718" s="31">
        <f t="shared" si="237"/>
        <v>6627.7426954341308</v>
      </c>
      <c r="V718" s="31">
        <f t="shared" si="238"/>
        <v>6087.6027962206863</v>
      </c>
      <c r="W718" s="20">
        <f t="shared" si="239"/>
        <v>5591.4825767276543</v>
      </c>
      <c r="Y718" s="153">
        <f t="shared" si="231"/>
        <v>13.730953727999999</v>
      </c>
      <c r="Z718" s="155">
        <f t="shared" si="240"/>
        <v>1719.9323287357645</v>
      </c>
      <c r="AA718" s="156">
        <f t="shared" si="241"/>
        <v>5495.875717109684</v>
      </c>
      <c r="AD718" s="14" t="s">
        <v>114</v>
      </c>
      <c r="AE718" s="57">
        <v>39769</v>
      </c>
      <c r="AF718" s="33">
        <f t="shared" si="242"/>
        <v>8553.1016883711218</v>
      </c>
      <c r="AG718" s="84">
        <f t="shared" si="232"/>
        <v>12.611924775977506</v>
      </c>
      <c r="AH718" s="31">
        <f t="shared" si="243"/>
        <v>7856.051169632402</v>
      </c>
      <c r="AI718" s="86">
        <f t="shared" si="233"/>
        <v>11.58409311587444</v>
      </c>
      <c r="AJ718" s="155">
        <f t="shared" si="244"/>
        <v>7215.8080458454488</v>
      </c>
      <c r="AK718" s="56"/>
      <c r="AL718" s="86">
        <f t="shared" si="245"/>
        <v>10.64002645915313</v>
      </c>
      <c r="AM718" s="31">
        <f t="shared" si="246"/>
        <v>6627.7426954341308</v>
      </c>
      <c r="AN718" s="86">
        <f t="shared" si="247"/>
        <v>9.772898225096224</v>
      </c>
      <c r="AO718" s="31">
        <f t="shared" si="248"/>
        <v>6087.6027962206863</v>
      </c>
      <c r="AP718" s="89">
        <f t="shared" si="249"/>
        <v>8.9764381775504347</v>
      </c>
      <c r="AQ718" s="20">
        <f t="shared" si="250"/>
        <v>5591.4825767276543</v>
      </c>
      <c r="AR718" s="86">
        <f t="shared" si="251"/>
        <v>8.244887084618302</v>
      </c>
    </row>
    <row r="719" spans="1:44" x14ac:dyDescent="0.25">
      <c r="A719" s="3" t="s">
        <v>650</v>
      </c>
      <c r="B719" s="4">
        <v>39769</v>
      </c>
      <c r="C719" s="7">
        <v>4301333742</v>
      </c>
      <c r="D719" s="8">
        <v>364</v>
      </c>
      <c r="E719" s="8">
        <v>1623</v>
      </c>
      <c r="F719" s="8" t="s">
        <v>1695</v>
      </c>
      <c r="G719" s="8" t="s">
        <v>1696</v>
      </c>
      <c r="H719" s="8">
        <v>40.117939999999898</v>
      </c>
      <c r="I719" s="9">
        <v>-110.0586</v>
      </c>
      <c r="J719" s="7">
        <v>1623</v>
      </c>
      <c r="K719" s="8">
        <v>365</v>
      </c>
      <c r="L719" s="8">
        <v>730</v>
      </c>
      <c r="M719" s="8">
        <v>1095</v>
      </c>
      <c r="N719" s="8">
        <v>1460</v>
      </c>
      <c r="O719" s="8">
        <v>1825</v>
      </c>
      <c r="P719" s="8">
        <v>2190</v>
      </c>
      <c r="Q719" s="6">
        <v>2.3290384453705478E-4</v>
      </c>
      <c r="R719" s="33">
        <f t="shared" si="234"/>
        <v>1490.7306744229306</v>
      </c>
      <c r="S719" s="31">
        <f t="shared" si="235"/>
        <v>1369.2408771814205</v>
      </c>
      <c r="T719" s="31">
        <f t="shared" si="236"/>
        <v>1257.6521110832434</v>
      </c>
      <c r="U719" s="31">
        <f t="shared" si="237"/>
        <v>1155.1574736565287</v>
      </c>
      <c r="V719" s="31">
        <f t="shared" si="238"/>
        <v>1061.0158224083091</v>
      </c>
      <c r="W719" s="20">
        <f t="shared" si="239"/>
        <v>974.54641559589584</v>
      </c>
      <c r="Y719" s="153">
        <f t="shared" si="231"/>
        <v>2.3931849119999997</v>
      </c>
      <c r="Z719" s="155">
        <f t="shared" si="240"/>
        <v>299.76913332669091</v>
      </c>
      <c r="AA719" s="156">
        <f t="shared" si="241"/>
        <v>957.88297775655246</v>
      </c>
      <c r="AD719" s="14" t="s">
        <v>650</v>
      </c>
      <c r="AE719" s="57">
        <v>39769</v>
      </c>
      <c r="AF719" s="33">
        <f t="shared" si="242"/>
        <v>1490.7306744229306</v>
      </c>
      <c r="AG719" s="84">
        <f t="shared" si="232"/>
        <v>2.1981479715862857</v>
      </c>
      <c r="AH719" s="31">
        <f t="shared" si="243"/>
        <v>1369.2408771814205</v>
      </c>
      <c r="AI719" s="86">
        <f t="shared" si="233"/>
        <v>2.0190059200026003</v>
      </c>
      <c r="AJ719" s="155">
        <f t="shared" si="244"/>
        <v>1257.6521110832434</v>
      </c>
      <c r="AK719" s="56"/>
      <c r="AL719" s="86">
        <f t="shared" si="245"/>
        <v>1.85446337448513</v>
      </c>
      <c r="AM719" s="31">
        <f t="shared" si="246"/>
        <v>1155.1574736565287</v>
      </c>
      <c r="AN719" s="86">
        <f t="shared" si="247"/>
        <v>1.7033305218353925</v>
      </c>
      <c r="AO719" s="31">
        <f t="shared" si="248"/>
        <v>1061.0158224083091</v>
      </c>
      <c r="AP719" s="89">
        <f t="shared" si="249"/>
        <v>1.5645145148372377</v>
      </c>
      <c r="AQ719" s="20">
        <f t="shared" si="250"/>
        <v>974.54641559589584</v>
      </c>
      <c r="AR719" s="86">
        <f t="shared" si="251"/>
        <v>1.4370115698384345</v>
      </c>
    </row>
    <row r="720" spans="1:44" x14ac:dyDescent="0.25">
      <c r="A720" s="3" t="s">
        <v>709</v>
      </c>
      <c r="B720" s="4">
        <v>39769</v>
      </c>
      <c r="C720" s="7">
        <v>4301333946</v>
      </c>
      <c r="D720" s="8">
        <v>354</v>
      </c>
      <c r="E720" s="8">
        <v>871</v>
      </c>
      <c r="F720" s="8" t="s">
        <v>1695</v>
      </c>
      <c r="G720" s="8" t="s">
        <v>1696</v>
      </c>
      <c r="H720" s="8">
        <v>40.115049999999897</v>
      </c>
      <c r="I720" s="9">
        <v>-110.14529</v>
      </c>
      <c r="J720" s="7">
        <v>871</v>
      </c>
      <c r="K720" s="8">
        <v>365</v>
      </c>
      <c r="L720" s="8">
        <v>730</v>
      </c>
      <c r="M720" s="8">
        <v>1095</v>
      </c>
      <c r="N720" s="8">
        <v>1460</v>
      </c>
      <c r="O720" s="8">
        <v>1825</v>
      </c>
      <c r="P720" s="8">
        <v>2190</v>
      </c>
      <c r="Q720" s="6">
        <v>2.3290384453705478E-4</v>
      </c>
      <c r="R720" s="33">
        <f t="shared" si="234"/>
        <v>800.01627690842429</v>
      </c>
      <c r="S720" s="31">
        <f t="shared" si="235"/>
        <v>734.81750093962864</v>
      </c>
      <c r="T720" s="31">
        <f t="shared" si="236"/>
        <v>674.93221734658357</v>
      </c>
      <c r="U720" s="31">
        <f t="shared" si="237"/>
        <v>619.92739344105757</v>
      </c>
      <c r="V720" s="31">
        <f t="shared" si="238"/>
        <v>569.40528731832228</v>
      </c>
      <c r="W720" s="20">
        <f t="shared" si="239"/>
        <v>523.00057177081044</v>
      </c>
      <c r="Y720" s="153">
        <f t="shared" si="231"/>
        <v>1.284327824</v>
      </c>
      <c r="Z720" s="155">
        <f t="shared" si="240"/>
        <v>160.87425454562401</v>
      </c>
      <c r="AA720" s="156">
        <f t="shared" si="241"/>
        <v>514.05796280095956</v>
      </c>
      <c r="AD720" s="14" t="s">
        <v>709</v>
      </c>
      <c r="AE720" s="57">
        <v>39769</v>
      </c>
      <c r="AF720" s="33">
        <f t="shared" si="242"/>
        <v>800.01627690842429</v>
      </c>
      <c r="AG720" s="84">
        <f t="shared" si="232"/>
        <v>1.1796592010176556</v>
      </c>
      <c r="AH720" s="31">
        <f t="shared" si="243"/>
        <v>734.81750093962864</v>
      </c>
      <c r="AI720" s="86">
        <f t="shared" si="233"/>
        <v>1.0835207371055238</v>
      </c>
      <c r="AJ720" s="155">
        <f t="shared" si="244"/>
        <v>674.93221734658357</v>
      </c>
      <c r="AK720" s="56"/>
      <c r="AL720" s="86">
        <f t="shared" si="245"/>
        <v>0.99521725149510065</v>
      </c>
      <c r="AM720" s="31">
        <f t="shared" si="246"/>
        <v>619.92739344105757</v>
      </c>
      <c r="AN720" s="86">
        <f t="shared" si="247"/>
        <v>0.91411021843415075</v>
      </c>
      <c r="AO720" s="31">
        <f t="shared" si="248"/>
        <v>569.40528731832228</v>
      </c>
      <c r="AP720" s="89">
        <f t="shared" si="249"/>
        <v>0.83961314998350822</v>
      </c>
      <c r="AQ720" s="20">
        <f t="shared" si="250"/>
        <v>523.00057177081044</v>
      </c>
      <c r="AR720" s="86">
        <f t="shared" si="251"/>
        <v>0.77118735510121783</v>
      </c>
    </row>
    <row r="721" spans="1:44" x14ac:dyDescent="0.25">
      <c r="A721" s="3" t="s">
        <v>748</v>
      </c>
      <c r="B721" s="4">
        <v>39773</v>
      </c>
      <c r="C721" s="7">
        <v>4301334010</v>
      </c>
      <c r="D721" s="8">
        <v>351</v>
      </c>
      <c r="E721" s="8">
        <v>1794</v>
      </c>
      <c r="F721" s="8" t="s">
        <v>1695</v>
      </c>
      <c r="G721" s="8" t="s">
        <v>1696</v>
      </c>
      <c r="H721" s="8">
        <v>40.040489999999899</v>
      </c>
      <c r="I721" s="9">
        <v>-110.06133</v>
      </c>
      <c r="J721" s="7">
        <v>1794</v>
      </c>
      <c r="K721" s="8">
        <v>365</v>
      </c>
      <c r="L721" s="8">
        <v>730</v>
      </c>
      <c r="M721" s="8">
        <v>1095</v>
      </c>
      <c r="N721" s="8">
        <v>1460</v>
      </c>
      <c r="O721" s="8">
        <v>1825</v>
      </c>
      <c r="P721" s="8">
        <v>2190</v>
      </c>
      <c r="Q721" s="6">
        <v>2.3290384453705478E-4</v>
      </c>
      <c r="R721" s="33">
        <f t="shared" si="234"/>
        <v>1647.7947196024261</v>
      </c>
      <c r="S721" s="31">
        <f t="shared" si="235"/>
        <v>1513.5047034278919</v>
      </c>
      <c r="T721" s="31">
        <f t="shared" si="236"/>
        <v>1390.1588954302765</v>
      </c>
      <c r="U721" s="31">
        <f t="shared" si="237"/>
        <v>1276.8653775353125</v>
      </c>
      <c r="V721" s="31">
        <f t="shared" si="238"/>
        <v>1172.8049201481863</v>
      </c>
      <c r="W721" s="20">
        <f t="shared" si="239"/>
        <v>1077.2250582742065</v>
      </c>
      <c r="Y721" s="153">
        <f t="shared" si="231"/>
        <v>2.6453319359999998</v>
      </c>
      <c r="Z721" s="155">
        <f t="shared" si="240"/>
        <v>331.35294219844945</v>
      </c>
      <c r="AA721" s="156">
        <f t="shared" si="241"/>
        <v>1058.8059532318271</v>
      </c>
      <c r="AD721" s="14" t="s">
        <v>748</v>
      </c>
      <c r="AE721" s="57">
        <v>39773</v>
      </c>
      <c r="AF721" s="33">
        <f t="shared" si="242"/>
        <v>1647.7947196024261</v>
      </c>
      <c r="AG721" s="84">
        <f t="shared" si="232"/>
        <v>2.4297458170214399</v>
      </c>
      <c r="AH721" s="31">
        <f t="shared" si="243"/>
        <v>1513.5047034278919</v>
      </c>
      <c r="AI721" s="86">
        <f t="shared" si="233"/>
        <v>2.2317292794113772</v>
      </c>
      <c r="AJ721" s="155">
        <f t="shared" si="244"/>
        <v>1390.1588954302765</v>
      </c>
      <c r="AK721" s="56"/>
      <c r="AL721" s="86">
        <f t="shared" si="245"/>
        <v>2.0498504583033417</v>
      </c>
      <c r="AM721" s="31">
        <f t="shared" si="246"/>
        <v>1276.8653775353125</v>
      </c>
      <c r="AN721" s="86">
        <f t="shared" si="247"/>
        <v>1.8827941812524298</v>
      </c>
      <c r="AO721" s="31">
        <f t="shared" si="248"/>
        <v>1172.8049201481863</v>
      </c>
      <c r="AP721" s="89">
        <f t="shared" si="249"/>
        <v>1.7293524581749871</v>
      </c>
      <c r="AQ721" s="20">
        <f t="shared" si="250"/>
        <v>1077.2250582742065</v>
      </c>
      <c r="AR721" s="86">
        <f t="shared" si="251"/>
        <v>1.5884157463278814</v>
      </c>
    </row>
    <row r="722" spans="1:44" x14ac:dyDescent="0.25">
      <c r="A722" s="3" t="s">
        <v>1464</v>
      </c>
      <c r="B722" s="4">
        <v>39774</v>
      </c>
      <c r="C722" s="7">
        <v>4304740017</v>
      </c>
      <c r="D722" s="8">
        <v>84</v>
      </c>
      <c r="E722" s="8">
        <v>354</v>
      </c>
      <c r="F722" s="8" t="s">
        <v>1695</v>
      </c>
      <c r="G722" s="8" t="s">
        <v>1697</v>
      </c>
      <c r="H722" s="8">
        <v>40.184100000000001</v>
      </c>
      <c r="I722" s="9">
        <v>-109.81917</v>
      </c>
      <c r="J722" s="7">
        <v>354</v>
      </c>
      <c r="K722" s="8">
        <v>365</v>
      </c>
      <c r="L722" s="8">
        <v>730</v>
      </c>
      <c r="M722" s="8">
        <v>1095</v>
      </c>
      <c r="N722" s="8">
        <v>1460</v>
      </c>
      <c r="O722" s="8">
        <v>1825</v>
      </c>
      <c r="P722" s="8">
        <v>2190</v>
      </c>
      <c r="Q722" s="6">
        <v>2.3290384453705478E-4</v>
      </c>
      <c r="R722" s="33">
        <f t="shared" si="234"/>
        <v>325.15012861720112</v>
      </c>
      <c r="S722" s="31">
        <f t="shared" si="235"/>
        <v>298.65142977339673</v>
      </c>
      <c r="T722" s="31">
        <f t="shared" si="236"/>
        <v>274.3122904026298</v>
      </c>
      <c r="U722" s="31">
        <f t="shared" si="237"/>
        <v>251.95671329292122</v>
      </c>
      <c r="V722" s="31">
        <f t="shared" si="238"/>
        <v>231.42304444395648</v>
      </c>
      <c r="W722" s="20">
        <f t="shared" si="239"/>
        <v>212.56280414106416</v>
      </c>
      <c r="Y722" s="153">
        <f t="shared" si="231"/>
        <v>0.52198857599999993</v>
      </c>
      <c r="Z722" s="155">
        <f t="shared" si="240"/>
        <v>65.38402538364052</v>
      </c>
      <c r="AA722" s="156">
        <f t="shared" si="241"/>
        <v>208.92826501898926</v>
      </c>
      <c r="AD722" s="14" t="s">
        <v>1464</v>
      </c>
      <c r="AE722" s="57">
        <v>39774</v>
      </c>
      <c r="AF722" s="33">
        <f t="shared" si="242"/>
        <v>325.15012861720112</v>
      </c>
      <c r="AG722" s="84">
        <f t="shared" si="232"/>
        <v>0.47944817125172218</v>
      </c>
      <c r="AH722" s="31">
        <f t="shared" si="243"/>
        <v>298.65142977339673</v>
      </c>
      <c r="AI722" s="86">
        <f t="shared" si="233"/>
        <v>0.44037467386378348</v>
      </c>
      <c r="AJ722" s="155">
        <f t="shared" si="244"/>
        <v>274.3122904026298</v>
      </c>
      <c r="AK722" s="56"/>
      <c r="AL722" s="86">
        <f t="shared" si="245"/>
        <v>0.40448554193945535</v>
      </c>
      <c r="AM722" s="31">
        <f t="shared" si="246"/>
        <v>251.95671329292122</v>
      </c>
      <c r="AN722" s="86">
        <f t="shared" si="247"/>
        <v>0.3715212598457972</v>
      </c>
      <c r="AO722" s="31">
        <f t="shared" si="248"/>
        <v>231.42304444395648</v>
      </c>
      <c r="AP722" s="89">
        <f t="shared" si="249"/>
        <v>0.34124346164656938</v>
      </c>
      <c r="AQ722" s="20">
        <f t="shared" si="250"/>
        <v>212.56280414106416</v>
      </c>
      <c r="AR722" s="86">
        <f t="shared" si="251"/>
        <v>0.3134332074693813</v>
      </c>
    </row>
    <row r="723" spans="1:44" x14ac:dyDescent="0.25">
      <c r="A723" s="3" t="s">
        <v>671</v>
      </c>
      <c r="B723" s="4">
        <v>39777</v>
      </c>
      <c r="C723" s="7">
        <v>4301333833</v>
      </c>
      <c r="D723" s="8">
        <v>364</v>
      </c>
      <c r="E723" s="8">
        <v>3413</v>
      </c>
      <c r="F723" s="8" t="s">
        <v>1695</v>
      </c>
      <c r="G723" s="8" t="s">
        <v>1696</v>
      </c>
      <c r="H723" s="8">
        <v>39.981569999999898</v>
      </c>
      <c r="I723" s="9">
        <v>-110.19208</v>
      </c>
      <c r="J723" s="7">
        <v>3413</v>
      </c>
      <c r="K723" s="8">
        <v>365</v>
      </c>
      <c r="L723" s="8">
        <v>730</v>
      </c>
      <c r="M723" s="8">
        <v>1095</v>
      </c>
      <c r="N723" s="8">
        <v>1460</v>
      </c>
      <c r="O723" s="8">
        <v>1825</v>
      </c>
      <c r="P723" s="8">
        <v>2190</v>
      </c>
      <c r="Q723" s="6">
        <v>2.3290384453705478E-4</v>
      </c>
      <c r="R723" s="33">
        <f t="shared" si="234"/>
        <v>3134.8513812726201</v>
      </c>
      <c r="S723" s="31">
        <f t="shared" si="235"/>
        <v>2879.3709881824943</v>
      </c>
      <c r="T723" s="31">
        <f t="shared" si="236"/>
        <v>2644.7114326106653</v>
      </c>
      <c r="U723" s="31">
        <f t="shared" si="237"/>
        <v>2429.1758826800569</v>
      </c>
      <c r="V723" s="31">
        <f t="shared" si="238"/>
        <v>2231.2057929017615</v>
      </c>
      <c r="W723" s="20">
        <f t="shared" si="239"/>
        <v>2049.3696342752883</v>
      </c>
      <c r="Y723" s="153">
        <f t="shared" si="231"/>
        <v>5.0326186719999999</v>
      </c>
      <c r="Z723" s="155">
        <f t="shared" si="240"/>
        <v>630.3832729784325</v>
      </c>
      <c r="AA723" s="156">
        <f t="shared" si="241"/>
        <v>2014.3281596322327</v>
      </c>
      <c r="AD723" s="14" t="s">
        <v>671</v>
      </c>
      <c r="AE723" s="57">
        <v>39777</v>
      </c>
      <c r="AF723" s="33">
        <f t="shared" si="242"/>
        <v>3134.8513812726201</v>
      </c>
      <c r="AG723" s="84">
        <f t="shared" si="232"/>
        <v>4.622476295147254</v>
      </c>
      <c r="AH723" s="31">
        <f t="shared" si="243"/>
        <v>2879.3709881824943</v>
      </c>
      <c r="AI723" s="86">
        <f t="shared" si="233"/>
        <v>4.2457592143985678</v>
      </c>
      <c r="AJ723" s="155">
        <f t="shared" si="244"/>
        <v>2644.7114326106653</v>
      </c>
      <c r="AK723" s="56"/>
      <c r="AL723" s="86">
        <f t="shared" si="245"/>
        <v>3.8997433746874606</v>
      </c>
      <c r="AM723" s="31">
        <f t="shared" si="246"/>
        <v>2429.1758826800569</v>
      </c>
      <c r="AN723" s="86">
        <f t="shared" si="247"/>
        <v>3.5819267227505818</v>
      </c>
      <c r="AO723" s="31">
        <f t="shared" si="248"/>
        <v>2231.2057929017615</v>
      </c>
      <c r="AP723" s="89">
        <f t="shared" si="249"/>
        <v>3.2900111146885349</v>
      </c>
      <c r="AQ723" s="20">
        <f t="shared" si="250"/>
        <v>2049.3696342752883</v>
      </c>
      <c r="AR723" s="86">
        <f t="shared" si="251"/>
        <v>3.0218856980028206</v>
      </c>
    </row>
    <row r="724" spans="1:44" x14ac:dyDescent="0.25">
      <c r="A724" s="3" t="s">
        <v>1460</v>
      </c>
      <c r="B724" s="4">
        <v>39780</v>
      </c>
      <c r="C724" s="7">
        <v>4304739641</v>
      </c>
      <c r="D724" s="8">
        <v>11</v>
      </c>
      <c r="E724" s="8">
        <v>137</v>
      </c>
      <c r="F724" s="8" t="s">
        <v>1695</v>
      </c>
      <c r="G724" s="8" t="s">
        <v>1697</v>
      </c>
      <c r="H724" s="8">
        <v>40.34301</v>
      </c>
      <c r="I724" s="9">
        <v>-109.74475</v>
      </c>
      <c r="J724" s="7">
        <v>137</v>
      </c>
      <c r="K724" s="8">
        <v>365</v>
      </c>
      <c r="L724" s="8">
        <v>730</v>
      </c>
      <c r="M724" s="8">
        <v>1095</v>
      </c>
      <c r="N724" s="8">
        <v>1460</v>
      </c>
      <c r="O724" s="8">
        <v>1825</v>
      </c>
      <c r="P724" s="8">
        <v>2190</v>
      </c>
      <c r="Q724" s="6">
        <v>2.3290384453705478E-4</v>
      </c>
      <c r="R724" s="33">
        <f t="shared" si="234"/>
        <v>125.83493678123321</v>
      </c>
      <c r="S724" s="31">
        <f t="shared" si="235"/>
        <v>115.57979061851795</v>
      </c>
      <c r="T724" s="31">
        <f t="shared" si="236"/>
        <v>106.16040617276916</v>
      </c>
      <c r="U724" s="31">
        <f t="shared" si="237"/>
        <v>97.508671528616404</v>
      </c>
      <c r="V724" s="31">
        <f t="shared" si="238"/>
        <v>89.562025674638534</v>
      </c>
      <c r="W724" s="20">
        <f t="shared" si="239"/>
        <v>82.263006122389243</v>
      </c>
      <c r="Y724" s="153">
        <f t="shared" si="231"/>
        <v>0.202012528</v>
      </c>
      <c r="Z724" s="155">
        <f t="shared" si="240"/>
        <v>25.303987224742237</v>
      </c>
      <c r="AA724" s="156">
        <f t="shared" si="241"/>
        <v>80.856418948026914</v>
      </c>
      <c r="AD724" s="14" t="s">
        <v>1460</v>
      </c>
      <c r="AE724" s="57">
        <v>39780</v>
      </c>
      <c r="AF724" s="33">
        <f t="shared" si="242"/>
        <v>125.83493678123321</v>
      </c>
      <c r="AG724" s="84">
        <f t="shared" si="232"/>
        <v>0.18554915102114675</v>
      </c>
      <c r="AH724" s="31">
        <f t="shared" si="243"/>
        <v>115.57979061851795</v>
      </c>
      <c r="AI724" s="86">
        <f t="shared" si="233"/>
        <v>0.17042748677779193</v>
      </c>
      <c r="AJ724" s="155">
        <f t="shared" si="244"/>
        <v>106.16040617276916</v>
      </c>
      <c r="AK724" s="56"/>
      <c r="AL724" s="86">
        <f t="shared" si="245"/>
        <v>0.15653818995961971</v>
      </c>
      <c r="AM724" s="31">
        <f t="shared" si="246"/>
        <v>97.508671528616404</v>
      </c>
      <c r="AN724" s="86">
        <f t="shared" si="247"/>
        <v>0.14378082655049215</v>
      </c>
      <c r="AO724" s="31">
        <f t="shared" si="248"/>
        <v>89.562025674638534</v>
      </c>
      <c r="AP724" s="89">
        <f t="shared" si="249"/>
        <v>0.13206314758638418</v>
      </c>
      <c r="AQ724" s="20">
        <f t="shared" si="250"/>
        <v>82.263006122389243</v>
      </c>
      <c r="AR724" s="86">
        <f t="shared" si="251"/>
        <v>0.12130042209973232</v>
      </c>
    </row>
    <row r="725" spans="1:44" x14ac:dyDescent="0.25">
      <c r="A725" s="3" t="s">
        <v>1466</v>
      </c>
      <c r="B725" s="4">
        <v>39793</v>
      </c>
      <c r="C725" s="7">
        <v>4304740032</v>
      </c>
      <c r="D725" s="8">
        <v>358</v>
      </c>
      <c r="E725" s="8">
        <v>2541</v>
      </c>
      <c r="F725" s="8" t="s">
        <v>1695</v>
      </c>
      <c r="G725" s="8" t="s">
        <v>1697</v>
      </c>
      <c r="H725" s="8">
        <v>40.180320000000002</v>
      </c>
      <c r="I725" s="9">
        <v>-109.80492</v>
      </c>
      <c r="J725" s="7">
        <v>2541</v>
      </c>
      <c r="K725" s="8">
        <v>365</v>
      </c>
      <c r="L725" s="8">
        <v>730</v>
      </c>
      <c r="M725" s="8">
        <v>1095</v>
      </c>
      <c r="N725" s="8">
        <v>1460</v>
      </c>
      <c r="O725" s="8">
        <v>1825</v>
      </c>
      <c r="P725" s="8">
        <v>2190</v>
      </c>
      <c r="Q725" s="6">
        <v>2.3290384453705478E-4</v>
      </c>
      <c r="R725" s="33">
        <f t="shared" si="234"/>
        <v>2333.9166011760117</v>
      </c>
      <c r="S725" s="31">
        <f t="shared" si="235"/>
        <v>2143.709839136161</v>
      </c>
      <c r="T725" s="31">
        <f t="shared" si="236"/>
        <v>1969.0043217883683</v>
      </c>
      <c r="U725" s="31">
        <f t="shared" si="237"/>
        <v>1808.5367471110533</v>
      </c>
      <c r="V725" s="31">
        <f t="shared" si="238"/>
        <v>1661.1467681697554</v>
      </c>
      <c r="W725" s="20">
        <f t="shared" si="239"/>
        <v>1525.768602605774</v>
      </c>
      <c r="Y725" s="153">
        <f t="shared" si="231"/>
        <v>3.7468163039999998</v>
      </c>
      <c r="Z725" s="155">
        <f t="shared" si="240"/>
        <v>469.3243177961316</v>
      </c>
      <c r="AA725" s="156">
        <f t="shared" si="241"/>
        <v>1499.6800039922366</v>
      </c>
      <c r="AD725" s="14" t="s">
        <v>1466</v>
      </c>
      <c r="AE725" s="57">
        <v>39793</v>
      </c>
      <c r="AF725" s="33">
        <f t="shared" si="242"/>
        <v>2333.9166011760117</v>
      </c>
      <c r="AG725" s="84">
        <f t="shared" si="232"/>
        <v>3.441462720764481</v>
      </c>
      <c r="AH725" s="31">
        <f t="shared" si="243"/>
        <v>2143.709839136161</v>
      </c>
      <c r="AI725" s="86">
        <f t="shared" si="233"/>
        <v>3.1609944810391912</v>
      </c>
      <c r="AJ725" s="155">
        <f t="shared" si="244"/>
        <v>1969.0043217883683</v>
      </c>
      <c r="AK725" s="56"/>
      <c r="AL725" s="86">
        <f t="shared" si="245"/>
        <v>2.9033835086671078</v>
      </c>
      <c r="AM725" s="31">
        <f t="shared" si="246"/>
        <v>1808.5367471110533</v>
      </c>
      <c r="AN725" s="86">
        <f t="shared" si="247"/>
        <v>2.666767009232121</v>
      </c>
      <c r="AO725" s="31">
        <f t="shared" si="248"/>
        <v>1661.1467681697554</v>
      </c>
      <c r="AP725" s="89">
        <f t="shared" si="249"/>
        <v>2.4494340001241039</v>
      </c>
      <c r="AQ725" s="20">
        <f t="shared" si="250"/>
        <v>1525.768602605774</v>
      </c>
      <c r="AR725" s="86">
        <f t="shared" si="251"/>
        <v>2.2498129383607286</v>
      </c>
    </row>
    <row r="726" spans="1:44" x14ac:dyDescent="0.25">
      <c r="A726" s="3" t="s">
        <v>744</v>
      </c>
      <c r="B726" s="4">
        <v>39794</v>
      </c>
      <c r="C726" s="7">
        <v>4301333997</v>
      </c>
      <c r="D726" s="8">
        <v>359</v>
      </c>
      <c r="E726" s="8">
        <v>3837</v>
      </c>
      <c r="F726" s="8" t="s">
        <v>1695</v>
      </c>
      <c r="G726" s="8" t="s">
        <v>1696</v>
      </c>
      <c r="H726" s="8">
        <v>40.103279999999899</v>
      </c>
      <c r="I726" s="9">
        <v>-110.14107</v>
      </c>
      <c r="J726" s="7">
        <v>3837</v>
      </c>
      <c r="K726" s="8">
        <v>365</v>
      </c>
      <c r="L726" s="8">
        <v>730</v>
      </c>
      <c r="M726" s="8">
        <v>1095</v>
      </c>
      <c r="N726" s="8">
        <v>1460</v>
      </c>
      <c r="O726" s="8">
        <v>1825</v>
      </c>
      <c r="P726" s="8">
        <v>2190</v>
      </c>
      <c r="Q726" s="6">
        <v>2.3290384453705478E-4</v>
      </c>
      <c r="R726" s="33">
        <f t="shared" si="234"/>
        <v>3524.2967330627139</v>
      </c>
      <c r="S726" s="31">
        <f t="shared" si="235"/>
        <v>3237.0777854252069</v>
      </c>
      <c r="T726" s="31">
        <f t="shared" si="236"/>
        <v>2973.2662663132501</v>
      </c>
      <c r="U726" s="31">
        <f t="shared" si="237"/>
        <v>2730.9545449292054</v>
      </c>
      <c r="V726" s="31">
        <f t="shared" si="238"/>
        <v>2508.3904563035621</v>
      </c>
      <c r="W726" s="20">
        <f t="shared" si="239"/>
        <v>2303.9646313256021</v>
      </c>
      <c r="Y726" s="153">
        <f t="shared" si="231"/>
        <v>5.6578253279999995</v>
      </c>
      <c r="Z726" s="155">
        <f t="shared" si="240"/>
        <v>708.69634292945955</v>
      </c>
      <c r="AA726" s="156">
        <f t="shared" si="241"/>
        <v>2264.5699233837904</v>
      </c>
      <c r="AD726" s="14" t="s">
        <v>744</v>
      </c>
      <c r="AE726" s="57">
        <v>39794</v>
      </c>
      <c r="AF726" s="33">
        <f t="shared" si="242"/>
        <v>3524.2967330627139</v>
      </c>
      <c r="AG726" s="84">
        <f t="shared" si="232"/>
        <v>5.1967306019572259</v>
      </c>
      <c r="AH726" s="31">
        <f t="shared" si="243"/>
        <v>3237.0777854252069</v>
      </c>
      <c r="AI726" s="86">
        <f t="shared" si="233"/>
        <v>4.7732136260320264</v>
      </c>
      <c r="AJ726" s="155">
        <f t="shared" si="244"/>
        <v>2973.2662663132501</v>
      </c>
      <c r="AK726" s="56"/>
      <c r="AL726" s="86">
        <f t="shared" si="245"/>
        <v>4.3842119333946048</v>
      </c>
      <c r="AM726" s="31">
        <f t="shared" si="246"/>
        <v>2730.9545449292054</v>
      </c>
      <c r="AN726" s="86">
        <f t="shared" si="247"/>
        <v>4.0269126384980902</v>
      </c>
      <c r="AO726" s="31">
        <f t="shared" si="248"/>
        <v>2508.3904563035621</v>
      </c>
      <c r="AP726" s="89">
        <f t="shared" si="249"/>
        <v>3.6987320969996795</v>
      </c>
      <c r="AQ726" s="20">
        <f t="shared" si="250"/>
        <v>2303.9646313256021</v>
      </c>
      <c r="AR726" s="86">
        <f t="shared" si="251"/>
        <v>3.3972972233333785</v>
      </c>
    </row>
    <row r="727" spans="1:44" x14ac:dyDescent="0.25">
      <c r="A727" s="3" t="s">
        <v>735</v>
      </c>
      <c r="B727" s="4">
        <v>39798</v>
      </c>
      <c r="C727" s="7">
        <v>4301333988</v>
      </c>
      <c r="D727" s="8">
        <v>366</v>
      </c>
      <c r="E727" s="8">
        <v>20109</v>
      </c>
      <c r="F727" s="8" t="s">
        <v>1695</v>
      </c>
      <c r="G727" s="8" t="s">
        <v>1696</v>
      </c>
      <c r="H727" s="8">
        <v>40.261490000000002</v>
      </c>
      <c r="I727" s="9">
        <v>-110.40411</v>
      </c>
      <c r="J727" s="7">
        <v>20109</v>
      </c>
      <c r="K727" s="8">
        <v>365</v>
      </c>
      <c r="L727" s="8">
        <v>730</v>
      </c>
      <c r="M727" s="8">
        <v>1095</v>
      </c>
      <c r="N727" s="8">
        <v>1460</v>
      </c>
      <c r="O727" s="8">
        <v>1825</v>
      </c>
      <c r="P727" s="8">
        <v>2190</v>
      </c>
      <c r="Q727" s="6">
        <v>2.3290384453705478E-4</v>
      </c>
      <c r="R727" s="33">
        <f t="shared" si="234"/>
        <v>18470.180611195756</v>
      </c>
      <c r="S727" s="31">
        <f t="shared" si="235"/>
        <v>16964.919777721003</v>
      </c>
      <c r="T727" s="31">
        <f t="shared" si="236"/>
        <v>15582.332903125658</v>
      </c>
      <c r="U727" s="31">
        <f t="shared" si="237"/>
        <v>14312.422450868229</v>
      </c>
      <c r="V727" s="31">
        <f t="shared" si="238"/>
        <v>13146.005651761359</v>
      </c>
      <c r="W727" s="20">
        <f t="shared" si="239"/>
        <v>12074.648103030111</v>
      </c>
      <c r="Y727" s="153">
        <f t="shared" si="231"/>
        <v>29.651605296</v>
      </c>
      <c r="Z727" s="155">
        <f t="shared" si="240"/>
        <v>3714.1451029368004</v>
      </c>
      <c r="AA727" s="156">
        <f t="shared" si="241"/>
        <v>11868.187800188856</v>
      </c>
      <c r="AD727" s="14" t="s">
        <v>735</v>
      </c>
      <c r="AE727" s="57">
        <v>39798</v>
      </c>
      <c r="AF727" s="33">
        <f t="shared" si="242"/>
        <v>18470.180611195756</v>
      </c>
      <c r="AG727" s="84">
        <f t="shared" si="232"/>
        <v>27.235093999155033</v>
      </c>
      <c r="AH727" s="31">
        <f t="shared" si="243"/>
        <v>16964.919777721003</v>
      </c>
      <c r="AI727" s="86">
        <f t="shared" si="233"/>
        <v>25.015520668719837</v>
      </c>
      <c r="AJ727" s="155">
        <f t="shared" si="244"/>
        <v>15582.332903125658</v>
      </c>
      <c r="AK727" s="56"/>
      <c r="AL727" s="86">
        <f t="shared" si="245"/>
        <v>22.97683548830652</v>
      </c>
      <c r="AM727" s="31">
        <f t="shared" si="246"/>
        <v>14312.422450868229</v>
      </c>
      <c r="AN727" s="86">
        <f t="shared" si="247"/>
        <v>21.104296650393042</v>
      </c>
      <c r="AO727" s="31">
        <f t="shared" si="248"/>
        <v>13146.005651761359</v>
      </c>
      <c r="AP727" s="89">
        <f t="shared" si="249"/>
        <v>19.384363757770799</v>
      </c>
      <c r="AQ727" s="20">
        <f t="shared" si="250"/>
        <v>12074.648103030111</v>
      </c>
      <c r="AR727" s="86">
        <f t="shared" si="251"/>
        <v>17.80459991243443</v>
      </c>
    </row>
    <row r="728" spans="1:44" x14ac:dyDescent="0.25">
      <c r="A728" s="3" t="s">
        <v>742</v>
      </c>
      <c r="B728" s="4">
        <v>39799</v>
      </c>
      <c r="C728" s="7">
        <v>4301333995</v>
      </c>
      <c r="D728" s="8">
        <v>278</v>
      </c>
      <c r="E728" s="8">
        <v>500</v>
      </c>
      <c r="F728" s="8" t="s">
        <v>1695</v>
      </c>
      <c r="G728" s="8" t="s">
        <v>1696</v>
      </c>
      <c r="H728" s="8">
        <v>40.104349999999897</v>
      </c>
      <c r="I728" s="9">
        <v>-110.1361</v>
      </c>
      <c r="J728" s="7">
        <v>500</v>
      </c>
      <c r="K728" s="8">
        <v>365</v>
      </c>
      <c r="L728" s="8">
        <v>730</v>
      </c>
      <c r="M728" s="8">
        <v>1095</v>
      </c>
      <c r="N728" s="8">
        <v>1460</v>
      </c>
      <c r="O728" s="8">
        <v>1825</v>
      </c>
      <c r="P728" s="8">
        <v>2190</v>
      </c>
      <c r="Q728" s="6">
        <v>2.3290384453705478E-4</v>
      </c>
      <c r="R728" s="33">
        <f t="shared" si="234"/>
        <v>459.25159409209198</v>
      </c>
      <c r="S728" s="31">
        <f t="shared" si="235"/>
        <v>421.82405335225525</v>
      </c>
      <c r="T728" s="31">
        <f t="shared" si="236"/>
        <v>387.44673785682176</v>
      </c>
      <c r="U728" s="31">
        <f t="shared" si="237"/>
        <v>355.87106397305257</v>
      </c>
      <c r="V728" s="31">
        <f t="shared" si="238"/>
        <v>326.86870684174647</v>
      </c>
      <c r="W728" s="20">
        <f t="shared" si="239"/>
        <v>300.22994935178554</v>
      </c>
      <c r="Y728" s="153">
        <f t="shared" si="231"/>
        <v>0.73727199999999993</v>
      </c>
      <c r="Z728" s="155">
        <f t="shared" si="240"/>
        <v>92.350318338475319</v>
      </c>
      <c r="AA728" s="156">
        <f t="shared" si="241"/>
        <v>295.09641951834641</v>
      </c>
      <c r="AD728" s="14" t="s">
        <v>742</v>
      </c>
      <c r="AE728" s="57">
        <v>39799</v>
      </c>
      <c r="AF728" s="33">
        <f t="shared" si="242"/>
        <v>459.25159409209198</v>
      </c>
      <c r="AG728" s="84">
        <f t="shared" si="232"/>
        <v>0.67718668255892966</v>
      </c>
      <c r="AH728" s="31">
        <f t="shared" si="243"/>
        <v>421.82405335225525</v>
      </c>
      <c r="AI728" s="86">
        <f t="shared" si="233"/>
        <v>0.62199812692624779</v>
      </c>
      <c r="AJ728" s="155">
        <f t="shared" si="244"/>
        <v>387.44673785682176</v>
      </c>
      <c r="AK728" s="56"/>
      <c r="AL728" s="86">
        <f t="shared" si="245"/>
        <v>0.57130726262634934</v>
      </c>
      <c r="AM728" s="31">
        <f t="shared" si="246"/>
        <v>355.87106397305257</v>
      </c>
      <c r="AN728" s="86">
        <f t="shared" si="247"/>
        <v>0.52474754215508079</v>
      </c>
      <c r="AO728" s="31">
        <f t="shared" si="248"/>
        <v>326.86870684174647</v>
      </c>
      <c r="AP728" s="89">
        <f t="shared" si="249"/>
        <v>0.48198229046125618</v>
      </c>
      <c r="AQ728" s="20">
        <f t="shared" si="250"/>
        <v>300.22994935178554</v>
      </c>
      <c r="AR728" s="86">
        <f t="shared" si="251"/>
        <v>0.44270227043697924</v>
      </c>
    </row>
    <row r="729" spans="1:44" x14ac:dyDescent="0.25">
      <c r="A729" s="3" t="s">
        <v>751</v>
      </c>
      <c r="B729" s="4">
        <v>39799</v>
      </c>
      <c r="C729" s="7">
        <v>4301334013</v>
      </c>
      <c r="D729" s="8">
        <v>362</v>
      </c>
      <c r="E729" s="8">
        <v>2700</v>
      </c>
      <c r="F729" s="8" t="s">
        <v>1695</v>
      </c>
      <c r="G729" s="8" t="s">
        <v>1696</v>
      </c>
      <c r="H729" s="8">
        <v>40.032760000000003</v>
      </c>
      <c r="I729" s="9">
        <v>-110.08394</v>
      </c>
      <c r="J729" s="7">
        <v>2700</v>
      </c>
      <c r="K729" s="8">
        <v>365</v>
      </c>
      <c r="L729" s="8">
        <v>730</v>
      </c>
      <c r="M729" s="8">
        <v>1095</v>
      </c>
      <c r="N729" s="8">
        <v>1460</v>
      </c>
      <c r="O729" s="8">
        <v>1825</v>
      </c>
      <c r="P729" s="8">
        <v>2190</v>
      </c>
      <c r="Q729" s="6">
        <v>2.3290384453705478E-4</v>
      </c>
      <c r="R729" s="33">
        <f t="shared" si="234"/>
        <v>2479.9586080972967</v>
      </c>
      <c r="S729" s="31">
        <f t="shared" si="235"/>
        <v>2277.8498881021783</v>
      </c>
      <c r="T729" s="31">
        <f t="shared" si="236"/>
        <v>2092.2123844268376</v>
      </c>
      <c r="U729" s="31">
        <f t="shared" si="237"/>
        <v>1921.7037454544839</v>
      </c>
      <c r="V729" s="31">
        <f t="shared" si="238"/>
        <v>1765.091016945431</v>
      </c>
      <c r="W729" s="20">
        <f t="shared" si="239"/>
        <v>1621.241726499642</v>
      </c>
      <c r="Y729" s="153">
        <f t="shared" si="231"/>
        <v>3.9812688000000001</v>
      </c>
      <c r="Z729" s="155">
        <f t="shared" si="240"/>
        <v>498.69171902776674</v>
      </c>
      <c r="AA729" s="156">
        <f t="shared" si="241"/>
        <v>1593.5206653990708</v>
      </c>
      <c r="AD729" s="14" t="s">
        <v>751</v>
      </c>
      <c r="AE729" s="57">
        <v>39799</v>
      </c>
      <c r="AF729" s="33">
        <f t="shared" si="242"/>
        <v>2479.9586080972967</v>
      </c>
      <c r="AG729" s="84">
        <f t="shared" si="232"/>
        <v>3.6568080858182204</v>
      </c>
      <c r="AH729" s="31">
        <f t="shared" si="243"/>
        <v>2277.8498881021783</v>
      </c>
      <c r="AI729" s="86">
        <f t="shared" si="233"/>
        <v>3.3587898854017384</v>
      </c>
      <c r="AJ729" s="155">
        <f t="shared" si="244"/>
        <v>2092.2123844268376</v>
      </c>
      <c r="AK729" s="56"/>
      <c r="AL729" s="86">
        <f t="shared" si="245"/>
        <v>3.0850592181822867</v>
      </c>
      <c r="AM729" s="31">
        <f t="shared" si="246"/>
        <v>1921.7037454544839</v>
      </c>
      <c r="AN729" s="86">
        <f t="shared" si="247"/>
        <v>2.8336367276374363</v>
      </c>
      <c r="AO729" s="31">
        <f t="shared" si="248"/>
        <v>1765.091016945431</v>
      </c>
      <c r="AP729" s="89">
        <f t="shared" si="249"/>
        <v>2.6027043684907833</v>
      </c>
      <c r="AQ729" s="20">
        <f t="shared" si="250"/>
        <v>1621.241726499642</v>
      </c>
      <c r="AR729" s="86">
        <f t="shared" si="251"/>
        <v>2.3905922603596879</v>
      </c>
    </row>
    <row r="730" spans="1:44" x14ac:dyDescent="0.25">
      <c r="A730" s="3" t="s">
        <v>750</v>
      </c>
      <c r="B730" s="4">
        <v>39805</v>
      </c>
      <c r="C730" s="7">
        <v>4301334012</v>
      </c>
      <c r="D730" s="8">
        <v>360</v>
      </c>
      <c r="E730" s="8">
        <v>11703</v>
      </c>
      <c r="F730" s="8" t="s">
        <v>1695</v>
      </c>
      <c r="G730" s="8" t="s">
        <v>1696</v>
      </c>
      <c r="H730" s="8">
        <v>40.032820000000001</v>
      </c>
      <c r="I730" s="9">
        <v>-110.08396</v>
      </c>
      <c r="J730" s="7">
        <v>11703</v>
      </c>
      <c r="K730" s="8">
        <v>365</v>
      </c>
      <c r="L730" s="8">
        <v>730</v>
      </c>
      <c r="M730" s="8">
        <v>1095</v>
      </c>
      <c r="N730" s="8">
        <v>1460</v>
      </c>
      <c r="O730" s="8">
        <v>1825</v>
      </c>
      <c r="P730" s="8">
        <v>2190</v>
      </c>
      <c r="Q730" s="6">
        <v>2.3290384453705478E-4</v>
      </c>
      <c r="R730" s="33">
        <f t="shared" si="234"/>
        <v>10749.242811319506</v>
      </c>
      <c r="S730" s="31">
        <f t="shared" si="235"/>
        <v>9873.2137927628864</v>
      </c>
      <c r="T730" s="31">
        <f t="shared" si="236"/>
        <v>9068.5783462767704</v>
      </c>
      <c r="U730" s="31">
        <f t="shared" si="237"/>
        <v>8329.5181233532676</v>
      </c>
      <c r="V730" s="31">
        <f t="shared" si="238"/>
        <v>7650.6889523379177</v>
      </c>
      <c r="W730" s="20">
        <f t="shared" si="239"/>
        <v>7027.1821945278925</v>
      </c>
      <c r="Y730" s="153">
        <f t="shared" si="231"/>
        <v>17.256588432000001</v>
      </c>
      <c r="Z730" s="155">
        <f t="shared" si="240"/>
        <v>2161.5515510303535</v>
      </c>
      <c r="AA730" s="156">
        <f t="shared" si="241"/>
        <v>6907.0267952464164</v>
      </c>
      <c r="AD730" s="14" t="s">
        <v>750</v>
      </c>
      <c r="AE730" s="57">
        <v>39805</v>
      </c>
      <c r="AF730" s="33">
        <f t="shared" si="242"/>
        <v>10749.242811319506</v>
      </c>
      <c r="AG730" s="84">
        <f t="shared" si="232"/>
        <v>15.850231491974309</v>
      </c>
      <c r="AH730" s="31">
        <f t="shared" si="243"/>
        <v>9873.2137927628864</v>
      </c>
      <c r="AI730" s="86">
        <f t="shared" si="233"/>
        <v>14.558488158835758</v>
      </c>
      <c r="AJ730" s="155">
        <f t="shared" si="244"/>
        <v>9068.5783462767704</v>
      </c>
      <c r="AK730" s="56"/>
      <c r="AL730" s="86">
        <f t="shared" si="245"/>
        <v>13.372017789032334</v>
      </c>
      <c r="AM730" s="31">
        <f t="shared" si="246"/>
        <v>8329.5181233532676</v>
      </c>
      <c r="AN730" s="86">
        <f t="shared" si="247"/>
        <v>12.282240971681819</v>
      </c>
      <c r="AO730" s="31">
        <f t="shared" si="248"/>
        <v>7650.6889523379177</v>
      </c>
      <c r="AP730" s="89">
        <f t="shared" si="249"/>
        <v>11.281277490536162</v>
      </c>
      <c r="AQ730" s="20">
        <f t="shared" si="250"/>
        <v>7027.1821945278925</v>
      </c>
      <c r="AR730" s="86">
        <f t="shared" si="251"/>
        <v>10.361889341847936</v>
      </c>
    </row>
    <row r="731" spans="1:44" x14ac:dyDescent="0.25">
      <c r="A731" s="3" t="s">
        <v>749</v>
      </c>
      <c r="B731" s="4">
        <v>39811</v>
      </c>
      <c r="C731" s="7">
        <v>4301334011</v>
      </c>
      <c r="D731" s="8">
        <v>361</v>
      </c>
      <c r="E731" s="8">
        <v>14394</v>
      </c>
      <c r="F731" s="8" t="s">
        <v>1695</v>
      </c>
      <c r="G731" s="8" t="s">
        <v>1696</v>
      </c>
      <c r="H731" s="8">
        <v>40.028509999999898</v>
      </c>
      <c r="I731" s="9">
        <v>-110.09412</v>
      </c>
      <c r="J731" s="7">
        <v>14394</v>
      </c>
      <c r="K731" s="8">
        <v>365</v>
      </c>
      <c r="L731" s="8">
        <v>730</v>
      </c>
      <c r="M731" s="8">
        <v>1095</v>
      </c>
      <c r="N731" s="8">
        <v>1460</v>
      </c>
      <c r="O731" s="8">
        <v>1825</v>
      </c>
      <c r="P731" s="8">
        <v>2190</v>
      </c>
      <c r="Q731" s="6">
        <v>2.3290384453705478E-4</v>
      </c>
      <c r="R731" s="33">
        <f t="shared" si="234"/>
        <v>13220.934890723143</v>
      </c>
      <c r="S731" s="31">
        <f t="shared" si="235"/>
        <v>12143.470847904724</v>
      </c>
      <c r="T731" s="31">
        <f t="shared" si="236"/>
        <v>11153.816689422185</v>
      </c>
      <c r="U731" s="31">
        <f t="shared" si="237"/>
        <v>10244.816189656238</v>
      </c>
      <c r="V731" s="31">
        <f t="shared" si="238"/>
        <v>9409.8963325601962</v>
      </c>
      <c r="W731" s="20">
        <f t="shared" si="239"/>
        <v>8643.0197819392015</v>
      </c>
      <c r="Y731" s="153">
        <f t="shared" si="231"/>
        <v>21.224586335999998</v>
      </c>
      <c r="Z731" s="155">
        <f t="shared" si="240"/>
        <v>2658.5809643280277</v>
      </c>
      <c r="AA731" s="156">
        <f t="shared" si="241"/>
        <v>8495.2357250941568</v>
      </c>
      <c r="AD731" s="14" t="s">
        <v>749</v>
      </c>
      <c r="AE731" s="57">
        <v>39811</v>
      </c>
      <c r="AF731" s="33">
        <f t="shared" si="242"/>
        <v>13220.934890723143</v>
      </c>
      <c r="AG731" s="84">
        <f t="shared" si="232"/>
        <v>19.494850217506468</v>
      </c>
      <c r="AH731" s="31">
        <f t="shared" si="243"/>
        <v>12143.470847904724</v>
      </c>
      <c r="AI731" s="86">
        <f t="shared" si="233"/>
        <v>17.906082077952824</v>
      </c>
      <c r="AJ731" s="155">
        <f t="shared" si="244"/>
        <v>11153.816689422185</v>
      </c>
      <c r="AK731" s="56"/>
      <c r="AL731" s="86">
        <f t="shared" si="245"/>
        <v>16.446793476487347</v>
      </c>
      <c r="AM731" s="31">
        <f t="shared" si="246"/>
        <v>10244.816189656238</v>
      </c>
      <c r="AN731" s="86">
        <f t="shared" si="247"/>
        <v>15.106432243560468</v>
      </c>
      <c r="AO731" s="31">
        <f t="shared" si="248"/>
        <v>9409.8963325601962</v>
      </c>
      <c r="AP731" s="89">
        <f t="shared" si="249"/>
        <v>13.875306177798642</v>
      </c>
      <c r="AQ731" s="20">
        <f t="shared" si="250"/>
        <v>8643.0197819392015</v>
      </c>
      <c r="AR731" s="86">
        <f t="shared" si="251"/>
        <v>12.744512961339758</v>
      </c>
    </row>
    <row r="732" spans="1:44" x14ac:dyDescent="0.25">
      <c r="A732" s="3" t="s">
        <v>1468</v>
      </c>
      <c r="B732" s="4">
        <v>39814</v>
      </c>
      <c r="C732" s="7">
        <v>4304740040</v>
      </c>
      <c r="D732" s="8">
        <v>362</v>
      </c>
      <c r="E732" s="8">
        <v>2695</v>
      </c>
      <c r="F732" s="8" t="s">
        <v>1695</v>
      </c>
      <c r="G732" s="8" t="s">
        <v>1697</v>
      </c>
      <c r="H732" s="8">
        <v>40.191360000000003</v>
      </c>
      <c r="I732" s="9">
        <v>-109.81918</v>
      </c>
      <c r="J732" s="7">
        <v>2695</v>
      </c>
      <c r="K732" s="8">
        <v>365</v>
      </c>
      <c r="L732" s="8">
        <v>730</v>
      </c>
      <c r="M732" s="8">
        <v>1095</v>
      </c>
      <c r="N732" s="8">
        <v>1460</v>
      </c>
      <c r="O732" s="8">
        <v>1825</v>
      </c>
      <c r="P732" s="8">
        <v>2190</v>
      </c>
      <c r="Q732" s="6">
        <v>2.3290384453705478E-4</v>
      </c>
      <c r="R732" s="33">
        <f t="shared" si="234"/>
        <v>2475.366092156376</v>
      </c>
      <c r="S732" s="31">
        <f t="shared" si="235"/>
        <v>2273.6316475686558</v>
      </c>
      <c r="T732" s="31">
        <f t="shared" si="236"/>
        <v>2088.3379170482694</v>
      </c>
      <c r="U732" s="31">
        <f t="shared" si="237"/>
        <v>1918.1450348147534</v>
      </c>
      <c r="V732" s="31">
        <f t="shared" si="238"/>
        <v>1761.8223298770133</v>
      </c>
      <c r="W732" s="20">
        <f t="shared" si="239"/>
        <v>1618.2394270061241</v>
      </c>
      <c r="Y732" s="153">
        <f t="shared" si="231"/>
        <v>3.9738960799999998</v>
      </c>
      <c r="Z732" s="155">
        <f t="shared" si="240"/>
        <v>497.76821584438204</v>
      </c>
      <c r="AA732" s="156">
        <f t="shared" si="241"/>
        <v>1590.5697012038875</v>
      </c>
      <c r="AD732" s="14" t="s">
        <v>1468</v>
      </c>
      <c r="AE732" s="57">
        <v>39814</v>
      </c>
      <c r="AF732" s="33">
        <f t="shared" si="242"/>
        <v>2475.366092156376</v>
      </c>
      <c r="AG732" s="84">
        <f t="shared" si="232"/>
        <v>3.6500362189926312</v>
      </c>
      <c r="AH732" s="31">
        <f t="shared" si="243"/>
        <v>2273.6316475686558</v>
      </c>
      <c r="AI732" s="86">
        <f t="shared" si="233"/>
        <v>3.3525699041324759</v>
      </c>
      <c r="AJ732" s="155">
        <f t="shared" si="244"/>
        <v>2088.3379170482694</v>
      </c>
      <c r="AK732" s="56"/>
      <c r="AL732" s="86">
        <f t="shared" si="245"/>
        <v>3.0793461455560234</v>
      </c>
      <c r="AM732" s="31">
        <f t="shared" si="246"/>
        <v>1918.1450348147534</v>
      </c>
      <c r="AN732" s="86">
        <f t="shared" si="247"/>
        <v>2.8283892522158856</v>
      </c>
      <c r="AO732" s="31">
        <f t="shared" si="248"/>
        <v>1761.8223298770133</v>
      </c>
      <c r="AP732" s="89">
        <f t="shared" si="249"/>
        <v>2.5978845455861705</v>
      </c>
      <c r="AQ732" s="20">
        <f t="shared" si="250"/>
        <v>1618.2394270061241</v>
      </c>
      <c r="AR732" s="86">
        <f t="shared" si="251"/>
        <v>2.3861652376553182</v>
      </c>
    </row>
    <row r="733" spans="1:44" x14ac:dyDescent="0.25">
      <c r="A733" s="3" t="s">
        <v>741</v>
      </c>
      <c r="B733" s="4">
        <v>39818</v>
      </c>
      <c r="C733" s="7">
        <v>4301333994</v>
      </c>
      <c r="D733" s="8">
        <v>351</v>
      </c>
      <c r="E733" s="8">
        <v>973</v>
      </c>
      <c r="F733" s="8" t="s">
        <v>1695</v>
      </c>
      <c r="G733" s="8" t="s">
        <v>1696</v>
      </c>
      <c r="H733" s="8">
        <v>40.101570000000002</v>
      </c>
      <c r="I733" s="9">
        <v>-110.14556</v>
      </c>
      <c r="J733" s="7">
        <v>973</v>
      </c>
      <c r="K733" s="8">
        <v>365</v>
      </c>
      <c r="L733" s="8">
        <v>730</v>
      </c>
      <c r="M733" s="8">
        <v>1095</v>
      </c>
      <c r="N733" s="8">
        <v>1460</v>
      </c>
      <c r="O733" s="8">
        <v>1825</v>
      </c>
      <c r="P733" s="8">
        <v>2190</v>
      </c>
      <c r="Q733" s="6">
        <v>2.3290384453705478E-4</v>
      </c>
      <c r="R733" s="33">
        <f t="shared" si="234"/>
        <v>893.70360210321098</v>
      </c>
      <c r="S733" s="31">
        <f t="shared" si="235"/>
        <v>820.86960782348876</v>
      </c>
      <c r="T733" s="31">
        <f t="shared" si="236"/>
        <v>753.97135186937521</v>
      </c>
      <c r="U733" s="31">
        <f t="shared" si="237"/>
        <v>692.52509049156026</v>
      </c>
      <c r="V733" s="31">
        <f t="shared" si="238"/>
        <v>636.08650351403855</v>
      </c>
      <c r="W733" s="20">
        <f t="shared" si="239"/>
        <v>584.24748143857471</v>
      </c>
      <c r="Y733" s="153">
        <f t="shared" si="231"/>
        <v>1.434731312</v>
      </c>
      <c r="Z733" s="155">
        <f t="shared" si="240"/>
        <v>179.713719486673</v>
      </c>
      <c r="AA733" s="156">
        <f t="shared" si="241"/>
        <v>574.25763238270224</v>
      </c>
      <c r="AD733" s="14" t="s">
        <v>741</v>
      </c>
      <c r="AE733" s="57">
        <v>39818</v>
      </c>
      <c r="AF733" s="33">
        <f t="shared" si="242"/>
        <v>893.70360210321098</v>
      </c>
      <c r="AG733" s="84">
        <f t="shared" si="232"/>
        <v>1.317805284259677</v>
      </c>
      <c r="AH733" s="31">
        <f t="shared" si="243"/>
        <v>820.86960782348876</v>
      </c>
      <c r="AI733" s="86">
        <f t="shared" si="233"/>
        <v>1.2104083549984783</v>
      </c>
      <c r="AJ733" s="155">
        <f t="shared" si="244"/>
        <v>753.97135186937521</v>
      </c>
      <c r="AK733" s="56"/>
      <c r="AL733" s="86">
        <f t="shared" si="245"/>
        <v>1.111763933070876</v>
      </c>
      <c r="AM733" s="31">
        <f t="shared" si="246"/>
        <v>692.52509049156026</v>
      </c>
      <c r="AN733" s="86">
        <f t="shared" si="247"/>
        <v>1.0211587170337872</v>
      </c>
      <c r="AO733" s="31">
        <f t="shared" si="248"/>
        <v>636.08650351403855</v>
      </c>
      <c r="AP733" s="89">
        <f t="shared" si="249"/>
        <v>0.93793753723760442</v>
      </c>
      <c r="AQ733" s="20">
        <f t="shared" si="250"/>
        <v>584.24748143857471</v>
      </c>
      <c r="AR733" s="86">
        <f t="shared" si="251"/>
        <v>0.86149861827036167</v>
      </c>
    </row>
    <row r="734" spans="1:44" x14ac:dyDescent="0.25">
      <c r="A734" s="3" t="s">
        <v>752</v>
      </c>
      <c r="B734" s="4">
        <v>39819</v>
      </c>
      <c r="C734" s="7">
        <v>4301334014</v>
      </c>
      <c r="D734" s="8">
        <v>292</v>
      </c>
      <c r="E734" s="8">
        <v>480</v>
      </c>
      <c r="F734" s="8" t="s">
        <v>1695</v>
      </c>
      <c r="G734" s="8" t="s">
        <v>1696</v>
      </c>
      <c r="H734" s="8">
        <v>40.032960000000003</v>
      </c>
      <c r="I734" s="9">
        <v>-110.099</v>
      </c>
      <c r="J734" s="7">
        <v>480</v>
      </c>
      <c r="K734" s="8">
        <v>365</v>
      </c>
      <c r="L734" s="8">
        <v>730</v>
      </c>
      <c r="M734" s="8">
        <v>1095</v>
      </c>
      <c r="N734" s="8">
        <v>1460</v>
      </c>
      <c r="O734" s="8">
        <v>1825</v>
      </c>
      <c r="P734" s="8">
        <v>2190</v>
      </c>
      <c r="Q734" s="6">
        <v>2.3290384453705478E-4</v>
      </c>
      <c r="R734" s="33">
        <f t="shared" si="234"/>
        <v>440.8815303284083</v>
      </c>
      <c r="S734" s="31">
        <f t="shared" si="235"/>
        <v>404.95109121816506</v>
      </c>
      <c r="T734" s="31">
        <f t="shared" si="236"/>
        <v>371.94886834254891</v>
      </c>
      <c r="U734" s="31">
        <f t="shared" si="237"/>
        <v>341.63622141413049</v>
      </c>
      <c r="V734" s="31">
        <f t="shared" si="238"/>
        <v>313.79395856807662</v>
      </c>
      <c r="W734" s="20">
        <f t="shared" si="239"/>
        <v>288.22075137771412</v>
      </c>
      <c r="Y734" s="153">
        <f t="shared" si="231"/>
        <v>0.70778111999999993</v>
      </c>
      <c r="Z734" s="155">
        <f t="shared" si="240"/>
        <v>88.656305604936307</v>
      </c>
      <c r="AA734" s="156">
        <f t="shared" si="241"/>
        <v>283.29256273761257</v>
      </c>
      <c r="AD734" s="14" t="s">
        <v>752</v>
      </c>
      <c r="AE734" s="57">
        <v>39819</v>
      </c>
      <c r="AF734" s="33">
        <f t="shared" si="242"/>
        <v>440.8815303284083</v>
      </c>
      <c r="AG734" s="84">
        <f t="shared" si="232"/>
        <v>0.65009921525657244</v>
      </c>
      <c r="AH734" s="31">
        <f t="shared" si="243"/>
        <v>404.95109121816506</v>
      </c>
      <c r="AI734" s="86">
        <f t="shared" si="233"/>
        <v>0.59711820184919795</v>
      </c>
      <c r="AJ734" s="155">
        <f t="shared" si="244"/>
        <v>371.94886834254891</v>
      </c>
      <c r="AK734" s="56"/>
      <c r="AL734" s="86">
        <f t="shared" si="245"/>
        <v>0.54845497212129546</v>
      </c>
      <c r="AM734" s="31">
        <f t="shared" si="246"/>
        <v>341.63622141413049</v>
      </c>
      <c r="AN734" s="86">
        <f t="shared" si="247"/>
        <v>0.50375764046887761</v>
      </c>
      <c r="AO734" s="31">
        <f t="shared" si="248"/>
        <v>313.79395856807662</v>
      </c>
      <c r="AP734" s="89">
        <f t="shared" si="249"/>
        <v>0.46270299884280597</v>
      </c>
      <c r="AQ734" s="20">
        <f t="shared" si="250"/>
        <v>288.22075137771412</v>
      </c>
      <c r="AR734" s="86">
        <f t="shared" si="251"/>
        <v>0.42499417961950009</v>
      </c>
    </row>
    <row r="735" spans="1:44" x14ac:dyDescent="0.25">
      <c r="A735" s="3" t="s">
        <v>753</v>
      </c>
      <c r="B735" s="4">
        <v>39820</v>
      </c>
      <c r="C735" s="7">
        <v>4301334016</v>
      </c>
      <c r="D735" s="8">
        <v>356</v>
      </c>
      <c r="E735" s="8">
        <v>988</v>
      </c>
      <c r="F735" s="8" t="s">
        <v>1695</v>
      </c>
      <c r="G735" s="8" t="s">
        <v>1696</v>
      </c>
      <c r="H735" s="8">
        <v>40.039760000000001</v>
      </c>
      <c r="I735" s="9">
        <v>-110.09846</v>
      </c>
      <c r="J735" s="7">
        <v>988</v>
      </c>
      <c r="K735" s="8">
        <v>365</v>
      </c>
      <c r="L735" s="8">
        <v>730</v>
      </c>
      <c r="M735" s="8">
        <v>1095</v>
      </c>
      <c r="N735" s="8">
        <v>1460</v>
      </c>
      <c r="O735" s="8">
        <v>1825</v>
      </c>
      <c r="P735" s="8">
        <v>2190</v>
      </c>
      <c r="Q735" s="6">
        <v>2.3290384453705478E-4</v>
      </c>
      <c r="R735" s="33">
        <f t="shared" si="234"/>
        <v>907.4811499259738</v>
      </c>
      <c r="S735" s="31">
        <f t="shared" si="235"/>
        <v>833.52432942405642</v>
      </c>
      <c r="T735" s="31">
        <f t="shared" si="236"/>
        <v>765.59475400507984</v>
      </c>
      <c r="U735" s="31">
        <f t="shared" si="237"/>
        <v>703.20122241075183</v>
      </c>
      <c r="V735" s="31">
        <f t="shared" si="238"/>
        <v>645.89256471929104</v>
      </c>
      <c r="W735" s="20">
        <f t="shared" si="239"/>
        <v>593.25437991912827</v>
      </c>
      <c r="Y735" s="153">
        <f t="shared" si="231"/>
        <v>1.456849472</v>
      </c>
      <c r="Z735" s="155">
        <f t="shared" si="240"/>
        <v>182.48422903682723</v>
      </c>
      <c r="AA735" s="156">
        <f t="shared" si="241"/>
        <v>583.11052496825255</v>
      </c>
      <c r="AD735" s="14" t="s">
        <v>753</v>
      </c>
      <c r="AE735" s="57">
        <v>39820</v>
      </c>
      <c r="AF735" s="33">
        <f t="shared" si="242"/>
        <v>907.4811499259738</v>
      </c>
      <c r="AG735" s="84">
        <f t="shared" si="232"/>
        <v>1.338120884736445</v>
      </c>
      <c r="AH735" s="31">
        <f t="shared" si="243"/>
        <v>833.52432942405642</v>
      </c>
      <c r="AI735" s="86">
        <f t="shared" si="233"/>
        <v>1.2290682988062658</v>
      </c>
      <c r="AJ735" s="155">
        <f t="shared" si="244"/>
        <v>765.59475400507984</v>
      </c>
      <c r="AK735" s="56"/>
      <c r="AL735" s="86">
        <f t="shared" si="245"/>
        <v>1.1289031509496663</v>
      </c>
      <c r="AM735" s="31">
        <f t="shared" si="246"/>
        <v>703.20122241075183</v>
      </c>
      <c r="AN735" s="86">
        <f t="shared" si="247"/>
        <v>1.0369011432984396</v>
      </c>
      <c r="AO735" s="31">
        <f t="shared" si="248"/>
        <v>645.89256471929104</v>
      </c>
      <c r="AP735" s="89">
        <f t="shared" si="249"/>
        <v>0.95239700595144228</v>
      </c>
      <c r="AQ735" s="20">
        <f t="shared" si="250"/>
        <v>593.25437991912827</v>
      </c>
      <c r="AR735" s="86">
        <f t="shared" si="251"/>
        <v>0.87477968638347103</v>
      </c>
    </row>
    <row r="736" spans="1:44" x14ac:dyDescent="0.25">
      <c r="A736" s="3" t="s">
        <v>743</v>
      </c>
      <c r="B736" s="4">
        <v>39821</v>
      </c>
      <c r="C736" s="7">
        <v>4301333996</v>
      </c>
      <c r="D736" s="8">
        <v>366</v>
      </c>
      <c r="E736" s="8">
        <v>984</v>
      </c>
      <c r="F736" s="8" t="s">
        <v>1695</v>
      </c>
      <c r="G736" s="8" t="s">
        <v>1696</v>
      </c>
      <c r="H736" s="8">
        <v>40.100790000000003</v>
      </c>
      <c r="I736" s="9">
        <v>-110.140739999999</v>
      </c>
      <c r="J736" s="7">
        <v>984</v>
      </c>
      <c r="K736" s="8">
        <v>365</v>
      </c>
      <c r="L736" s="8">
        <v>730</v>
      </c>
      <c r="M736" s="8">
        <v>1095</v>
      </c>
      <c r="N736" s="8">
        <v>1460</v>
      </c>
      <c r="O736" s="8">
        <v>1825</v>
      </c>
      <c r="P736" s="8">
        <v>2190</v>
      </c>
      <c r="Q736" s="6">
        <v>2.3290384453705478E-4</v>
      </c>
      <c r="R736" s="33">
        <f t="shared" si="234"/>
        <v>903.80713717323704</v>
      </c>
      <c r="S736" s="31">
        <f t="shared" si="235"/>
        <v>830.14973699723839</v>
      </c>
      <c r="T736" s="31">
        <f t="shared" si="236"/>
        <v>762.49518010222528</v>
      </c>
      <c r="U736" s="31">
        <f t="shared" si="237"/>
        <v>700.3542538989675</v>
      </c>
      <c r="V736" s="31">
        <f t="shared" si="238"/>
        <v>643.27761506455704</v>
      </c>
      <c r="W736" s="20">
        <f t="shared" si="239"/>
        <v>590.85254032431396</v>
      </c>
      <c r="Y736" s="153">
        <f t="shared" si="231"/>
        <v>1.4509512959999999</v>
      </c>
      <c r="Z736" s="155">
        <f t="shared" si="240"/>
        <v>181.74542649011946</v>
      </c>
      <c r="AA736" s="156">
        <f t="shared" si="241"/>
        <v>580.74975361210579</v>
      </c>
      <c r="AD736" s="14" t="s">
        <v>743</v>
      </c>
      <c r="AE736" s="57">
        <v>39821</v>
      </c>
      <c r="AF736" s="33">
        <f t="shared" si="242"/>
        <v>903.80713717323704</v>
      </c>
      <c r="AG736" s="84">
        <f t="shared" si="232"/>
        <v>1.3327033912759736</v>
      </c>
      <c r="AH736" s="31">
        <f t="shared" si="243"/>
        <v>830.14973699723839</v>
      </c>
      <c r="AI736" s="86">
        <f t="shared" si="233"/>
        <v>1.2240923137908559</v>
      </c>
      <c r="AJ736" s="155">
        <f t="shared" si="244"/>
        <v>762.49518010222528</v>
      </c>
      <c r="AK736" s="56"/>
      <c r="AL736" s="86">
        <f t="shared" si="245"/>
        <v>1.1243326928486557</v>
      </c>
      <c r="AM736" s="31">
        <f t="shared" si="246"/>
        <v>700.3542538989675</v>
      </c>
      <c r="AN736" s="86">
        <f t="shared" si="247"/>
        <v>1.0327031629611991</v>
      </c>
      <c r="AO736" s="31">
        <f t="shared" si="248"/>
        <v>643.27761506455704</v>
      </c>
      <c r="AP736" s="89">
        <f t="shared" si="249"/>
        <v>0.94854114762775221</v>
      </c>
      <c r="AQ736" s="20">
        <f t="shared" si="250"/>
        <v>590.85254032431396</v>
      </c>
      <c r="AR736" s="86">
        <f t="shared" si="251"/>
        <v>0.87123806821997518</v>
      </c>
    </row>
    <row r="737" spans="1:44" x14ac:dyDescent="0.25">
      <c r="A737" s="3" t="s">
        <v>622</v>
      </c>
      <c r="B737" s="4">
        <v>39822</v>
      </c>
      <c r="C737" s="7">
        <v>4301333555</v>
      </c>
      <c r="D737" s="8">
        <v>359</v>
      </c>
      <c r="E737" s="8">
        <v>268</v>
      </c>
      <c r="F737" s="8" t="s">
        <v>1695</v>
      </c>
      <c r="G737" s="8" t="s">
        <v>1696</v>
      </c>
      <c r="H737" s="8">
        <v>40.007669999999898</v>
      </c>
      <c r="I737" s="9">
        <v>-110.07468</v>
      </c>
      <c r="J737" s="7">
        <v>268</v>
      </c>
      <c r="K737" s="8">
        <v>365</v>
      </c>
      <c r="L737" s="8">
        <v>730</v>
      </c>
      <c r="M737" s="8">
        <v>1095</v>
      </c>
      <c r="N737" s="8">
        <v>1460</v>
      </c>
      <c r="O737" s="8">
        <v>1825</v>
      </c>
      <c r="P737" s="8">
        <v>2190</v>
      </c>
      <c r="Q737" s="6">
        <v>2.3290384453705478E-4</v>
      </c>
      <c r="R737" s="33">
        <f t="shared" si="234"/>
        <v>246.15885443336131</v>
      </c>
      <c r="S737" s="31">
        <f t="shared" si="235"/>
        <v>226.09769259680883</v>
      </c>
      <c r="T737" s="31">
        <f t="shared" si="236"/>
        <v>207.67145149125648</v>
      </c>
      <c r="U737" s="31">
        <f t="shared" si="237"/>
        <v>190.74689028955618</v>
      </c>
      <c r="V737" s="31">
        <f t="shared" si="238"/>
        <v>175.20162686717609</v>
      </c>
      <c r="W737" s="20">
        <f t="shared" si="239"/>
        <v>160.92325285255706</v>
      </c>
      <c r="Y737" s="153">
        <f t="shared" si="231"/>
        <v>0.39517779199999997</v>
      </c>
      <c r="Z737" s="155">
        <f t="shared" si="240"/>
        <v>49.499770629422777</v>
      </c>
      <c r="AA737" s="156">
        <f t="shared" si="241"/>
        <v>158.17168086183369</v>
      </c>
      <c r="AD737" s="14" t="s">
        <v>622</v>
      </c>
      <c r="AE737" s="57">
        <v>39822</v>
      </c>
      <c r="AF737" s="33">
        <f t="shared" si="242"/>
        <v>246.15885443336131</v>
      </c>
      <c r="AG737" s="84">
        <f t="shared" si="232"/>
        <v>0.36297206185158631</v>
      </c>
      <c r="AH737" s="31">
        <f t="shared" si="243"/>
        <v>226.09769259680883</v>
      </c>
      <c r="AI737" s="86">
        <f t="shared" si="233"/>
        <v>0.33339099603246886</v>
      </c>
      <c r="AJ737" s="155">
        <f t="shared" si="244"/>
        <v>207.67145149125648</v>
      </c>
      <c r="AK737" s="56"/>
      <c r="AL737" s="86">
        <f t="shared" si="245"/>
        <v>0.30622069276772329</v>
      </c>
      <c r="AM737" s="31">
        <f t="shared" si="246"/>
        <v>190.74689028955618</v>
      </c>
      <c r="AN737" s="86">
        <f t="shared" si="247"/>
        <v>0.28126468259512333</v>
      </c>
      <c r="AO737" s="31">
        <f t="shared" si="248"/>
        <v>175.20162686717609</v>
      </c>
      <c r="AP737" s="89">
        <f t="shared" si="249"/>
        <v>0.25834250768723327</v>
      </c>
      <c r="AQ737" s="20">
        <f t="shared" si="250"/>
        <v>160.92325285255706</v>
      </c>
      <c r="AR737" s="86">
        <f t="shared" si="251"/>
        <v>0.23728841695422087</v>
      </c>
    </row>
    <row r="738" spans="1:44" x14ac:dyDescent="0.25">
      <c r="A738" s="3" t="s">
        <v>621</v>
      </c>
      <c r="B738" s="4">
        <v>39825</v>
      </c>
      <c r="C738" s="7">
        <v>4301333554</v>
      </c>
      <c r="D738" s="8">
        <v>325</v>
      </c>
      <c r="E738" s="8">
        <v>1530</v>
      </c>
      <c r="F738" s="8" t="s">
        <v>1695</v>
      </c>
      <c r="G738" s="8" t="s">
        <v>1696</v>
      </c>
      <c r="H738" s="8">
        <v>40.006830000000001</v>
      </c>
      <c r="I738" s="9">
        <v>-110.0656</v>
      </c>
      <c r="J738" s="7">
        <v>1530</v>
      </c>
      <c r="K738" s="8">
        <v>365</v>
      </c>
      <c r="L738" s="8">
        <v>730</v>
      </c>
      <c r="M738" s="8">
        <v>1095</v>
      </c>
      <c r="N738" s="8">
        <v>1460</v>
      </c>
      <c r="O738" s="8">
        <v>1825</v>
      </c>
      <c r="P738" s="8">
        <v>2190</v>
      </c>
      <c r="Q738" s="6">
        <v>2.3290384453705478E-4</v>
      </c>
      <c r="R738" s="33">
        <f t="shared" si="234"/>
        <v>1405.3098779218014</v>
      </c>
      <c r="S738" s="31">
        <f t="shared" si="235"/>
        <v>1290.781603257901</v>
      </c>
      <c r="T738" s="31">
        <f t="shared" si="236"/>
        <v>1185.5870178418745</v>
      </c>
      <c r="U738" s="31">
        <f t="shared" si="237"/>
        <v>1088.9654557575409</v>
      </c>
      <c r="V738" s="31">
        <f t="shared" si="238"/>
        <v>1000.2182429357441</v>
      </c>
      <c r="W738" s="20">
        <f t="shared" si="239"/>
        <v>918.70364501646372</v>
      </c>
      <c r="Y738" s="153">
        <f t="shared" si="231"/>
        <v>2.2560523199999998</v>
      </c>
      <c r="Z738" s="155">
        <f t="shared" si="240"/>
        <v>282.59197411573444</v>
      </c>
      <c r="AA738" s="156">
        <f t="shared" si="241"/>
        <v>902.99504372614001</v>
      </c>
      <c r="AD738" s="14" t="s">
        <v>621</v>
      </c>
      <c r="AE738" s="57">
        <v>39825</v>
      </c>
      <c r="AF738" s="33">
        <f t="shared" si="242"/>
        <v>1405.3098779218014</v>
      </c>
      <c r="AG738" s="84">
        <f t="shared" si="232"/>
        <v>2.0721912486303249</v>
      </c>
      <c r="AH738" s="31">
        <f t="shared" si="243"/>
        <v>1290.781603257901</v>
      </c>
      <c r="AI738" s="86">
        <f t="shared" si="233"/>
        <v>1.9033142683943183</v>
      </c>
      <c r="AJ738" s="155">
        <f t="shared" si="244"/>
        <v>1185.5870178418745</v>
      </c>
      <c r="AK738" s="56"/>
      <c r="AL738" s="86">
        <f t="shared" si="245"/>
        <v>1.748200223636629</v>
      </c>
      <c r="AM738" s="31">
        <f t="shared" si="246"/>
        <v>1088.9654557575409</v>
      </c>
      <c r="AN738" s="86">
        <f t="shared" si="247"/>
        <v>1.6057274789945473</v>
      </c>
      <c r="AO738" s="31">
        <f t="shared" si="248"/>
        <v>1000.2182429357441</v>
      </c>
      <c r="AP738" s="89">
        <f t="shared" si="249"/>
        <v>1.4748658088114439</v>
      </c>
      <c r="AQ738" s="20">
        <f t="shared" si="250"/>
        <v>918.70364501646372</v>
      </c>
      <c r="AR738" s="86">
        <f t="shared" si="251"/>
        <v>1.3546689475371565</v>
      </c>
    </row>
    <row r="739" spans="1:44" x14ac:dyDescent="0.25">
      <c r="A739" s="3" t="s">
        <v>585</v>
      </c>
      <c r="B739" s="4">
        <v>39826</v>
      </c>
      <c r="C739" s="7">
        <v>4301333353</v>
      </c>
      <c r="D739" s="8">
        <v>365</v>
      </c>
      <c r="E739" s="8">
        <v>3603</v>
      </c>
      <c r="F739" s="8" t="s">
        <v>1695</v>
      </c>
      <c r="G739" s="8" t="s">
        <v>1696</v>
      </c>
      <c r="H739" s="8">
        <v>40.003599999999899</v>
      </c>
      <c r="I739" s="9">
        <v>-110.11308</v>
      </c>
      <c r="J739" s="7">
        <v>3603</v>
      </c>
      <c r="K739" s="8">
        <v>365</v>
      </c>
      <c r="L739" s="8">
        <v>730</v>
      </c>
      <c r="M739" s="8">
        <v>1095</v>
      </c>
      <c r="N739" s="8">
        <v>1460</v>
      </c>
      <c r="O739" s="8">
        <v>1825</v>
      </c>
      <c r="P739" s="8">
        <v>2190</v>
      </c>
      <c r="Q739" s="6">
        <v>2.3290384453705478E-4</v>
      </c>
      <c r="R739" s="33">
        <f t="shared" si="234"/>
        <v>3309.3669870276149</v>
      </c>
      <c r="S739" s="31">
        <f t="shared" si="235"/>
        <v>3039.6641284563516</v>
      </c>
      <c r="T739" s="31">
        <f t="shared" si="236"/>
        <v>2791.9411929962575</v>
      </c>
      <c r="U739" s="31">
        <f t="shared" si="237"/>
        <v>2564.4068869898169</v>
      </c>
      <c r="V739" s="31">
        <f t="shared" si="238"/>
        <v>2355.4159015016248</v>
      </c>
      <c r="W739" s="20">
        <f t="shared" si="239"/>
        <v>2163.4570150289665</v>
      </c>
      <c r="Y739" s="153">
        <f t="shared" si="231"/>
        <v>5.3127820319999994</v>
      </c>
      <c r="Z739" s="155">
        <f t="shared" si="240"/>
        <v>665.47639394705311</v>
      </c>
      <c r="AA739" s="156">
        <f t="shared" si="241"/>
        <v>2126.4647990492044</v>
      </c>
      <c r="AD739" s="14" t="s">
        <v>585</v>
      </c>
      <c r="AE739" s="57">
        <v>39826</v>
      </c>
      <c r="AF739" s="33">
        <f t="shared" si="242"/>
        <v>3309.3669870276149</v>
      </c>
      <c r="AG739" s="84">
        <f t="shared" si="232"/>
        <v>4.8798072345196468</v>
      </c>
      <c r="AH739" s="31">
        <f t="shared" si="243"/>
        <v>3039.6641284563516</v>
      </c>
      <c r="AI739" s="86">
        <f t="shared" si="233"/>
        <v>4.4821185026305423</v>
      </c>
      <c r="AJ739" s="155">
        <f t="shared" si="244"/>
        <v>2791.9411929962575</v>
      </c>
      <c r="AK739" s="56"/>
      <c r="AL739" s="86">
        <f t="shared" si="245"/>
        <v>4.1168401344854733</v>
      </c>
      <c r="AM739" s="31">
        <f t="shared" si="246"/>
        <v>2564.4068869898169</v>
      </c>
      <c r="AN739" s="86">
        <f t="shared" si="247"/>
        <v>3.7813307887695125</v>
      </c>
      <c r="AO739" s="31">
        <f t="shared" si="248"/>
        <v>2355.4159015016248</v>
      </c>
      <c r="AP739" s="89">
        <f t="shared" si="249"/>
        <v>3.4731643850638116</v>
      </c>
      <c r="AQ739" s="20">
        <f t="shared" si="250"/>
        <v>2163.4570150289665</v>
      </c>
      <c r="AR739" s="86">
        <f t="shared" si="251"/>
        <v>3.1901125607688723</v>
      </c>
    </row>
    <row r="740" spans="1:44" x14ac:dyDescent="0.25">
      <c r="A740" s="3" t="s">
        <v>739</v>
      </c>
      <c r="B740" s="4">
        <v>39826</v>
      </c>
      <c r="C740" s="7">
        <v>4301333992</v>
      </c>
      <c r="D740" s="8">
        <v>358</v>
      </c>
      <c r="E740" s="8">
        <v>2458</v>
      </c>
      <c r="F740" s="8" t="s">
        <v>1695</v>
      </c>
      <c r="G740" s="8" t="s">
        <v>1696</v>
      </c>
      <c r="H740" s="8">
        <v>40.09796</v>
      </c>
      <c r="I740" s="9">
        <v>-110.15022</v>
      </c>
      <c r="J740" s="7">
        <v>2458</v>
      </c>
      <c r="K740" s="8">
        <v>365</v>
      </c>
      <c r="L740" s="8">
        <v>730</v>
      </c>
      <c r="M740" s="8">
        <v>1095</v>
      </c>
      <c r="N740" s="8">
        <v>1460</v>
      </c>
      <c r="O740" s="8">
        <v>1825</v>
      </c>
      <c r="P740" s="8">
        <v>2190</v>
      </c>
      <c r="Q740" s="6">
        <v>2.3290384453705478E-4</v>
      </c>
      <c r="R740" s="33">
        <f t="shared" si="234"/>
        <v>2257.680836556724</v>
      </c>
      <c r="S740" s="31">
        <f t="shared" si="235"/>
        <v>2073.6870462796869</v>
      </c>
      <c r="T740" s="31">
        <f t="shared" si="236"/>
        <v>1904.6881633041357</v>
      </c>
      <c r="U740" s="31">
        <f t="shared" si="237"/>
        <v>1749.4621504915265</v>
      </c>
      <c r="V740" s="31">
        <f t="shared" si="238"/>
        <v>1606.8865628340257</v>
      </c>
      <c r="W740" s="20">
        <f t="shared" si="239"/>
        <v>1475.9304310133778</v>
      </c>
      <c r="Y740" s="153">
        <f t="shared" si="231"/>
        <v>3.6244291519999998</v>
      </c>
      <c r="Z740" s="155">
        <f t="shared" si="240"/>
        <v>453.9941649519447</v>
      </c>
      <c r="AA740" s="156">
        <f t="shared" si="241"/>
        <v>1450.6939983521911</v>
      </c>
      <c r="AD740" s="14" t="s">
        <v>739</v>
      </c>
      <c r="AE740" s="57">
        <v>39826</v>
      </c>
      <c r="AF740" s="33">
        <f t="shared" si="242"/>
        <v>2257.680836556724</v>
      </c>
      <c r="AG740" s="84">
        <f t="shared" si="232"/>
        <v>3.3290497314596981</v>
      </c>
      <c r="AH740" s="31">
        <f t="shared" si="243"/>
        <v>2073.6870462796869</v>
      </c>
      <c r="AI740" s="86">
        <f t="shared" si="233"/>
        <v>3.0577427919694347</v>
      </c>
      <c r="AJ740" s="155">
        <f t="shared" si="244"/>
        <v>1904.6881633041357</v>
      </c>
      <c r="AK740" s="56"/>
      <c r="AL740" s="86">
        <f t="shared" si="245"/>
        <v>2.8085465030711334</v>
      </c>
      <c r="AM740" s="31">
        <f t="shared" si="246"/>
        <v>1749.4621504915265</v>
      </c>
      <c r="AN740" s="86">
        <f t="shared" si="247"/>
        <v>2.5796589172343771</v>
      </c>
      <c r="AO740" s="31">
        <f t="shared" si="248"/>
        <v>1606.8865628340257</v>
      </c>
      <c r="AP740" s="89">
        <f t="shared" si="249"/>
        <v>2.3694249399075353</v>
      </c>
      <c r="AQ740" s="20">
        <f t="shared" si="250"/>
        <v>1475.9304310133778</v>
      </c>
      <c r="AR740" s="86">
        <f t="shared" si="251"/>
        <v>2.1763243614681902</v>
      </c>
    </row>
    <row r="741" spans="1:44" x14ac:dyDescent="0.25">
      <c r="A741" s="3" t="s">
        <v>755</v>
      </c>
      <c r="B741" s="4">
        <v>39826</v>
      </c>
      <c r="C741" s="7">
        <v>4301334040</v>
      </c>
      <c r="D741" s="8">
        <v>366</v>
      </c>
      <c r="E741" s="8">
        <v>7009</v>
      </c>
      <c r="F741" s="8" t="s">
        <v>1695</v>
      </c>
      <c r="G741" s="8" t="s">
        <v>1696</v>
      </c>
      <c r="H741" s="8">
        <v>40.049869999999899</v>
      </c>
      <c r="I741" s="9">
        <v>-110.12187</v>
      </c>
      <c r="J741" s="7">
        <v>7009</v>
      </c>
      <c r="K741" s="8">
        <v>365</v>
      </c>
      <c r="L741" s="8">
        <v>730</v>
      </c>
      <c r="M741" s="8">
        <v>1095</v>
      </c>
      <c r="N741" s="8">
        <v>1460</v>
      </c>
      <c r="O741" s="8">
        <v>1825</v>
      </c>
      <c r="P741" s="8">
        <v>2190</v>
      </c>
      <c r="Q741" s="6">
        <v>2.3290384453705478E-4</v>
      </c>
      <c r="R741" s="33">
        <f t="shared" si="234"/>
        <v>6437.7888459829455</v>
      </c>
      <c r="S741" s="31">
        <f t="shared" si="235"/>
        <v>5913.1295798919145</v>
      </c>
      <c r="T741" s="31">
        <f t="shared" si="236"/>
        <v>5431.2283712769276</v>
      </c>
      <c r="U741" s="31">
        <f t="shared" si="237"/>
        <v>4988.6005747742511</v>
      </c>
      <c r="V741" s="31">
        <f t="shared" si="238"/>
        <v>4582.0455325076018</v>
      </c>
      <c r="W741" s="20">
        <f t="shared" si="239"/>
        <v>4208.6234300133301</v>
      </c>
      <c r="Y741" s="153">
        <f t="shared" si="231"/>
        <v>10.335078895999999</v>
      </c>
      <c r="Z741" s="155">
        <f t="shared" si="240"/>
        <v>1294.5667624687471</v>
      </c>
      <c r="AA741" s="156">
        <f t="shared" si="241"/>
        <v>4136.6616088081801</v>
      </c>
      <c r="AD741" s="14" t="s">
        <v>755</v>
      </c>
      <c r="AE741" s="57">
        <v>39826</v>
      </c>
      <c r="AF741" s="33">
        <f t="shared" si="242"/>
        <v>6437.7888459829455</v>
      </c>
      <c r="AG741" s="84">
        <f t="shared" si="232"/>
        <v>9.4928029161110761</v>
      </c>
      <c r="AH741" s="31">
        <f t="shared" si="243"/>
        <v>5913.1295798919145</v>
      </c>
      <c r="AI741" s="86">
        <f t="shared" si="233"/>
        <v>8.7191697432521433</v>
      </c>
      <c r="AJ741" s="155">
        <f t="shared" si="244"/>
        <v>5431.2283712769276</v>
      </c>
      <c r="AK741" s="56"/>
      <c r="AL741" s="86">
        <f t="shared" si="245"/>
        <v>8.0085852074961661</v>
      </c>
      <c r="AM741" s="31">
        <f t="shared" si="246"/>
        <v>4988.6005747742511</v>
      </c>
      <c r="AN741" s="86">
        <f t="shared" si="247"/>
        <v>7.3559110459299228</v>
      </c>
      <c r="AO741" s="31">
        <f t="shared" si="248"/>
        <v>4582.0455325076018</v>
      </c>
      <c r="AP741" s="89">
        <f t="shared" si="249"/>
        <v>6.7564277476858887</v>
      </c>
      <c r="AQ741" s="20">
        <f t="shared" si="250"/>
        <v>4208.6234300133301</v>
      </c>
      <c r="AR741" s="86">
        <f t="shared" si="251"/>
        <v>6.2058004269855758</v>
      </c>
    </row>
    <row r="742" spans="1:44" x14ac:dyDescent="0.25">
      <c r="A742" s="3" t="s">
        <v>584</v>
      </c>
      <c r="B742" s="4">
        <v>39829</v>
      </c>
      <c r="C742" s="7">
        <v>4301333352</v>
      </c>
      <c r="D742" s="8">
        <v>253</v>
      </c>
      <c r="E742" s="8">
        <v>505</v>
      </c>
      <c r="F742" s="8" t="s">
        <v>1695</v>
      </c>
      <c r="G742" s="8" t="s">
        <v>1696</v>
      </c>
      <c r="H742" s="8">
        <v>40.006619999999899</v>
      </c>
      <c r="I742" s="9">
        <v>-110.10832000000001</v>
      </c>
      <c r="J742" s="7">
        <v>505</v>
      </c>
      <c r="K742" s="8">
        <v>365</v>
      </c>
      <c r="L742" s="8">
        <v>730</v>
      </c>
      <c r="M742" s="8">
        <v>1095</v>
      </c>
      <c r="N742" s="8">
        <v>1460</v>
      </c>
      <c r="O742" s="8">
        <v>1825</v>
      </c>
      <c r="P742" s="8">
        <v>2190</v>
      </c>
      <c r="Q742" s="6">
        <v>2.3290384453705478E-4</v>
      </c>
      <c r="R742" s="33">
        <f t="shared" si="234"/>
        <v>463.8441100330129</v>
      </c>
      <c r="S742" s="31">
        <f t="shared" si="235"/>
        <v>426.04229388577784</v>
      </c>
      <c r="T742" s="31">
        <f t="shared" si="236"/>
        <v>391.32120523538998</v>
      </c>
      <c r="U742" s="31">
        <f t="shared" si="237"/>
        <v>359.42977461278309</v>
      </c>
      <c r="V742" s="31">
        <f t="shared" si="238"/>
        <v>330.13739391016395</v>
      </c>
      <c r="W742" s="20">
        <f t="shared" si="239"/>
        <v>303.23224884530339</v>
      </c>
      <c r="Y742" s="153">
        <f t="shared" si="231"/>
        <v>0.74464471999999993</v>
      </c>
      <c r="Z742" s="155">
        <f t="shared" si="240"/>
        <v>93.273821521860071</v>
      </c>
      <c r="AA742" s="156">
        <f t="shared" si="241"/>
        <v>298.04738371352988</v>
      </c>
      <c r="AD742" s="14" t="s">
        <v>584</v>
      </c>
      <c r="AE742" s="57">
        <v>39829</v>
      </c>
      <c r="AF742" s="33">
        <f t="shared" si="242"/>
        <v>463.8441100330129</v>
      </c>
      <c r="AG742" s="84">
        <f t="shared" si="232"/>
        <v>0.68395854938451894</v>
      </c>
      <c r="AH742" s="31">
        <f t="shared" si="243"/>
        <v>426.04229388577784</v>
      </c>
      <c r="AI742" s="86">
        <f t="shared" si="233"/>
        <v>0.62821810819551038</v>
      </c>
      <c r="AJ742" s="155">
        <f t="shared" si="244"/>
        <v>391.32120523538998</v>
      </c>
      <c r="AK742" s="56"/>
      <c r="AL742" s="86">
        <f t="shared" si="245"/>
        <v>0.57702033525261287</v>
      </c>
      <c r="AM742" s="31">
        <f t="shared" si="246"/>
        <v>359.42977461278309</v>
      </c>
      <c r="AN742" s="86">
        <f t="shared" si="247"/>
        <v>0.52999501757663159</v>
      </c>
      <c r="AO742" s="31">
        <f t="shared" si="248"/>
        <v>330.13739391016395</v>
      </c>
      <c r="AP742" s="89">
        <f t="shared" si="249"/>
        <v>0.48680211336586876</v>
      </c>
      <c r="AQ742" s="20">
        <f t="shared" si="250"/>
        <v>303.23224884530339</v>
      </c>
      <c r="AR742" s="86">
        <f t="shared" si="251"/>
        <v>0.44712929314134903</v>
      </c>
    </row>
    <row r="743" spans="1:44" x14ac:dyDescent="0.25">
      <c r="A743" s="3" t="s">
        <v>620</v>
      </c>
      <c r="B743" s="4">
        <v>39834</v>
      </c>
      <c r="C743" s="7">
        <v>4301333553</v>
      </c>
      <c r="D743" s="8">
        <v>307</v>
      </c>
      <c r="E743" s="8">
        <v>1081</v>
      </c>
      <c r="F743" s="8" t="s">
        <v>1695</v>
      </c>
      <c r="G743" s="8" t="s">
        <v>1696</v>
      </c>
      <c r="H743" s="8">
        <v>40.007330000000003</v>
      </c>
      <c r="I743" s="9">
        <v>-110.060149999999</v>
      </c>
      <c r="J743" s="7">
        <v>1081</v>
      </c>
      <c r="K743" s="8">
        <v>365</v>
      </c>
      <c r="L743" s="8">
        <v>730</v>
      </c>
      <c r="M743" s="8">
        <v>1095</v>
      </c>
      <c r="N743" s="8">
        <v>1460</v>
      </c>
      <c r="O743" s="8">
        <v>1825</v>
      </c>
      <c r="P743" s="8">
        <v>2190</v>
      </c>
      <c r="Q743" s="6">
        <v>2.3290384453705478E-4</v>
      </c>
      <c r="R743" s="33">
        <f t="shared" si="234"/>
        <v>992.90194642710287</v>
      </c>
      <c r="S743" s="31">
        <f t="shared" si="235"/>
        <v>911.98360334757592</v>
      </c>
      <c r="T743" s="31">
        <f t="shared" si="236"/>
        <v>837.65984724644863</v>
      </c>
      <c r="U743" s="31">
        <f t="shared" si="237"/>
        <v>769.39324030973967</v>
      </c>
      <c r="V743" s="31">
        <f t="shared" si="238"/>
        <v>706.69014419185589</v>
      </c>
      <c r="W743" s="20">
        <f t="shared" si="239"/>
        <v>649.09715049856038</v>
      </c>
      <c r="Y743" s="153">
        <f t="shared" si="231"/>
        <v>1.593982064</v>
      </c>
      <c r="Z743" s="155">
        <f t="shared" si="240"/>
        <v>199.66138824778363</v>
      </c>
      <c r="AA743" s="156">
        <f t="shared" si="241"/>
        <v>637.998458998665</v>
      </c>
      <c r="AD743" s="14" t="s">
        <v>620</v>
      </c>
      <c r="AE743" s="57">
        <v>39834</v>
      </c>
      <c r="AF743" s="33">
        <f t="shared" si="242"/>
        <v>992.90194642710287</v>
      </c>
      <c r="AG743" s="84">
        <f t="shared" si="232"/>
        <v>1.464077607692406</v>
      </c>
      <c r="AH743" s="31">
        <f t="shared" si="243"/>
        <v>911.98360334757592</v>
      </c>
      <c r="AI743" s="86">
        <f t="shared" si="233"/>
        <v>1.344759950414548</v>
      </c>
      <c r="AJ743" s="155">
        <f t="shared" si="244"/>
        <v>837.65984724644863</v>
      </c>
      <c r="AK743" s="56"/>
      <c r="AL743" s="86">
        <f t="shared" si="245"/>
        <v>1.2351663017981673</v>
      </c>
      <c r="AM743" s="31">
        <f t="shared" si="246"/>
        <v>769.39324030973967</v>
      </c>
      <c r="AN743" s="86">
        <f t="shared" si="247"/>
        <v>1.1345041861392848</v>
      </c>
      <c r="AO743" s="31">
        <f t="shared" si="248"/>
        <v>706.69014419185589</v>
      </c>
      <c r="AP743" s="89">
        <f t="shared" si="249"/>
        <v>1.0420457119772359</v>
      </c>
      <c r="AQ743" s="20">
        <f t="shared" si="250"/>
        <v>649.09715049856038</v>
      </c>
      <c r="AR743" s="86">
        <f t="shared" si="251"/>
        <v>0.95712230868474923</v>
      </c>
    </row>
    <row r="744" spans="1:44" x14ac:dyDescent="0.25">
      <c r="A744" s="3" t="s">
        <v>738</v>
      </c>
      <c r="B744" s="4">
        <v>39834</v>
      </c>
      <c r="C744" s="7">
        <v>4301333991</v>
      </c>
      <c r="D744" s="8">
        <v>346</v>
      </c>
      <c r="E744" s="8">
        <v>1353</v>
      </c>
      <c r="F744" s="8" t="s">
        <v>1695</v>
      </c>
      <c r="G744" s="8" t="s">
        <v>1696</v>
      </c>
      <c r="H744" s="8">
        <v>40.097929999999899</v>
      </c>
      <c r="I744" s="9">
        <v>-110.14559</v>
      </c>
      <c r="J744" s="7">
        <v>1353</v>
      </c>
      <c r="K744" s="8">
        <v>365</v>
      </c>
      <c r="L744" s="8">
        <v>730</v>
      </c>
      <c r="M744" s="8">
        <v>1095</v>
      </c>
      <c r="N744" s="8">
        <v>1460</v>
      </c>
      <c r="O744" s="8">
        <v>1825</v>
      </c>
      <c r="P744" s="8">
        <v>2190</v>
      </c>
      <c r="Q744" s="6">
        <v>2.3290384453705478E-4</v>
      </c>
      <c r="R744" s="33">
        <f t="shared" si="234"/>
        <v>1242.7348136132009</v>
      </c>
      <c r="S744" s="31">
        <f t="shared" si="235"/>
        <v>1141.4558883712027</v>
      </c>
      <c r="T744" s="31">
        <f t="shared" si="236"/>
        <v>1048.4308726405598</v>
      </c>
      <c r="U744" s="31">
        <f t="shared" si="237"/>
        <v>962.98709911108028</v>
      </c>
      <c r="V744" s="31">
        <f t="shared" si="238"/>
        <v>884.50672071376596</v>
      </c>
      <c r="W744" s="20">
        <f t="shared" si="239"/>
        <v>812.42224294593166</v>
      </c>
      <c r="Y744" s="153">
        <f t="shared" si="231"/>
        <v>1.995058032</v>
      </c>
      <c r="Z744" s="155">
        <f t="shared" si="240"/>
        <v>249.89996142391425</v>
      </c>
      <c r="AA744" s="156">
        <f t="shared" si="241"/>
        <v>798.53091121664545</v>
      </c>
      <c r="AD744" s="14" t="s">
        <v>738</v>
      </c>
      <c r="AE744" s="57">
        <v>39834</v>
      </c>
      <c r="AF744" s="33">
        <f t="shared" si="242"/>
        <v>1242.7348136132009</v>
      </c>
      <c r="AG744" s="84">
        <f t="shared" si="232"/>
        <v>1.8324671630044636</v>
      </c>
      <c r="AH744" s="31">
        <f t="shared" si="243"/>
        <v>1141.4558883712027</v>
      </c>
      <c r="AI744" s="86">
        <f t="shared" si="233"/>
        <v>1.6831269314624266</v>
      </c>
      <c r="AJ744" s="155">
        <f t="shared" si="244"/>
        <v>1048.4308726405598</v>
      </c>
      <c r="AK744" s="56"/>
      <c r="AL744" s="86">
        <f t="shared" si="245"/>
        <v>1.5459574526669015</v>
      </c>
      <c r="AM744" s="31">
        <f t="shared" si="246"/>
        <v>962.98709911108028</v>
      </c>
      <c r="AN744" s="86">
        <f t="shared" si="247"/>
        <v>1.4199668490716486</v>
      </c>
      <c r="AO744" s="31">
        <f t="shared" si="248"/>
        <v>884.50672071376596</v>
      </c>
      <c r="AP744" s="89">
        <f t="shared" si="249"/>
        <v>1.3042440779881592</v>
      </c>
      <c r="AQ744" s="20">
        <f t="shared" si="250"/>
        <v>812.42224294593166</v>
      </c>
      <c r="AR744" s="86">
        <f t="shared" si="251"/>
        <v>1.1979523438024657</v>
      </c>
    </row>
    <row r="745" spans="1:44" x14ac:dyDescent="0.25">
      <c r="A745" s="3" t="s">
        <v>747</v>
      </c>
      <c r="B745" s="4">
        <v>39834</v>
      </c>
      <c r="C745" s="7">
        <v>4301334003</v>
      </c>
      <c r="D745" s="8">
        <v>364</v>
      </c>
      <c r="E745" s="8">
        <v>16149</v>
      </c>
      <c r="F745" s="8" t="s">
        <v>1695</v>
      </c>
      <c r="G745" s="8" t="s">
        <v>1696</v>
      </c>
      <c r="H745" s="8">
        <v>40.215310000000002</v>
      </c>
      <c r="I745" s="9">
        <v>-110.5241</v>
      </c>
      <c r="J745" s="7">
        <v>16149</v>
      </c>
      <c r="K745" s="8">
        <v>365</v>
      </c>
      <c r="L745" s="8">
        <v>730</v>
      </c>
      <c r="M745" s="8">
        <v>1095</v>
      </c>
      <c r="N745" s="8">
        <v>1460</v>
      </c>
      <c r="O745" s="8">
        <v>1825</v>
      </c>
      <c r="P745" s="8">
        <v>2190</v>
      </c>
      <c r="Q745" s="6">
        <v>2.3290384453705478E-4</v>
      </c>
      <c r="R745" s="33">
        <f t="shared" si="234"/>
        <v>14832.907985986387</v>
      </c>
      <c r="S745" s="31">
        <f t="shared" si="235"/>
        <v>13624.07327517114</v>
      </c>
      <c r="T745" s="31">
        <f t="shared" si="236"/>
        <v>12513.754739299629</v>
      </c>
      <c r="U745" s="31">
        <f t="shared" si="237"/>
        <v>11493.923624201652</v>
      </c>
      <c r="V745" s="31">
        <f t="shared" si="238"/>
        <v>10557.205493574727</v>
      </c>
      <c r="W745" s="20">
        <f t="shared" si="239"/>
        <v>9696.8269041639687</v>
      </c>
      <c r="Y745" s="153">
        <f t="shared" si="231"/>
        <v>23.812411055999998</v>
      </c>
      <c r="Z745" s="155">
        <f t="shared" si="240"/>
        <v>2982.7305816960761</v>
      </c>
      <c r="AA745" s="156">
        <f t="shared" si="241"/>
        <v>9531.0241576035532</v>
      </c>
      <c r="AD745" s="14" t="s">
        <v>747</v>
      </c>
      <c r="AE745" s="57">
        <v>39834</v>
      </c>
      <c r="AF745" s="33">
        <f t="shared" si="242"/>
        <v>14832.907985986387</v>
      </c>
      <c r="AG745" s="84">
        <f t="shared" si="232"/>
        <v>21.871775473288309</v>
      </c>
      <c r="AH745" s="31">
        <f t="shared" si="243"/>
        <v>13624.07327517114</v>
      </c>
      <c r="AI745" s="86">
        <f t="shared" si="233"/>
        <v>20.089295503463951</v>
      </c>
      <c r="AJ745" s="155">
        <f t="shared" si="244"/>
        <v>12513.754739299629</v>
      </c>
      <c r="AK745" s="56"/>
      <c r="AL745" s="86">
        <f t="shared" si="245"/>
        <v>18.452081968305833</v>
      </c>
      <c r="AM745" s="31">
        <f t="shared" si="246"/>
        <v>11493.923624201652</v>
      </c>
      <c r="AN745" s="86">
        <f t="shared" si="247"/>
        <v>16.948296116524801</v>
      </c>
      <c r="AO745" s="31">
        <f t="shared" si="248"/>
        <v>10557.205493574727</v>
      </c>
      <c r="AP745" s="89">
        <f t="shared" si="249"/>
        <v>15.567064017317652</v>
      </c>
      <c r="AQ745" s="20">
        <f t="shared" si="250"/>
        <v>9696.8269041639687</v>
      </c>
      <c r="AR745" s="86">
        <f t="shared" si="251"/>
        <v>14.298397930573554</v>
      </c>
    </row>
    <row r="746" spans="1:44" x14ac:dyDescent="0.25">
      <c r="A746" s="3" t="s">
        <v>756</v>
      </c>
      <c r="B746" s="4">
        <v>39839</v>
      </c>
      <c r="C746" s="7">
        <v>4301334041</v>
      </c>
      <c r="D746" s="8">
        <v>366</v>
      </c>
      <c r="E746" s="8">
        <v>1871</v>
      </c>
      <c r="F746" s="8" t="s">
        <v>1695</v>
      </c>
      <c r="G746" s="8" t="s">
        <v>1696</v>
      </c>
      <c r="H746" s="8">
        <v>40.024830000000001</v>
      </c>
      <c r="I746" s="9">
        <v>-110.09358</v>
      </c>
      <c r="J746" s="7">
        <v>1871</v>
      </c>
      <c r="K746" s="8">
        <v>365</v>
      </c>
      <c r="L746" s="8">
        <v>730</v>
      </c>
      <c r="M746" s="8">
        <v>1095</v>
      </c>
      <c r="N746" s="8">
        <v>1460</v>
      </c>
      <c r="O746" s="8">
        <v>1825</v>
      </c>
      <c r="P746" s="8">
        <v>2190</v>
      </c>
      <c r="Q746" s="6">
        <v>2.3290384453705478E-4</v>
      </c>
      <c r="R746" s="33">
        <f t="shared" si="234"/>
        <v>1718.5194650926082</v>
      </c>
      <c r="S746" s="31">
        <f t="shared" si="235"/>
        <v>1578.4656076441393</v>
      </c>
      <c r="T746" s="31">
        <f t="shared" si="236"/>
        <v>1449.825693060227</v>
      </c>
      <c r="U746" s="31">
        <f t="shared" si="237"/>
        <v>1331.6695213871628</v>
      </c>
      <c r="V746" s="31">
        <f t="shared" si="238"/>
        <v>1223.1427010018153</v>
      </c>
      <c r="W746" s="20">
        <f t="shared" si="239"/>
        <v>1123.4604704743815</v>
      </c>
      <c r="Y746" s="153">
        <f t="shared" si="231"/>
        <v>2.7588718239999999</v>
      </c>
      <c r="Z746" s="155">
        <f t="shared" si="240"/>
        <v>345.57489122257465</v>
      </c>
      <c r="AA746" s="156">
        <f t="shared" si="241"/>
        <v>1104.2508018376523</v>
      </c>
      <c r="AD746" s="14" t="s">
        <v>756</v>
      </c>
      <c r="AE746" s="57">
        <v>39839</v>
      </c>
      <c r="AF746" s="33">
        <f t="shared" si="242"/>
        <v>1718.5194650926082</v>
      </c>
      <c r="AG746" s="84">
        <f t="shared" si="232"/>
        <v>2.5340325661355148</v>
      </c>
      <c r="AH746" s="31">
        <f t="shared" si="243"/>
        <v>1578.4656076441393</v>
      </c>
      <c r="AI746" s="86">
        <f t="shared" si="233"/>
        <v>2.3275169909580198</v>
      </c>
      <c r="AJ746" s="155">
        <f t="shared" si="244"/>
        <v>1449.825693060227</v>
      </c>
      <c r="AK746" s="56"/>
      <c r="AL746" s="86">
        <f t="shared" si="245"/>
        <v>2.1378317767477992</v>
      </c>
      <c r="AM746" s="31">
        <f t="shared" si="246"/>
        <v>1331.6695213871628</v>
      </c>
      <c r="AN746" s="86">
        <f t="shared" si="247"/>
        <v>1.9636053027443126</v>
      </c>
      <c r="AO746" s="31">
        <f t="shared" si="248"/>
        <v>1223.1427010018153</v>
      </c>
      <c r="AP746" s="89">
        <f t="shared" si="249"/>
        <v>1.8035777309060208</v>
      </c>
      <c r="AQ746" s="20">
        <f t="shared" si="250"/>
        <v>1123.4604704743815</v>
      </c>
      <c r="AR746" s="86">
        <f t="shared" si="251"/>
        <v>1.6565918959751764</v>
      </c>
    </row>
    <row r="747" spans="1:44" x14ac:dyDescent="0.25">
      <c r="A747" s="3" t="s">
        <v>802</v>
      </c>
      <c r="B747" s="4">
        <v>39840</v>
      </c>
      <c r="C747" s="7">
        <v>4301334164</v>
      </c>
      <c r="D747" s="8">
        <v>357</v>
      </c>
      <c r="E747" s="8">
        <v>4620</v>
      </c>
      <c r="F747" s="8" t="s">
        <v>1695</v>
      </c>
      <c r="G747" s="8" t="s">
        <v>1696</v>
      </c>
      <c r="H747" s="8">
        <v>40.032800000000002</v>
      </c>
      <c r="I747" s="9">
        <v>-110.079759999999</v>
      </c>
      <c r="J747" s="7">
        <v>4620</v>
      </c>
      <c r="K747" s="8">
        <v>365</v>
      </c>
      <c r="L747" s="8">
        <v>730</v>
      </c>
      <c r="M747" s="8">
        <v>1095</v>
      </c>
      <c r="N747" s="8">
        <v>1460</v>
      </c>
      <c r="O747" s="8">
        <v>1825</v>
      </c>
      <c r="P747" s="8">
        <v>2190</v>
      </c>
      <c r="Q747" s="6">
        <v>2.3290384453705478E-4</v>
      </c>
      <c r="R747" s="33">
        <f t="shared" si="234"/>
        <v>4243.4847294109295</v>
      </c>
      <c r="S747" s="31">
        <f t="shared" si="235"/>
        <v>3897.6542529748385</v>
      </c>
      <c r="T747" s="31">
        <f t="shared" si="236"/>
        <v>3580.007857797033</v>
      </c>
      <c r="U747" s="31">
        <f t="shared" si="237"/>
        <v>3288.2486311110056</v>
      </c>
      <c r="V747" s="31">
        <f t="shared" si="238"/>
        <v>3020.2668512177374</v>
      </c>
      <c r="W747" s="20">
        <f t="shared" si="239"/>
        <v>2774.1247320104985</v>
      </c>
      <c r="Y747" s="153">
        <f t="shared" si="231"/>
        <v>6.8123932799999993</v>
      </c>
      <c r="Z747" s="155">
        <f t="shared" si="240"/>
        <v>853.31694144751191</v>
      </c>
      <c r="AA747" s="156">
        <f t="shared" si="241"/>
        <v>2726.6909163495211</v>
      </c>
      <c r="AD747" s="14" t="s">
        <v>802</v>
      </c>
      <c r="AE747" s="57">
        <v>39840</v>
      </c>
      <c r="AF747" s="33">
        <f t="shared" si="242"/>
        <v>4243.4847294109295</v>
      </c>
      <c r="AG747" s="84">
        <f t="shared" si="232"/>
        <v>6.2572049468445092</v>
      </c>
      <c r="AH747" s="31">
        <f t="shared" si="243"/>
        <v>3897.6542529748385</v>
      </c>
      <c r="AI747" s="86">
        <f t="shared" si="233"/>
        <v>5.7472626927985297</v>
      </c>
      <c r="AJ747" s="155">
        <f t="shared" si="244"/>
        <v>3580.007857797033</v>
      </c>
      <c r="AK747" s="56"/>
      <c r="AL747" s="86">
        <f t="shared" si="245"/>
        <v>5.2788791066674676</v>
      </c>
      <c r="AM747" s="31">
        <f t="shared" si="246"/>
        <v>3288.2486311110056</v>
      </c>
      <c r="AN747" s="86">
        <f t="shared" si="247"/>
        <v>4.8486672895129468</v>
      </c>
      <c r="AO747" s="31">
        <f t="shared" si="248"/>
        <v>3020.2668512177374</v>
      </c>
      <c r="AP747" s="89">
        <f t="shared" si="249"/>
        <v>4.4535163638620077</v>
      </c>
      <c r="AQ747" s="20">
        <f t="shared" si="250"/>
        <v>2774.1247320104985</v>
      </c>
      <c r="AR747" s="86">
        <f t="shared" si="251"/>
        <v>4.0905689788376884</v>
      </c>
    </row>
    <row r="748" spans="1:44" x14ac:dyDescent="0.25">
      <c r="A748" s="3" t="s">
        <v>1481</v>
      </c>
      <c r="B748" s="4">
        <v>39844</v>
      </c>
      <c r="C748" s="7">
        <v>4304740344</v>
      </c>
      <c r="D748" s="8">
        <v>361</v>
      </c>
      <c r="E748" s="8">
        <v>2781</v>
      </c>
      <c r="F748" s="8" t="s">
        <v>1695</v>
      </c>
      <c r="G748" s="8" t="s">
        <v>1697</v>
      </c>
      <c r="H748" s="8">
        <v>40.097250000000003</v>
      </c>
      <c r="I748" s="9">
        <v>-109.88441</v>
      </c>
      <c r="J748" s="7">
        <v>2781</v>
      </c>
      <c r="K748" s="8">
        <v>365</v>
      </c>
      <c r="L748" s="8">
        <v>730</v>
      </c>
      <c r="M748" s="8">
        <v>1095</v>
      </c>
      <c r="N748" s="8">
        <v>1460</v>
      </c>
      <c r="O748" s="8">
        <v>1825</v>
      </c>
      <c r="P748" s="8">
        <v>2190</v>
      </c>
      <c r="Q748" s="6">
        <v>2.3290384453705478E-4</v>
      </c>
      <c r="R748" s="33">
        <f t="shared" si="234"/>
        <v>2554.3573663402158</v>
      </c>
      <c r="S748" s="31">
        <f t="shared" si="235"/>
        <v>2346.1853847452439</v>
      </c>
      <c r="T748" s="31">
        <f t="shared" si="236"/>
        <v>2154.9787559596425</v>
      </c>
      <c r="U748" s="31">
        <f t="shared" si="237"/>
        <v>1979.3548578181185</v>
      </c>
      <c r="V748" s="31">
        <f t="shared" si="238"/>
        <v>1818.0437474537939</v>
      </c>
      <c r="W748" s="20">
        <f t="shared" si="239"/>
        <v>1669.8789782946312</v>
      </c>
      <c r="Y748" s="153">
        <f t="shared" si="231"/>
        <v>4.1007068640000002</v>
      </c>
      <c r="Z748" s="155">
        <f t="shared" si="240"/>
        <v>513.65247059859973</v>
      </c>
      <c r="AA748" s="156">
        <f t="shared" si="241"/>
        <v>1641.3262853610427</v>
      </c>
      <c r="AD748" s="14" t="s">
        <v>1481</v>
      </c>
      <c r="AE748" s="57">
        <v>39844</v>
      </c>
      <c r="AF748" s="33">
        <f t="shared" si="242"/>
        <v>2554.3573663402158</v>
      </c>
      <c r="AG748" s="84">
        <f t="shared" si="232"/>
        <v>3.7665123283927668</v>
      </c>
      <c r="AH748" s="31">
        <f t="shared" si="243"/>
        <v>2346.1853847452439</v>
      </c>
      <c r="AI748" s="86">
        <f t="shared" si="233"/>
        <v>3.459553581963791</v>
      </c>
      <c r="AJ748" s="155">
        <f t="shared" si="244"/>
        <v>2154.9787559596425</v>
      </c>
      <c r="AK748" s="56"/>
      <c r="AL748" s="86">
        <f t="shared" si="245"/>
        <v>3.1776109947277549</v>
      </c>
      <c r="AM748" s="31">
        <f t="shared" si="246"/>
        <v>1979.3548578181185</v>
      </c>
      <c r="AN748" s="86">
        <f t="shared" si="247"/>
        <v>2.9186458294665596</v>
      </c>
      <c r="AO748" s="31">
        <f t="shared" si="248"/>
        <v>1818.0437474537939</v>
      </c>
      <c r="AP748" s="89">
        <f t="shared" si="249"/>
        <v>2.6807854995455069</v>
      </c>
      <c r="AQ748" s="20">
        <f t="shared" si="250"/>
        <v>1669.8789782946312</v>
      </c>
      <c r="AR748" s="86">
        <f t="shared" si="251"/>
        <v>2.4623100281704784</v>
      </c>
    </row>
    <row r="749" spans="1:44" x14ac:dyDescent="0.25">
      <c r="A749" s="3" t="s">
        <v>737</v>
      </c>
      <c r="B749" s="4">
        <v>39847</v>
      </c>
      <c r="C749" s="7">
        <v>4301333990</v>
      </c>
      <c r="D749" s="8">
        <v>201</v>
      </c>
      <c r="E749" s="8">
        <v>565</v>
      </c>
      <c r="F749" s="8" t="s">
        <v>1695</v>
      </c>
      <c r="G749" s="8" t="s">
        <v>1696</v>
      </c>
      <c r="H749" s="8">
        <v>40.09825</v>
      </c>
      <c r="I749" s="9">
        <v>-110.141139999999</v>
      </c>
      <c r="J749" s="7">
        <v>565</v>
      </c>
      <c r="K749" s="8">
        <v>365</v>
      </c>
      <c r="L749" s="8">
        <v>730</v>
      </c>
      <c r="M749" s="8">
        <v>1095</v>
      </c>
      <c r="N749" s="8">
        <v>1460</v>
      </c>
      <c r="O749" s="8">
        <v>1825</v>
      </c>
      <c r="P749" s="8">
        <v>2190</v>
      </c>
      <c r="Q749" s="6">
        <v>2.3290384453705478E-4</v>
      </c>
      <c r="R749" s="33">
        <f t="shared" si="234"/>
        <v>518.95430132406398</v>
      </c>
      <c r="S749" s="31">
        <f t="shared" si="235"/>
        <v>476.66118028804846</v>
      </c>
      <c r="T749" s="31">
        <f t="shared" si="236"/>
        <v>437.81481377820859</v>
      </c>
      <c r="U749" s="31">
        <f t="shared" si="237"/>
        <v>402.1343022895494</v>
      </c>
      <c r="V749" s="31">
        <f t="shared" si="238"/>
        <v>369.36163873117351</v>
      </c>
      <c r="W749" s="20">
        <f t="shared" si="239"/>
        <v>339.25984276751768</v>
      </c>
      <c r="Y749" s="153">
        <f t="shared" si="231"/>
        <v>0.83311735999999992</v>
      </c>
      <c r="Z749" s="155">
        <f t="shared" si="240"/>
        <v>104.35585972247711</v>
      </c>
      <c r="AA749" s="156">
        <f t="shared" si="241"/>
        <v>333.45895405573145</v>
      </c>
      <c r="AD749" s="14" t="s">
        <v>737</v>
      </c>
      <c r="AE749" s="57">
        <v>39847</v>
      </c>
      <c r="AF749" s="33">
        <f t="shared" si="242"/>
        <v>518.95430132406398</v>
      </c>
      <c r="AG749" s="84">
        <f t="shared" si="232"/>
        <v>0.76522095129159051</v>
      </c>
      <c r="AH749" s="31">
        <f t="shared" si="243"/>
        <v>476.66118028804846</v>
      </c>
      <c r="AI749" s="86">
        <f t="shared" si="233"/>
        <v>0.70285788342666011</v>
      </c>
      <c r="AJ749" s="155">
        <f t="shared" si="244"/>
        <v>437.81481377820859</v>
      </c>
      <c r="AK749" s="56"/>
      <c r="AL749" s="86">
        <f t="shared" si="245"/>
        <v>0.64557720676777475</v>
      </c>
      <c r="AM749" s="31">
        <f t="shared" si="246"/>
        <v>402.1343022895494</v>
      </c>
      <c r="AN749" s="86">
        <f t="shared" si="247"/>
        <v>0.59296472263524125</v>
      </c>
      <c r="AO749" s="31">
        <f t="shared" si="248"/>
        <v>369.36163873117351</v>
      </c>
      <c r="AP749" s="89">
        <f t="shared" si="249"/>
        <v>0.54463998822121951</v>
      </c>
      <c r="AQ749" s="20">
        <f t="shared" si="250"/>
        <v>339.25984276751768</v>
      </c>
      <c r="AR749" s="86">
        <f t="shared" si="251"/>
        <v>0.50025356559378653</v>
      </c>
    </row>
    <row r="750" spans="1:44" x14ac:dyDescent="0.25">
      <c r="A750" s="3" t="s">
        <v>1470</v>
      </c>
      <c r="B750" s="4">
        <v>39848</v>
      </c>
      <c r="C750" s="7">
        <v>4304740256</v>
      </c>
      <c r="D750" s="8">
        <v>365</v>
      </c>
      <c r="E750" s="8">
        <v>3272</v>
      </c>
      <c r="F750" s="8" t="s">
        <v>1695</v>
      </c>
      <c r="G750" s="8" t="s">
        <v>1697</v>
      </c>
      <c r="H750" s="8">
        <v>40.100189999999898</v>
      </c>
      <c r="I750" s="9">
        <v>-109.884919999999</v>
      </c>
      <c r="J750" s="7">
        <v>3272</v>
      </c>
      <c r="K750" s="8">
        <v>365</v>
      </c>
      <c r="L750" s="8">
        <v>730</v>
      </c>
      <c r="M750" s="8">
        <v>1095</v>
      </c>
      <c r="N750" s="8">
        <v>1460</v>
      </c>
      <c r="O750" s="8">
        <v>1825</v>
      </c>
      <c r="P750" s="8">
        <v>2190</v>
      </c>
      <c r="Q750" s="6">
        <v>2.3290384453705478E-4</v>
      </c>
      <c r="R750" s="33">
        <f t="shared" si="234"/>
        <v>3005.3424317386498</v>
      </c>
      <c r="S750" s="31">
        <f t="shared" si="235"/>
        <v>2760.4166051371585</v>
      </c>
      <c r="T750" s="31">
        <f t="shared" si="236"/>
        <v>2535.4514525350414</v>
      </c>
      <c r="U750" s="31">
        <f t="shared" si="237"/>
        <v>2328.820242639656</v>
      </c>
      <c r="V750" s="31">
        <f t="shared" si="238"/>
        <v>2139.028817572389</v>
      </c>
      <c r="W750" s="20">
        <f t="shared" si="239"/>
        <v>1964.7047885580846</v>
      </c>
      <c r="Y750" s="153">
        <f t="shared" si="231"/>
        <v>4.8247079680000002</v>
      </c>
      <c r="Z750" s="155">
        <f t="shared" si="240"/>
        <v>604.34048320698241</v>
      </c>
      <c r="AA750" s="156">
        <f t="shared" si="241"/>
        <v>1931.1109693280589</v>
      </c>
      <c r="AD750" s="14" t="s">
        <v>1470</v>
      </c>
      <c r="AE750" s="57">
        <v>39848</v>
      </c>
      <c r="AF750" s="33">
        <f t="shared" si="242"/>
        <v>3005.3424317386498</v>
      </c>
      <c r="AG750" s="84">
        <f t="shared" si="232"/>
        <v>4.4315096506656353</v>
      </c>
      <c r="AH750" s="31">
        <f t="shared" si="243"/>
        <v>2760.4166051371585</v>
      </c>
      <c r="AI750" s="86">
        <f t="shared" si="233"/>
        <v>4.0703557426053658</v>
      </c>
      <c r="AJ750" s="155">
        <f t="shared" si="244"/>
        <v>2535.4514525350414</v>
      </c>
      <c r="AK750" s="56"/>
      <c r="AL750" s="86">
        <f t="shared" si="245"/>
        <v>3.7386347266268301</v>
      </c>
      <c r="AM750" s="31">
        <f t="shared" si="246"/>
        <v>2328.820242639656</v>
      </c>
      <c r="AN750" s="86">
        <f t="shared" si="247"/>
        <v>3.433947915862849</v>
      </c>
      <c r="AO750" s="31">
        <f t="shared" si="248"/>
        <v>2139.028817572389</v>
      </c>
      <c r="AP750" s="89">
        <f t="shared" si="249"/>
        <v>3.1540921087784608</v>
      </c>
      <c r="AQ750" s="20">
        <f t="shared" si="250"/>
        <v>1964.7047885580846</v>
      </c>
      <c r="AR750" s="86">
        <f t="shared" si="251"/>
        <v>2.8970436577395922</v>
      </c>
    </row>
    <row r="751" spans="1:44" x14ac:dyDescent="0.25">
      <c r="A751" s="3" t="s">
        <v>760</v>
      </c>
      <c r="B751" s="4">
        <v>39854</v>
      </c>
      <c r="C751" s="7">
        <v>4301334063</v>
      </c>
      <c r="D751" s="8">
        <v>340</v>
      </c>
      <c r="E751" s="8">
        <v>1661</v>
      </c>
      <c r="F751" s="8" t="s">
        <v>1695</v>
      </c>
      <c r="G751" s="8" t="s">
        <v>1696</v>
      </c>
      <c r="H751" s="8">
        <v>40.1187299999999</v>
      </c>
      <c r="I751" s="9">
        <v>-110.02323</v>
      </c>
      <c r="J751" s="7">
        <v>1661</v>
      </c>
      <c r="K751" s="8">
        <v>365</v>
      </c>
      <c r="L751" s="8">
        <v>730</v>
      </c>
      <c r="M751" s="8">
        <v>1095</v>
      </c>
      <c r="N751" s="8">
        <v>1460</v>
      </c>
      <c r="O751" s="8">
        <v>1825</v>
      </c>
      <c r="P751" s="8">
        <v>2190</v>
      </c>
      <c r="Q751" s="6">
        <v>2.3290384453705478E-4</v>
      </c>
      <c r="R751" s="33">
        <f t="shared" si="234"/>
        <v>1525.6337955739295</v>
      </c>
      <c r="S751" s="31">
        <f t="shared" si="235"/>
        <v>1401.2995052361919</v>
      </c>
      <c r="T751" s="31">
        <f t="shared" si="236"/>
        <v>1287.098063160362</v>
      </c>
      <c r="U751" s="31">
        <f t="shared" si="237"/>
        <v>1182.2036745184807</v>
      </c>
      <c r="V751" s="31">
        <f t="shared" si="238"/>
        <v>1085.8578441282818</v>
      </c>
      <c r="W751" s="20">
        <f t="shared" si="239"/>
        <v>997.36389174663157</v>
      </c>
      <c r="Y751" s="153">
        <f t="shared" si="231"/>
        <v>2.4492175839999999</v>
      </c>
      <c r="Z751" s="155">
        <f t="shared" si="240"/>
        <v>306.78775752041503</v>
      </c>
      <c r="AA751" s="156">
        <f t="shared" si="241"/>
        <v>980.31030563994693</v>
      </c>
      <c r="AD751" s="14" t="s">
        <v>760</v>
      </c>
      <c r="AE751" s="57">
        <v>39854</v>
      </c>
      <c r="AF751" s="33">
        <f t="shared" si="242"/>
        <v>1525.6337955739295</v>
      </c>
      <c r="AG751" s="84">
        <f t="shared" si="232"/>
        <v>2.2496141594607644</v>
      </c>
      <c r="AH751" s="31">
        <f t="shared" si="243"/>
        <v>1401.2995052361919</v>
      </c>
      <c r="AI751" s="86">
        <f t="shared" si="233"/>
        <v>2.0662777776489953</v>
      </c>
      <c r="AJ751" s="155">
        <f t="shared" si="244"/>
        <v>1287.098063160362</v>
      </c>
      <c r="AK751" s="56"/>
      <c r="AL751" s="86">
        <f t="shared" si="245"/>
        <v>1.8978827264447329</v>
      </c>
      <c r="AM751" s="31">
        <f t="shared" si="246"/>
        <v>1182.2036745184807</v>
      </c>
      <c r="AN751" s="86">
        <f t="shared" si="247"/>
        <v>1.7432113350391787</v>
      </c>
      <c r="AO751" s="31">
        <f t="shared" si="248"/>
        <v>1085.8578441282818</v>
      </c>
      <c r="AP751" s="89">
        <f t="shared" si="249"/>
        <v>1.6011451689122931</v>
      </c>
      <c r="AQ751" s="20">
        <f t="shared" si="250"/>
        <v>997.36389174663157</v>
      </c>
      <c r="AR751" s="86">
        <f t="shared" si="251"/>
        <v>1.4706569423916451</v>
      </c>
    </row>
    <row r="752" spans="1:44" x14ac:dyDescent="0.25">
      <c r="A752" s="3" t="s">
        <v>1471</v>
      </c>
      <c r="B752" s="4">
        <v>39856</v>
      </c>
      <c r="C752" s="7">
        <v>4304740257</v>
      </c>
      <c r="D752" s="8">
        <v>366</v>
      </c>
      <c r="E752" s="8">
        <v>2826</v>
      </c>
      <c r="F752" s="8" t="s">
        <v>1695</v>
      </c>
      <c r="G752" s="8" t="s">
        <v>1697</v>
      </c>
      <c r="H752" s="8">
        <v>40.100729999999899</v>
      </c>
      <c r="I752" s="9">
        <v>-109.89475</v>
      </c>
      <c r="J752" s="7">
        <v>2826</v>
      </c>
      <c r="K752" s="8">
        <v>365</v>
      </c>
      <c r="L752" s="8">
        <v>730</v>
      </c>
      <c r="M752" s="8">
        <v>1095</v>
      </c>
      <c r="N752" s="8">
        <v>1460</v>
      </c>
      <c r="O752" s="8">
        <v>1825</v>
      </c>
      <c r="P752" s="8">
        <v>2190</v>
      </c>
      <c r="Q752" s="6">
        <v>2.3290384453705478E-4</v>
      </c>
      <c r="R752" s="33">
        <f t="shared" si="234"/>
        <v>2595.6900098085039</v>
      </c>
      <c r="S752" s="31">
        <f t="shared" si="235"/>
        <v>2384.1495495469467</v>
      </c>
      <c r="T752" s="31">
        <f t="shared" si="236"/>
        <v>2189.8489623667565</v>
      </c>
      <c r="U752" s="31">
        <f t="shared" si="237"/>
        <v>2011.3832535756931</v>
      </c>
      <c r="V752" s="31">
        <f t="shared" si="238"/>
        <v>1847.4619310695509</v>
      </c>
      <c r="W752" s="20">
        <f t="shared" si="239"/>
        <v>1696.8996737362918</v>
      </c>
      <c r="Y752" s="153">
        <f t="shared" si="231"/>
        <v>4.1670613439999995</v>
      </c>
      <c r="Z752" s="155">
        <f t="shared" si="240"/>
        <v>521.96399924906245</v>
      </c>
      <c r="AA752" s="156">
        <f t="shared" si="241"/>
        <v>1667.884963117694</v>
      </c>
      <c r="AD752" s="14" t="s">
        <v>1471</v>
      </c>
      <c r="AE752" s="57">
        <v>39856</v>
      </c>
      <c r="AF752" s="33">
        <f t="shared" si="242"/>
        <v>2595.6900098085039</v>
      </c>
      <c r="AG752" s="84">
        <f t="shared" si="232"/>
        <v>3.8274591298230702</v>
      </c>
      <c r="AH752" s="31">
        <f t="shared" si="243"/>
        <v>2384.1495495469467</v>
      </c>
      <c r="AI752" s="86">
        <f t="shared" si="233"/>
        <v>3.515533413387153</v>
      </c>
      <c r="AJ752" s="155">
        <f t="shared" si="244"/>
        <v>2189.8489623667565</v>
      </c>
      <c r="AK752" s="56"/>
      <c r="AL752" s="86">
        <f t="shared" si="245"/>
        <v>3.2290286483641264</v>
      </c>
      <c r="AM752" s="31">
        <f t="shared" si="246"/>
        <v>2011.3832535756931</v>
      </c>
      <c r="AN752" s="86">
        <f t="shared" si="247"/>
        <v>2.9658731082605168</v>
      </c>
      <c r="AO752" s="31">
        <f t="shared" si="248"/>
        <v>1847.4619310695509</v>
      </c>
      <c r="AP752" s="89">
        <f t="shared" si="249"/>
        <v>2.7241639056870199</v>
      </c>
      <c r="AQ752" s="20">
        <f t="shared" si="250"/>
        <v>1696.8996737362918</v>
      </c>
      <c r="AR752" s="86">
        <f t="shared" si="251"/>
        <v>2.5021532325098064</v>
      </c>
    </row>
    <row r="753" spans="1:44" x14ac:dyDescent="0.25">
      <c r="A753" s="3" t="s">
        <v>754</v>
      </c>
      <c r="B753" s="4">
        <v>39878</v>
      </c>
      <c r="C753" s="7">
        <v>4301334027</v>
      </c>
      <c r="D753" s="8">
        <v>366</v>
      </c>
      <c r="E753" s="8">
        <v>12192</v>
      </c>
      <c r="F753" s="8" t="s">
        <v>1695</v>
      </c>
      <c r="G753" s="8" t="s">
        <v>1696</v>
      </c>
      <c r="H753" s="8">
        <v>40.32687</v>
      </c>
      <c r="I753" s="9">
        <v>-110.385409999999</v>
      </c>
      <c r="J753" s="7">
        <v>12192</v>
      </c>
      <c r="K753" s="8">
        <v>365</v>
      </c>
      <c r="L753" s="8">
        <v>730</v>
      </c>
      <c r="M753" s="8">
        <v>1095</v>
      </c>
      <c r="N753" s="8">
        <v>1460</v>
      </c>
      <c r="O753" s="8">
        <v>1825</v>
      </c>
      <c r="P753" s="8">
        <v>2190</v>
      </c>
      <c r="Q753" s="6">
        <v>2.3290384453705478E-4</v>
      </c>
      <c r="R753" s="33">
        <f t="shared" si="234"/>
        <v>11198.390870341571</v>
      </c>
      <c r="S753" s="31">
        <f t="shared" si="235"/>
        <v>10285.757716941393</v>
      </c>
      <c r="T753" s="31">
        <f t="shared" si="236"/>
        <v>9447.5012559007428</v>
      </c>
      <c r="U753" s="31">
        <f t="shared" si="237"/>
        <v>8677.5600239189134</v>
      </c>
      <c r="V753" s="31">
        <f t="shared" si="238"/>
        <v>7970.3665476291453</v>
      </c>
      <c r="W753" s="20">
        <f t="shared" si="239"/>
        <v>7320.8070849939386</v>
      </c>
      <c r="Y753" s="153">
        <f t="shared" si="231"/>
        <v>17.977640447999999</v>
      </c>
      <c r="Z753" s="155">
        <f t="shared" si="240"/>
        <v>2251.8701623653824</v>
      </c>
      <c r="AA753" s="156">
        <f t="shared" si="241"/>
        <v>7195.6310935353604</v>
      </c>
      <c r="AD753" s="14" t="s">
        <v>754</v>
      </c>
      <c r="AE753" s="57">
        <v>39878</v>
      </c>
      <c r="AF753" s="33">
        <f t="shared" si="242"/>
        <v>11198.390870341571</v>
      </c>
      <c r="AG753" s="84">
        <f t="shared" si="232"/>
        <v>16.512520067516942</v>
      </c>
      <c r="AH753" s="31">
        <f t="shared" si="243"/>
        <v>10285.757716941393</v>
      </c>
      <c r="AI753" s="86">
        <f t="shared" si="233"/>
        <v>15.166802326969629</v>
      </c>
      <c r="AJ753" s="155">
        <f t="shared" si="244"/>
        <v>9447.5012559007428</v>
      </c>
      <c r="AK753" s="56"/>
      <c r="AL753" s="86">
        <f t="shared" si="245"/>
        <v>13.930756291880904</v>
      </c>
      <c r="AM753" s="31">
        <f t="shared" si="246"/>
        <v>8677.5600239189134</v>
      </c>
      <c r="AN753" s="86">
        <f t="shared" si="247"/>
        <v>12.795444067909489</v>
      </c>
      <c r="AO753" s="31">
        <f t="shared" si="248"/>
        <v>7970.3665476291453</v>
      </c>
      <c r="AP753" s="89">
        <f t="shared" si="249"/>
        <v>11.752656170607271</v>
      </c>
      <c r="AQ753" s="20">
        <f t="shared" si="250"/>
        <v>7320.8070849939386</v>
      </c>
      <c r="AR753" s="86">
        <f t="shared" si="251"/>
        <v>10.794852162335301</v>
      </c>
    </row>
    <row r="754" spans="1:44" x14ac:dyDescent="0.25">
      <c r="A754" s="3" t="s">
        <v>1454</v>
      </c>
      <c r="B754" s="4">
        <v>39904</v>
      </c>
      <c r="C754" s="7">
        <v>4304739198</v>
      </c>
      <c r="D754" s="8">
        <v>347</v>
      </c>
      <c r="E754" s="8">
        <v>1676</v>
      </c>
      <c r="F754" s="8" t="s">
        <v>1695</v>
      </c>
      <c r="G754" s="8" t="s">
        <v>1697</v>
      </c>
      <c r="H754" s="8">
        <v>40.100119999999897</v>
      </c>
      <c r="I754" s="9">
        <v>-109.89153</v>
      </c>
      <c r="J754" s="7">
        <v>1676</v>
      </c>
      <c r="K754" s="8">
        <v>365</v>
      </c>
      <c r="L754" s="8">
        <v>730</v>
      </c>
      <c r="M754" s="8">
        <v>1095</v>
      </c>
      <c r="N754" s="8">
        <v>1460</v>
      </c>
      <c r="O754" s="8">
        <v>1825</v>
      </c>
      <c r="P754" s="8">
        <v>2190</v>
      </c>
      <c r="Q754" s="6">
        <v>2.3290384453705478E-4</v>
      </c>
      <c r="R754" s="33">
        <f t="shared" si="234"/>
        <v>1539.4113433966922</v>
      </c>
      <c r="S754" s="31">
        <f t="shared" si="235"/>
        <v>1413.9542268367595</v>
      </c>
      <c r="T754" s="31">
        <f t="shared" si="236"/>
        <v>1298.7214652960665</v>
      </c>
      <c r="U754" s="31">
        <f t="shared" si="237"/>
        <v>1192.8798064376722</v>
      </c>
      <c r="V754" s="31">
        <f t="shared" si="238"/>
        <v>1095.6639053335341</v>
      </c>
      <c r="W754" s="20">
        <f t="shared" si="239"/>
        <v>1006.3707902271851</v>
      </c>
      <c r="Y754" s="153">
        <f t="shared" si="231"/>
        <v>2.4713357440000001</v>
      </c>
      <c r="Z754" s="155">
        <f t="shared" si="240"/>
        <v>309.55826707056929</v>
      </c>
      <c r="AA754" s="156">
        <f t="shared" si="241"/>
        <v>989.16319822549724</v>
      </c>
      <c r="AD754" s="14" t="s">
        <v>1454</v>
      </c>
      <c r="AE754" s="57">
        <v>39904</v>
      </c>
      <c r="AF754" s="33">
        <f t="shared" si="242"/>
        <v>1539.4113433966922</v>
      </c>
      <c r="AG754" s="84">
        <f t="shared" si="232"/>
        <v>2.2699297599375319</v>
      </c>
      <c r="AH754" s="31">
        <f t="shared" si="243"/>
        <v>1413.9542268367595</v>
      </c>
      <c r="AI754" s="86">
        <f t="shared" si="233"/>
        <v>2.0849377214567828</v>
      </c>
      <c r="AJ754" s="155">
        <f t="shared" si="244"/>
        <v>1298.7214652960665</v>
      </c>
      <c r="AK754" s="56"/>
      <c r="AL754" s="86">
        <f t="shared" si="245"/>
        <v>1.915021944323523</v>
      </c>
      <c r="AM754" s="31">
        <f t="shared" si="246"/>
        <v>1192.8798064376722</v>
      </c>
      <c r="AN754" s="86">
        <f t="shared" si="247"/>
        <v>1.7589537613038309</v>
      </c>
      <c r="AO754" s="31">
        <f t="shared" si="248"/>
        <v>1095.6639053335341</v>
      </c>
      <c r="AP754" s="89">
        <f t="shared" si="249"/>
        <v>1.6156046376261306</v>
      </c>
      <c r="AQ754" s="20">
        <f t="shared" si="250"/>
        <v>1006.3707902271851</v>
      </c>
      <c r="AR754" s="86">
        <f t="shared" si="251"/>
        <v>1.4839380105047544</v>
      </c>
    </row>
    <row r="755" spans="1:44" x14ac:dyDescent="0.25">
      <c r="A755" s="3" t="s">
        <v>1474</v>
      </c>
      <c r="B755" s="4">
        <v>39905</v>
      </c>
      <c r="C755" s="7">
        <v>4304740260</v>
      </c>
      <c r="D755" s="8">
        <v>366</v>
      </c>
      <c r="E755" s="8">
        <v>1402</v>
      </c>
      <c r="F755" s="8" t="s">
        <v>1695</v>
      </c>
      <c r="G755" s="8" t="s">
        <v>1697</v>
      </c>
      <c r="H755" s="8">
        <v>40.103659999999898</v>
      </c>
      <c r="I755" s="9">
        <v>-109.88523000000001</v>
      </c>
      <c r="J755" s="7">
        <v>1402</v>
      </c>
      <c r="K755" s="8">
        <v>365</v>
      </c>
      <c r="L755" s="8">
        <v>730</v>
      </c>
      <c r="M755" s="8">
        <v>1095</v>
      </c>
      <c r="N755" s="8">
        <v>1460</v>
      </c>
      <c r="O755" s="8">
        <v>1825</v>
      </c>
      <c r="P755" s="8">
        <v>2190</v>
      </c>
      <c r="Q755" s="6">
        <v>2.3290384453705478E-4</v>
      </c>
      <c r="R755" s="33">
        <f t="shared" si="234"/>
        <v>1287.7414698342259</v>
      </c>
      <c r="S755" s="31">
        <f t="shared" si="235"/>
        <v>1182.7946455997237</v>
      </c>
      <c r="T755" s="31">
        <f t="shared" si="236"/>
        <v>1086.4006529505282</v>
      </c>
      <c r="U755" s="31">
        <f t="shared" si="237"/>
        <v>997.86246338043941</v>
      </c>
      <c r="V755" s="31">
        <f t="shared" si="238"/>
        <v>916.53985398425709</v>
      </c>
      <c r="W755" s="20">
        <f t="shared" si="239"/>
        <v>841.84477798240664</v>
      </c>
      <c r="Y755" s="153">
        <f t="shared" si="231"/>
        <v>2.0673106880000001</v>
      </c>
      <c r="Z755" s="155">
        <f t="shared" si="240"/>
        <v>258.95029262108477</v>
      </c>
      <c r="AA755" s="156">
        <f t="shared" si="241"/>
        <v>827.45036032944336</v>
      </c>
      <c r="AD755" s="14" t="s">
        <v>1474</v>
      </c>
      <c r="AE755" s="57">
        <v>39905</v>
      </c>
      <c r="AF755" s="33">
        <f t="shared" si="242"/>
        <v>1287.7414698342259</v>
      </c>
      <c r="AG755" s="84">
        <f t="shared" si="232"/>
        <v>1.8988314578952388</v>
      </c>
      <c r="AH755" s="31">
        <f t="shared" si="243"/>
        <v>1182.7946455997237</v>
      </c>
      <c r="AI755" s="86">
        <f t="shared" si="233"/>
        <v>1.7440827479011989</v>
      </c>
      <c r="AJ755" s="155">
        <f t="shared" si="244"/>
        <v>1086.4006529505282</v>
      </c>
      <c r="AK755" s="56"/>
      <c r="AL755" s="86">
        <f t="shared" si="245"/>
        <v>1.6019455644042835</v>
      </c>
      <c r="AM755" s="31">
        <f t="shared" si="246"/>
        <v>997.86246338043941</v>
      </c>
      <c r="AN755" s="86">
        <f t="shared" si="247"/>
        <v>1.4713921082028465</v>
      </c>
      <c r="AO755" s="31">
        <f t="shared" si="248"/>
        <v>916.53985398425709</v>
      </c>
      <c r="AP755" s="89">
        <f t="shared" si="249"/>
        <v>1.3514783424533623</v>
      </c>
      <c r="AQ755" s="20">
        <f t="shared" si="250"/>
        <v>841.84477798240664</v>
      </c>
      <c r="AR755" s="86">
        <f t="shared" si="251"/>
        <v>1.2413371663052897</v>
      </c>
    </row>
    <row r="756" spans="1:44" x14ac:dyDescent="0.25">
      <c r="A756" s="3" t="s">
        <v>1475</v>
      </c>
      <c r="B756" s="4">
        <v>39908</v>
      </c>
      <c r="C756" s="7">
        <v>4304740261</v>
      </c>
      <c r="D756" s="8">
        <v>347</v>
      </c>
      <c r="E756" s="8">
        <v>2919</v>
      </c>
      <c r="F756" s="8" t="s">
        <v>1695</v>
      </c>
      <c r="G756" s="8" t="s">
        <v>1697</v>
      </c>
      <c r="H756" s="8">
        <v>40.103720000000003</v>
      </c>
      <c r="I756" s="9">
        <v>-109.88124000000001</v>
      </c>
      <c r="J756" s="7">
        <v>2919</v>
      </c>
      <c r="K756" s="8">
        <v>365</v>
      </c>
      <c r="L756" s="8">
        <v>730</v>
      </c>
      <c r="M756" s="8">
        <v>1095</v>
      </c>
      <c r="N756" s="8">
        <v>1460</v>
      </c>
      <c r="O756" s="8">
        <v>1825</v>
      </c>
      <c r="P756" s="8">
        <v>2190</v>
      </c>
      <c r="Q756" s="6">
        <v>2.3290384453705478E-4</v>
      </c>
      <c r="R756" s="33">
        <f t="shared" si="234"/>
        <v>2681.1108063096331</v>
      </c>
      <c r="S756" s="31">
        <f t="shared" si="235"/>
        <v>2462.6088234704662</v>
      </c>
      <c r="T756" s="31">
        <f t="shared" si="236"/>
        <v>2261.9140556081256</v>
      </c>
      <c r="U756" s="31">
        <f t="shared" si="237"/>
        <v>2077.5752714746809</v>
      </c>
      <c r="V756" s="31">
        <f t="shared" si="238"/>
        <v>1908.2595105421158</v>
      </c>
      <c r="W756" s="20">
        <f t="shared" si="239"/>
        <v>1752.742444315724</v>
      </c>
      <c r="Y756" s="153">
        <f t="shared" si="231"/>
        <v>4.3041939359999999</v>
      </c>
      <c r="Z756" s="155">
        <f t="shared" si="240"/>
        <v>539.14115846001891</v>
      </c>
      <c r="AA756" s="156">
        <f t="shared" si="241"/>
        <v>1722.7728971481065</v>
      </c>
      <c r="AD756" s="14" t="s">
        <v>1475</v>
      </c>
      <c r="AE756" s="57">
        <v>39908</v>
      </c>
      <c r="AF756" s="33">
        <f t="shared" si="242"/>
        <v>2681.1108063096331</v>
      </c>
      <c r="AG756" s="84">
        <f t="shared" si="232"/>
        <v>3.9534158527790315</v>
      </c>
      <c r="AH756" s="31">
        <f t="shared" si="243"/>
        <v>2462.6088234704662</v>
      </c>
      <c r="AI756" s="86">
        <f t="shared" si="233"/>
        <v>3.631225064995435</v>
      </c>
      <c r="AJ756" s="155">
        <f t="shared" si="244"/>
        <v>2261.9140556081256</v>
      </c>
      <c r="AK756" s="56"/>
      <c r="AL756" s="86">
        <f t="shared" si="245"/>
        <v>3.3352917992126279</v>
      </c>
      <c r="AM756" s="31">
        <f t="shared" si="246"/>
        <v>2077.5752714746809</v>
      </c>
      <c r="AN756" s="86">
        <f t="shared" si="247"/>
        <v>3.0634761511013617</v>
      </c>
      <c r="AO756" s="31">
        <f t="shared" si="248"/>
        <v>1908.2595105421158</v>
      </c>
      <c r="AP756" s="89">
        <f t="shared" si="249"/>
        <v>2.8138126117128133</v>
      </c>
      <c r="AQ756" s="20">
        <f t="shared" si="250"/>
        <v>1752.742444315724</v>
      </c>
      <c r="AR756" s="86">
        <f t="shared" si="251"/>
        <v>2.584495854811085</v>
      </c>
    </row>
    <row r="757" spans="1:44" x14ac:dyDescent="0.25">
      <c r="A757" s="3" t="s">
        <v>1472</v>
      </c>
      <c r="B757" s="4">
        <v>39909</v>
      </c>
      <c r="C757" s="7">
        <v>4304740258</v>
      </c>
      <c r="D757" s="8">
        <v>365</v>
      </c>
      <c r="E757" s="8">
        <v>7375</v>
      </c>
      <c r="F757" s="8" t="s">
        <v>1695</v>
      </c>
      <c r="G757" s="8" t="s">
        <v>1697</v>
      </c>
      <c r="H757" s="8">
        <v>40.103200000000001</v>
      </c>
      <c r="I757" s="9">
        <v>-109.89559</v>
      </c>
      <c r="J757" s="7">
        <v>7375</v>
      </c>
      <c r="K757" s="8">
        <v>365</v>
      </c>
      <c r="L757" s="8">
        <v>730</v>
      </c>
      <c r="M757" s="8">
        <v>1095</v>
      </c>
      <c r="N757" s="8">
        <v>1460</v>
      </c>
      <c r="O757" s="8">
        <v>1825</v>
      </c>
      <c r="P757" s="8">
        <v>2190</v>
      </c>
      <c r="Q757" s="6">
        <v>2.3290384453705478E-4</v>
      </c>
      <c r="R757" s="33">
        <f t="shared" si="234"/>
        <v>6773.9610128583572</v>
      </c>
      <c r="S757" s="31">
        <f t="shared" si="235"/>
        <v>6221.9047869457654</v>
      </c>
      <c r="T757" s="31">
        <f t="shared" si="236"/>
        <v>5714.839383388121</v>
      </c>
      <c r="U757" s="31">
        <f t="shared" si="237"/>
        <v>5249.0981936025255</v>
      </c>
      <c r="V757" s="31">
        <f t="shared" si="238"/>
        <v>4821.3134259157605</v>
      </c>
      <c r="W757" s="20">
        <f t="shared" si="239"/>
        <v>4428.3917529388364</v>
      </c>
      <c r="Y757" s="153">
        <f t="shared" si="231"/>
        <v>10.874761999999999</v>
      </c>
      <c r="Z757" s="155">
        <f t="shared" si="240"/>
        <v>1362.1671954925109</v>
      </c>
      <c r="AA757" s="156">
        <f t="shared" si="241"/>
        <v>4352.6721878956096</v>
      </c>
      <c r="AD757" s="14" t="s">
        <v>1472</v>
      </c>
      <c r="AE757" s="57">
        <v>39909</v>
      </c>
      <c r="AF757" s="33">
        <f t="shared" si="242"/>
        <v>6773.9610128583572</v>
      </c>
      <c r="AG757" s="84">
        <f t="shared" si="232"/>
        <v>9.9885035677442122</v>
      </c>
      <c r="AH757" s="31">
        <f t="shared" si="243"/>
        <v>6221.9047869457654</v>
      </c>
      <c r="AI757" s="86">
        <f t="shared" si="233"/>
        <v>9.1744723721621568</v>
      </c>
      <c r="AJ757" s="155">
        <f t="shared" si="244"/>
        <v>5714.839383388121</v>
      </c>
      <c r="AK757" s="56"/>
      <c r="AL757" s="86">
        <f t="shared" si="245"/>
        <v>8.4267821237386524</v>
      </c>
      <c r="AM757" s="31">
        <f t="shared" si="246"/>
        <v>5249.0981936025255</v>
      </c>
      <c r="AN757" s="86">
        <f t="shared" si="247"/>
        <v>7.7400262467874423</v>
      </c>
      <c r="AO757" s="31">
        <f t="shared" si="248"/>
        <v>4821.3134259157605</v>
      </c>
      <c r="AP757" s="89">
        <f t="shared" si="249"/>
        <v>7.1092387843035292</v>
      </c>
      <c r="AQ757" s="20">
        <f t="shared" si="250"/>
        <v>4428.3917529388364</v>
      </c>
      <c r="AR757" s="86">
        <f t="shared" si="251"/>
        <v>6.5298584889454432</v>
      </c>
    </row>
    <row r="758" spans="1:44" x14ac:dyDescent="0.25">
      <c r="A758" s="3" t="s">
        <v>1473</v>
      </c>
      <c r="B758" s="4">
        <v>39910</v>
      </c>
      <c r="C758" s="7">
        <v>4304740259</v>
      </c>
      <c r="D758" s="8">
        <v>366</v>
      </c>
      <c r="E758" s="8">
        <v>1888</v>
      </c>
      <c r="F758" s="8" t="s">
        <v>1695</v>
      </c>
      <c r="G758" s="8" t="s">
        <v>1697</v>
      </c>
      <c r="H758" s="8">
        <v>40.103369999999899</v>
      </c>
      <c r="I758" s="9">
        <v>-109.88983</v>
      </c>
      <c r="J758" s="7">
        <v>1888</v>
      </c>
      <c r="K758" s="8">
        <v>365</v>
      </c>
      <c r="L758" s="8">
        <v>730</v>
      </c>
      <c r="M758" s="8">
        <v>1095</v>
      </c>
      <c r="N758" s="8">
        <v>1460</v>
      </c>
      <c r="O758" s="8">
        <v>1825</v>
      </c>
      <c r="P758" s="8">
        <v>2190</v>
      </c>
      <c r="Q758" s="6">
        <v>2.3290384453705478E-4</v>
      </c>
      <c r="R758" s="33">
        <f t="shared" si="234"/>
        <v>1734.1340192917394</v>
      </c>
      <c r="S758" s="31">
        <f t="shared" si="235"/>
        <v>1592.8076254581158</v>
      </c>
      <c r="T758" s="31">
        <f t="shared" si="236"/>
        <v>1462.9988821473589</v>
      </c>
      <c r="U758" s="31">
        <f t="shared" si="237"/>
        <v>1343.7691375622464</v>
      </c>
      <c r="V758" s="31">
        <f t="shared" si="238"/>
        <v>1234.2562370344347</v>
      </c>
      <c r="W758" s="20">
        <f t="shared" si="239"/>
        <v>1133.6682887523423</v>
      </c>
      <c r="Y758" s="153">
        <f t="shared" si="231"/>
        <v>2.7839390719999999</v>
      </c>
      <c r="Z758" s="155">
        <f t="shared" si="240"/>
        <v>348.71480204608281</v>
      </c>
      <c r="AA758" s="156">
        <f t="shared" si="241"/>
        <v>1114.284080101276</v>
      </c>
      <c r="AD758" s="14" t="s">
        <v>1473</v>
      </c>
      <c r="AE758" s="57">
        <v>39910</v>
      </c>
      <c r="AF758" s="33">
        <f t="shared" si="242"/>
        <v>1734.1340192917394</v>
      </c>
      <c r="AG758" s="84">
        <f t="shared" si="232"/>
        <v>2.5570569133425183</v>
      </c>
      <c r="AH758" s="31">
        <f t="shared" si="243"/>
        <v>1592.8076254581158</v>
      </c>
      <c r="AI758" s="86">
        <f t="shared" si="233"/>
        <v>2.3486649272735116</v>
      </c>
      <c r="AJ758" s="155">
        <f t="shared" si="244"/>
        <v>1462.9988821473589</v>
      </c>
      <c r="AK758" s="56"/>
      <c r="AL758" s="86">
        <f t="shared" si="245"/>
        <v>2.1572562236770954</v>
      </c>
      <c r="AM758" s="31">
        <f t="shared" si="246"/>
        <v>1343.7691375622464</v>
      </c>
      <c r="AN758" s="86">
        <f t="shared" si="247"/>
        <v>1.9814467191775851</v>
      </c>
      <c r="AO758" s="31">
        <f t="shared" si="248"/>
        <v>1234.2562370344347</v>
      </c>
      <c r="AP758" s="89">
        <f t="shared" si="249"/>
        <v>1.8199651287817034</v>
      </c>
      <c r="AQ758" s="20">
        <f t="shared" si="250"/>
        <v>1133.6682887523423</v>
      </c>
      <c r="AR758" s="86">
        <f t="shared" si="251"/>
        <v>1.6716437731700338</v>
      </c>
    </row>
    <row r="759" spans="1:44" x14ac:dyDescent="0.25">
      <c r="A759" s="3" t="s">
        <v>1482</v>
      </c>
      <c r="B759" s="4">
        <v>39911</v>
      </c>
      <c r="C759" s="7">
        <v>4304740367</v>
      </c>
      <c r="D759" s="8">
        <v>366</v>
      </c>
      <c r="E759" s="8">
        <v>1052</v>
      </c>
      <c r="F759" s="8" t="s">
        <v>1695</v>
      </c>
      <c r="G759" s="8" t="s">
        <v>1697</v>
      </c>
      <c r="H759" s="8">
        <v>40.097099999999898</v>
      </c>
      <c r="I759" s="9">
        <v>-109.87939</v>
      </c>
      <c r="J759" s="7">
        <v>1052</v>
      </c>
      <c r="K759" s="8">
        <v>365</v>
      </c>
      <c r="L759" s="8">
        <v>730</v>
      </c>
      <c r="M759" s="8">
        <v>1095</v>
      </c>
      <c r="N759" s="8">
        <v>1460</v>
      </c>
      <c r="O759" s="8">
        <v>1825</v>
      </c>
      <c r="P759" s="8">
        <v>2190</v>
      </c>
      <c r="Q759" s="6">
        <v>2.3290384453705478E-4</v>
      </c>
      <c r="R759" s="33">
        <f t="shared" si="234"/>
        <v>966.26535396976158</v>
      </c>
      <c r="S759" s="31">
        <f t="shared" si="235"/>
        <v>887.51780825314506</v>
      </c>
      <c r="T759" s="31">
        <f t="shared" si="236"/>
        <v>815.187936450753</v>
      </c>
      <c r="U759" s="31">
        <f t="shared" si="237"/>
        <v>748.75271859930263</v>
      </c>
      <c r="V759" s="31">
        <f t="shared" si="238"/>
        <v>687.73175919503456</v>
      </c>
      <c r="W759" s="20">
        <f t="shared" si="239"/>
        <v>631.68381343615681</v>
      </c>
      <c r="Y759" s="153">
        <f t="shared" si="231"/>
        <v>1.5512202879999999</v>
      </c>
      <c r="Z759" s="155">
        <f t="shared" si="240"/>
        <v>194.30506978415207</v>
      </c>
      <c r="AA759" s="156">
        <f t="shared" si="241"/>
        <v>620.88286666660088</v>
      </c>
      <c r="AD759" s="14" t="s">
        <v>1482</v>
      </c>
      <c r="AE759" s="57">
        <v>39911</v>
      </c>
      <c r="AF759" s="33">
        <f t="shared" si="242"/>
        <v>966.26535396976158</v>
      </c>
      <c r="AG759" s="84">
        <f t="shared" si="232"/>
        <v>1.4248007801039881</v>
      </c>
      <c r="AH759" s="31">
        <f t="shared" si="243"/>
        <v>887.51780825314506</v>
      </c>
      <c r="AI759" s="86">
        <f t="shared" si="233"/>
        <v>1.3086840590528255</v>
      </c>
      <c r="AJ759" s="155">
        <f t="shared" si="244"/>
        <v>815.187936450753</v>
      </c>
      <c r="AK759" s="56"/>
      <c r="AL759" s="86">
        <f t="shared" si="245"/>
        <v>1.2020304805658391</v>
      </c>
      <c r="AM759" s="31">
        <f t="shared" si="246"/>
        <v>748.75271859930263</v>
      </c>
      <c r="AN759" s="86">
        <f t="shared" si="247"/>
        <v>1.1040688286942901</v>
      </c>
      <c r="AO759" s="31">
        <f t="shared" si="248"/>
        <v>687.73175919503456</v>
      </c>
      <c r="AP759" s="89">
        <f t="shared" si="249"/>
        <v>1.014090739130483</v>
      </c>
      <c r="AQ759" s="20">
        <f t="shared" si="250"/>
        <v>631.68381343615681</v>
      </c>
      <c r="AR759" s="86">
        <f t="shared" si="251"/>
        <v>0.93144557699940433</v>
      </c>
    </row>
    <row r="760" spans="1:44" x14ac:dyDescent="0.25">
      <c r="A760" s="3" t="s">
        <v>1476</v>
      </c>
      <c r="B760" s="4">
        <v>39913</v>
      </c>
      <c r="C760" s="7">
        <v>4304740271</v>
      </c>
      <c r="D760" s="8">
        <v>318</v>
      </c>
      <c r="E760" s="8">
        <v>625</v>
      </c>
      <c r="F760" s="8" t="s">
        <v>1695</v>
      </c>
      <c r="G760" s="8" t="s">
        <v>1697</v>
      </c>
      <c r="H760" s="8">
        <v>40.0933899999999</v>
      </c>
      <c r="I760" s="9">
        <v>-109.871849999999</v>
      </c>
      <c r="J760" s="7">
        <v>625</v>
      </c>
      <c r="K760" s="8">
        <v>365</v>
      </c>
      <c r="L760" s="8">
        <v>730</v>
      </c>
      <c r="M760" s="8">
        <v>1095</v>
      </c>
      <c r="N760" s="8">
        <v>1460</v>
      </c>
      <c r="O760" s="8">
        <v>1825</v>
      </c>
      <c r="P760" s="8">
        <v>2190</v>
      </c>
      <c r="Q760" s="6">
        <v>2.3290384453705478E-4</v>
      </c>
      <c r="R760" s="33">
        <f t="shared" si="234"/>
        <v>574.064492615115</v>
      </c>
      <c r="S760" s="31">
        <f t="shared" si="235"/>
        <v>527.28006669031902</v>
      </c>
      <c r="T760" s="31">
        <f t="shared" si="236"/>
        <v>484.30842232102719</v>
      </c>
      <c r="U760" s="31">
        <f t="shared" si="237"/>
        <v>444.8388299663157</v>
      </c>
      <c r="V760" s="31">
        <f t="shared" si="238"/>
        <v>408.58588355218308</v>
      </c>
      <c r="W760" s="20">
        <f t="shared" si="239"/>
        <v>375.28743668973192</v>
      </c>
      <c r="Y760" s="153">
        <f t="shared" si="231"/>
        <v>0.92158999999999991</v>
      </c>
      <c r="Z760" s="155">
        <f t="shared" si="240"/>
        <v>115.43789792309416</v>
      </c>
      <c r="AA760" s="156">
        <f t="shared" si="241"/>
        <v>368.87052439793302</v>
      </c>
      <c r="AD760" s="14" t="s">
        <v>1476</v>
      </c>
      <c r="AE760" s="57">
        <v>39913</v>
      </c>
      <c r="AF760" s="33">
        <f t="shared" si="242"/>
        <v>574.064492615115</v>
      </c>
      <c r="AG760" s="84">
        <f t="shared" si="232"/>
        <v>0.84648335319866208</v>
      </c>
      <c r="AH760" s="31">
        <f t="shared" si="243"/>
        <v>527.28006669031902</v>
      </c>
      <c r="AI760" s="86">
        <f t="shared" si="233"/>
        <v>0.77749765865780973</v>
      </c>
      <c r="AJ760" s="155">
        <f t="shared" si="244"/>
        <v>484.30842232102719</v>
      </c>
      <c r="AK760" s="56"/>
      <c r="AL760" s="86">
        <f t="shared" si="245"/>
        <v>0.71413407828293674</v>
      </c>
      <c r="AM760" s="31">
        <f t="shared" si="246"/>
        <v>444.8388299663157</v>
      </c>
      <c r="AN760" s="86">
        <f t="shared" si="247"/>
        <v>0.65593442769385102</v>
      </c>
      <c r="AO760" s="31">
        <f t="shared" si="248"/>
        <v>408.58588355218308</v>
      </c>
      <c r="AP760" s="89">
        <f t="shared" si="249"/>
        <v>0.60247786307657025</v>
      </c>
      <c r="AQ760" s="20">
        <f t="shared" si="250"/>
        <v>375.28743668973192</v>
      </c>
      <c r="AR760" s="86">
        <f t="shared" si="251"/>
        <v>0.55337783804622409</v>
      </c>
    </row>
    <row r="761" spans="1:44" x14ac:dyDescent="0.25">
      <c r="A761" s="3" t="s">
        <v>1479</v>
      </c>
      <c r="B761" s="4">
        <v>39914</v>
      </c>
      <c r="C761" s="7">
        <v>4304740274</v>
      </c>
      <c r="D761" s="8">
        <v>351</v>
      </c>
      <c r="E761" s="8">
        <v>3559</v>
      </c>
      <c r="F761" s="8" t="s">
        <v>1695</v>
      </c>
      <c r="G761" s="8" t="s">
        <v>1697</v>
      </c>
      <c r="H761" s="8">
        <v>40.097549999999899</v>
      </c>
      <c r="I761" s="9">
        <v>-109.86854</v>
      </c>
      <c r="J761" s="7">
        <v>3559</v>
      </c>
      <c r="K761" s="8">
        <v>365</v>
      </c>
      <c r="L761" s="8">
        <v>730</v>
      </c>
      <c r="M761" s="8">
        <v>1095</v>
      </c>
      <c r="N761" s="8">
        <v>1460</v>
      </c>
      <c r="O761" s="8">
        <v>1825</v>
      </c>
      <c r="P761" s="8">
        <v>2190</v>
      </c>
      <c r="Q761" s="6">
        <v>2.3290384453705478E-4</v>
      </c>
      <c r="R761" s="33">
        <f t="shared" si="234"/>
        <v>3268.9528467475106</v>
      </c>
      <c r="S761" s="31">
        <f t="shared" si="235"/>
        <v>3002.5436117613531</v>
      </c>
      <c r="T761" s="31">
        <f t="shared" si="236"/>
        <v>2757.8458800648573</v>
      </c>
      <c r="U761" s="31">
        <f t="shared" si="237"/>
        <v>2533.090233360188</v>
      </c>
      <c r="V761" s="31">
        <f t="shared" si="238"/>
        <v>2326.6514552995513</v>
      </c>
      <c r="W761" s="20">
        <f t="shared" si="239"/>
        <v>2137.0367794860094</v>
      </c>
      <c r="Y761" s="153">
        <f t="shared" si="231"/>
        <v>5.2479020959999998</v>
      </c>
      <c r="Z761" s="155">
        <f t="shared" si="240"/>
        <v>657.34956593326729</v>
      </c>
      <c r="AA761" s="156">
        <f t="shared" si="241"/>
        <v>2100.4963141315898</v>
      </c>
      <c r="AD761" s="14" t="s">
        <v>1479</v>
      </c>
      <c r="AE761" s="57">
        <v>39914</v>
      </c>
      <c r="AF761" s="33">
        <f t="shared" si="242"/>
        <v>3268.9528467475106</v>
      </c>
      <c r="AG761" s="84">
        <f t="shared" si="232"/>
        <v>4.8202148064544614</v>
      </c>
      <c r="AH761" s="31">
        <f t="shared" si="243"/>
        <v>3002.5436117613531</v>
      </c>
      <c r="AI761" s="86">
        <f t="shared" si="233"/>
        <v>4.4273826674610328</v>
      </c>
      <c r="AJ761" s="155">
        <f t="shared" si="244"/>
        <v>2757.8458800648573</v>
      </c>
      <c r="AK761" s="56"/>
      <c r="AL761" s="86">
        <f t="shared" si="245"/>
        <v>4.0665650953743544</v>
      </c>
      <c r="AM761" s="31">
        <f t="shared" si="246"/>
        <v>2533.090233360188</v>
      </c>
      <c r="AN761" s="86">
        <f t="shared" si="247"/>
        <v>3.7351530050598649</v>
      </c>
      <c r="AO761" s="31">
        <f t="shared" si="248"/>
        <v>2326.6514552995513</v>
      </c>
      <c r="AP761" s="89">
        <f t="shared" si="249"/>
        <v>3.4307499435032214</v>
      </c>
      <c r="AQ761" s="20">
        <f t="shared" si="250"/>
        <v>2137.0367794860094</v>
      </c>
      <c r="AR761" s="86">
        <f t="shared" si="251"/>
        <v>3.1511547609704182</v>
      </c>
    </row>
    <row r="762" spans="1:44" x14ac:dyDescent="0.25">
      <c r="A762" s="3" t="s">
        <v>1478</v>
      </c>
      <c r="B762" s="4">
        <v>39918</v>
      </c>
      <c r="C762" s="7">
        <v>4304740273</v>
      </c>
      <c r="D762" s="8">
        <v>269</v>
      </c>
      <c r="E762" s="8">
        <v>953</v>
      </c>
      <c r="F762" s="8" t="s">
        <v>1695</v>
      </c>
      <c r="G762" s="8" t="s">
        <v>1697</v>
      </c>
      <c r="H762" s="8">
        <v>40.096919999999898</v>
      </c>
      <c r="I762" s="9">
        <v>-109.87163</v>
      </c>
      <c r="J762" s="7">
        <v>953</v>
      </c>
      <c r="K762" s="8">
        <v>365</v>
      </c>
      <c r="L762" s="8">
        <v>730</v>
      </c>
      <c r="M762" s="8">
        <v>1095</v>
      </c>
      <c r="N762" s="8">
        <v>1460</v>
      </c>
      <c r="O762" s="8">
        <v>1825</v>
      </c>
      <c r="P762" s="8">
        <v>2190</v>
      </c>
      <c r="Q762" s="6">
        <v>2.3290384453705478E-4</v>
      </c>
      <c r="R762" s="33">
        <f t="shared" si="234"/>
        <v>875.33353833952731</v>
      </c>
      <c r="S762" s="31">
        <f t="shared" si="235"/>
        <v>803.99664568939852</v>
      </c>
      <c r="T762" s="31">
        <f t="shared" si="236"/>
        <v>738.47348235510231</v>
      </c>
      <c r="U762" s="31">
        <f t="shared" si="237"/>
        <v>678.29024793263818</v>
      </c>
      <c r="V762" s="31">
        <f t="shared" si="238"/>
        <v>623.01175524036876</v>
      </c>
      <c r="W762" s="20">
        <f t="shared" si="239"/>
        <v>572.2382834645033</v>
      </c>
      <c r="Y762" s="153">
        <f t="shared" si="231"/>
        <v>1.405240432</v>
      </c>
      <c r="Z762" s="155">
        <f t="shared" si="240"/>
        <v>176.01970675313396</v>
      </c>
      <c r="AA762" s="156">
        <f t="shared" si="241"/>
        <v>562.45377560196835</v>
      </c>
      <c r="AD762" s="14" t="s">
        <v>1478</v>
      </c>
      <c r="AE762" s="57">
        <v>39918</v>
      </c>
      <c r="AF762" s="33">
        <f t="shared" si="242"/>
        <v>875.33353833952731</v>
      </c>
      <c r="AG762" s="84">
        <f t="shared" si="232"/>
        <v>1.2907178169573199</v>
      </c>
      <c r="AH762" s="31">
        <f t="shared" si="243"/>
        <v>803.99664568939852</v>
      </c>
      <c r="AI762" s="86">
        <f t="shared" si="233"/>
        <v>1.1855284299214284</v>
      </c>
      <c r="AJ762" s="155">
        <f t="shared" si="244"/>
        <v>738.47348235510231</v>
      </c>
      <c r="AK762" s="56"/>
      <c r="AL762" s="86">
        <f t="shared" si="245"/>
        <v>1.0889116425658218</v>
      </c>
      <c r="AM762" s="31">
        <f t="shared" si="246"/>
        <v>678.29024793263818</v>
      </c>
      <c r="AN762" s="86">
        <f t="shared" si="247"/>
        <v>1.0001688153475841</v>
      </c>
      <c r="AO762" s="31">
        <f t="shared" si="248"/>
        <v>623.01175524036876</v>
      </c>
      <c r="AP762" s="89">
        <f t="shared" si="249"/>
        <v>0.91865824561915432</v>
      </c>
      <c r="AQ762" s="20">
        <f t="shared" si="250"/>
        <v>572.2382834645033</v>
      </c>
      <c r="AR762" s="86">
        <f t="shared" si="251"/>
        <v>0.84379052745288252</v>
      </c>
    </row>
    <row r="763" spans="1:44" x14ac:dyDescent="0.25">
      <c r="A763" s="3" t="s">
        <v>583</v>
      </c>
      <c r="B763" s="4">
        <v>39920</v>
      </c>
      <c r="C763" s="7">
        <v>4301333351</v>
      </c>
      <c r="D763" s="8">
        <v>357</v>
      </c>
      <c r="E763" s="8">
        <v>1296</v>
      </c>
      <c r="F763" s="8" t="s">
        <v>1695</v>
      </c>
      <c r="G763" s="8" t="s">
        <v>1696</v>
      </c>
      <c r="H763" s="8">
        <v>40.007370000000002</v>
      </c>
      <c r="I763" s="9">
        <v>-110.10355</v>
      </c>
      <c r="J763" s="7">
        <v>1296</v>
      </c>
      <c r="K763" s="8">
        <v>365</v>
      </c>
      <c r="L763" s="8">
        <v>730</v>
      </c>
      <c r="M763" s="8">
        <v>1095</v>
      </c>
      <c r="N763" s="8">
        <v>1460</v>
      </c>
      <c r="O763" s="8">
        <v>1825</v>
      </c>
      <c r="P763" s="8">
        <v>2190</v>
      </c>
      <c r="Q763" s="6">
        <v>2.3290384453705478E-4</v>
      </c>
      <c r="R763" s="33">
        <f t="shared" si="234"/>
        <v>1190.3801318867024</v>
      </c>
      <c r="S763" s="31">
        <f t="shared" si="235"/>
        <v>1093.3679462890457</v>
      </c>
      <c r="T763" s="31">
        <f t="shared" si="236"/>
        <v>1004.261944524882</v>
      </c>
      <c r="U763" s="31">
        <f t="shared" si="237"/>
        <v>922.41779781815228</v>
      </c>
      <c r="V763" s="31">
        <f t="shared" si="238"/>
        <v>847.24368813380681</v>
      </c>
      <c r="W763" s="20">
        <f t="shared" si="239"/>
        <v>778.19602871982818</v>
      </c>
      <c r="Y763" s="153">
        <f t="shared" si="231"/>
        <v>1.9110090239999999</v>
      </c>
      <c r="Z763" s="155">
        <f t="shared" si="240"/>
        <v>239.37202513332804</v>
      </c>
      <c r="AA763" s="156">
        <f t="shared" si="241"/>
        <v>764.88991939155392</v>
      </c>
      <c r="AD763" s="14" t="s">
        <v>583</v>
      </c>
      <c r="AE763" s="57">
        <v>39920</v>
      </c>
      <c r="AF763" s="33">
        <f t="shared" si="242"/>
        <v>1190.3801318867024</v>
      </c>
      <c r="AG763" s="84">
        <f t="shared" si="232"/>
        <v>1.7552678811927456</v>
      </c>
      <c r="AH763" s="31">
        <f t="shared" si="243"/>
        <v>1093.3679462890457</v>
      </c>
      <c r="AI763" s="86">
        <f t="shared" si="233"/>
        <v>1.6122191449928345</v>
      </c>
      <c r="AJ763" s="155">
        <f t="shared" si="244"/>
        <v>1004.261944524882</v>
      </c>
      <c r="AK763" s="56"/>
      <c r="AL763" s="86">
        <f t="shared" si="245"/>
        <v>1.4808284247274974</v>
      </c>
      <c r="AM763" s="31">
        <f t="shared" si="246"/>
        <v>922.41779781815228</v>
      </c>
      <c r="AN763" s="86">
        <f t="shared" si="247"/>
        <v>1.3601456292659695</v>
      </c>
      <c r="AO763" s="31">
        <f t="shared" si="248"/>
        <v>847.24368813380681</v>
      </c>
      <c r="AP763" s="89">
        <f t="shared" si="249"/>
        <v>1.249298096875576</v>
      </c>
      <c r="AQ763" s="20">
        <f t="shared" si="250"/>
        <v>778.19602871982818</v>
      </c>
      <c r="AR763" s="86">
        <f t="shared" si="251"/>
        <v>1.1474842849726503</v>
      </c>
    </row>
    <row r="764" spans="1:44" x14ac:dyDescent="0.25">
      <c r="A764" s="3" t="s">
        <v>1477</v>
      </c>
      <c r="B764" s="4">
        <v>39925</v>
      </c>
      <c r="C764" s="7">
        <v>4304740272</v>
      </c>
      <c r="D764" s="8">
        <v>366</v>
      </c>
      <c r="E764" s="8">
        <v>505</v>
      </c>
      <c r="F764" s="8" t="s">
        <v>1695</v>
      </c>
      <c r="G764" s="8" t="s">
        <v>1697</v>
      </c>
      <c r="H764" s="8">
        <v>40.096899999999899</v>
      </c>
      <c r="I764" s="9">
        <v>-109.87566</v>
      </c>
      <c r="J764" s="7">
        <v>505</v>
      </c>
      <c r="K764" s="8">
        <v>365</v>
      </c>
      <c r="L764" s="8">
        <v>730</v>
      </c>
      <c r="M764" s="8">
        <v>1095</v>
      </c>
      <c r="N764" s="8">
        <v>1460</v>
      </c>
      <c r="O764" s="8">
        <v>1825</v>
      </c>
      <c r="P764" s="8">
        <v>2190</v>
      </c>
      <c r="Q764" s="6">
        <v>2.3290384453705478E-4</v>
      </c>
      <c r="R764" s="33">
        <f t="shared" si="234"/>
        <v>463.8441100330129</v>
      </c>
      <c r="S764" s="31">
        <f t="shared" si="235"/>
        <v>426.04229388577784</v>
      </c>
      <c r="T764" s="31">
        <f t="shared" si="236"/>
        <v>391.32120523538998</v>
      </c>
      <c r="U764" s="31">
        <f t="shared" si="237"/>
        <v>359.42977461278309</v>
      </c>
      <c r="V764" s="31">
        <f t="shared" si="238"/>
        <v>330.13739391016395</v>
      </c>
      <c r="W764" s="20">
        <f t="shared" si="239"/>
        <v>303.23224884530339</v>
      </c>
      <c r="Y764" s="153">
        <f t="shared" si="231"/>
        <v>0.74464471999999993</v>
      </c>
      <c r="Z764" s="155">
        <f t="shared" si="240"/>
        <v>93.273821521860071</v>
      </c>
      <c r="AA764" s="156">
        <f t="shared" si="241"/>
        <v>298.04738371352988</v>
      </c>
      <c r="AD764" s="14" t="s">
        <v>1477</v>
      </c>
      <c r="AE764" s="57">
        <v>39925</v>
      </c>
      <c r="AF764" s="33">
        <f t="shared" si="242"/>
        <v>463.8441100330129</v>
      </c>
      <c r="AG764" s="84">
        <f t="shared" si="232"/>
        <v>0.68395854938451894</v>
      </c>
      <c r="AH764" s="31">
        <f t="shared" si="243"/>
        <v>426.04229388577784</v>
      </c>
      <c r="AI764" s="86">
        <f t="shared" si="233"/>
        <v>0.62821810819551038</v>
      </c>
      <c r="AJ764" s="155">
        <f t="shared" si="244"/>
        <v>391.32120523538998</v>
      </c>
      <c r="AK764" s="56"/>
      <c r="AL764" s="86">
        <f t="shared" si="245"/>
        <v>0.57702033525261287</v>
      </c>
      <c r="AM764" s="31">
        <f t="shared" si="246"/>
        <v>359.42977461278309</v>
      </c>
      <c r="AN764" s="86">
        <f t="shared" si="247"/>
        <v>0.52999501757663159</v>
      </c>
      <c r="AO764" s="31">
        <f t="shared" si="248"/>
        <v>330.13739391016395</v>
      </c>
      <c r="AP764" s="89">
        <f t="shared" si="249"/>
        <v>0.48680211336586876</v>
      </c>
      <c r="AQ764" s="20">
        <f t="shared" si="250"/>
        <v>303.23224884530339</v>
      </c>
      <c r="AR764" s="86">
        <f t="shared" si="251"/>
        <v>0.44712929314134903</v>
      </c>
    </row>
    <row r="765" spans="1:44" x14ac:dyDescent="0.25">
      <c r="A765" s="3" t="s">
        <v>656</v>
      </c>
      <c r="B765" s="4">
        <v>39926</v>
      </c>
      <c r="C765" s="7">
        <v>4301333760</v>
      </c>
      <c r="D765" s="8">
        <v>348</v>
      </c>
      <c r="E765" s="8">
        <v>3627</v>
      </c>
      <c r="F765" s="8" t="s">
        <v>1695</v>
      </c>
      <c r="G765" s="8" t="s">
        <v>1696</v>
      </c>
      <c r="H765" s="8">
        <v>40.090699999999899</v>
      </c>
      <c r="I765" s="9">
        <v>-110.06058</v>
      </c>
      <c r="J765" s="7">
        <v>3627</v>
      </c>
      <c r="K765" s="8">
        <v>365</v>
      </c>
      <c r="L765" s="8">
        <v>730</v>
      </c>
      <c r="M765" s="8">
        <v>1095</v>
      </c>
      <c r="N765" s="8">
        <v>1460</v>
      </c>
      <c r="O765" s="8">
        <v>1825</v>
      </c>
      <c r="P765" s="8">
        <v>2190</v>
      </c>
      <c r="Q765" s="6">
        <v>2.3290384453705478E-4</v>
      </c>
      <c r="R765" s="33">
        <f t="shared" si="234"/>
        <v>3331.4110635440352</v>
      </c>
      <c r="S765" s="31">
        <f t="shared" si="235"/>
        <v>3059.9116830172597</v>
      </c>
      <c r="T765" s="31">
        <f t="shared" si="236"/>
        <v>2810.5386364133851</v>
      </c>
      <c r="U765" s="31">
        <f t="shared" si="237"/>
        <v>2581.4886980605233</v>
      </c>
      <c r="V765" s="31">
        <f t="shared" si="238"/>
        <v>2371.1055994300286</v>
      </c>
      <c r="W765" s="20">
        <f t="shared" si="239"/>
        <v>2177.8680525978525</v>
      </c>
      <c r="Y765" s="153">
        <f t="shared" si="231"/>
        <v>5.348171088</v>
      </c>
      <c r="Z765" s="155">
        <f t="shared" si="240"/>
        <v>669.90920922730004</v>
      </c>
      <c r="AA765" s="156">
        <f t="shared" si="241"/>
        <v>2140.6294271860852</v>
      </c>
      <c r="AD765" s="14" t="s">
        <v>656</v>
      </c>
      <c r="AE765" s="57">
        <v>39926</v>
      </c>
      <c r="AF765" s="33">
        <f t="shared" si="242"/>
        <v>3331.4110635440352</v>
      </c>
      <c r="AG765" s="84">
        <f t="shared" si="232"/>
        <v>4.9123121952824755</v>
      </c>
      <c r="AH765" s="31">
        <f t="shared" si="243"/>
        <v>3059.9116830172597</v>
      </c>
      <c r="AI765" s="86">
        <f t="shared" si="233"/>
        <v>4.5119744127230019</v>
      </c>
      <c r="AJ765" s="155">
        <f t="shared" si="244"/>
        <v>2810.5386364133851</v>
      </c>
      <c r="AK765" s="56"/>
      <c r="AL765" s="86">
        <f t="shared" si="245"/>
        <v>4.144262883091538</v>
      </c>
      <c r="AM765" s="31">
        <f t="shared" si="246"/>
        <v>2581.4886980605233</v>
      </c>
      <c r="AN765" s="86">
        <f t="shared" si="247"/>
        <v>3.8065186707929564</v>
      </c>
      <c r="AO765" s="31">
        <f t="shared" si="248"/>
        <v>2371.1055994300286</v>
      </c>
      <c r="AP765" s="89">
        <f t="shared" si="249"/>
        <v>3.496299535005952</v>
      </c>
      <c r="AQ765" s="20">
        <f t="shared" si="250"/>
        <v>2177.8680525978525</v>
      </c>
      <c r="AR765" s="86">
        <f t="shared" si="251"/>
        <v>3.2113622697498476</v>
      </c>
    </row>
    <row r="766" spans="1:44" x14ac:dyDescent="0.25">
      <c r="A766" s="3" t="s">
        <v>773</v>
      </c>
      <c r="B766" s="4">
        <v>39929</v>
      </c>
      <c r="C766" s="7">
        <v>4301334091</v>
      </c>
      <c r="D766" s="8">
        <v>366</v>
      </c>
      <c r="E766" s="8">
        <v>9113</v>
      </c>
      <c r="F766" s="8" t="s">
        <v>1695</v>
      </c>
      <c r="G766" s="8" t="s">
        <v>1696</v>
      </c>
      <c r="H766" s="8">
        <v>40.303040000000003</v>
      </c>
      <c r="I766" s="9">
        <v>-110.37526</v>
      </c>
      <c r="J766" s="7">
        <v>9113</v>
      </c>
      <c r="K766" s="8">
        <v>365</v>
      </c>
      <c r="L766" s="8">
        <v>730</v>
      </c>
      <c r="M766" s="8">
        <v>1095</v>
      </c>
      <c r="N766" s="8">
        <v>1460</v>
      </c>
      <c r="O766" s="8">
        <v>1825</v>
      </c>
      <c r="P766" s="8">
        <v>2190</v>
      </c>
      <c r="Q766" s="6">
        <v>2.3290384453705478E-4</v>
      </c>
      <c r="R766" s="33">
        <f t="shared" si="234"/>
        <v>8370.3195539224689</v>
      </c>
      <c r="S766" s="31">
        <f t="shared" si="235"/>
        <v>7688.165196398204</v>
      </c>
      <c r="T766" s="31">
        <f t="shared" si="236"/>
        <v>7061.6042441784339</v>
      </c>
      <c r="U766" s="31">
        <f t="shared" si="237"/>
        <v>6486.1060119728563</v>
      </c>
      <c r="V766" s="31">
        <f t="shared" si="238"/>
        <v>5957.5090508976709</v>
      </c>
      <c r="W766" s="20">
        <f t="shared" si="239"/>
        <v>5471.991056885643</v>
      </c>
      <c r="Y766" s="153">
        <f t="shared" si="231"/>
        <v>13.437519472</v>
      </c>
      <c r="Z766" s="155">
        <f t="shared" si="240"/>
        <v>1683.1769020370514</v>
      </c>
      <c r="AA766" s="156">
        <f t="shared" si="241"/>
        <v>5378.4273421413827</v>
      </c>
      <c r="AD766" s="14" t="s">
        <v>773</v>
      </c>
      <c r="AE766" s="57">
        <v>39929</v>
      </c>
      <c r="AF766" s="33">
        <f t="shared" si="242"/>
        <v>8370.3195539224689</v>
      </c>
      <c r="AG766" s="84">
        <f t="shared" si="232"/>
        <v>12.342404476319052</v>
      </c>
      <c r="AH766" s="31">
        <f t="shared" si="243"/>
        <v>7688.165196398204</v>
      </c>
      <c r="AI766" s="86">
        <f t="shared" si="233"/>
        <v>11.336537861357792</v>
      </c>
      <c r="AJ766" s="155">
        <f t="shared" si="244"/>
        <v>7061.6042441784339</v>
      </c>
      <c r="AK766" s="56"/>
      <c r="AL766" s="86">
        <f t="shared" si="245"/>
        <v>10.412646168627845</v>
      </c>
      <c r="AM766" s="31">
        <f t="shared" si="246"/>
        <v>6486.1060119728563</v>
      </c>
      <c r="AN766" s="86">
        <f t="shared" si="247"/>
        <v>9.5640487033185035</v>
      </c>
      <c r="AO766" s="31">
        <f t="shared" si="248"/>
        <v>5957.5090508976709</v>
      </c>
      <c r="AP766" s="89">
        <f t="shared" si="249"/>
        <v>8.7846092259468556</v>
      </c>
      <c r="AQ766" s="20">
        <f t="shared" si="250"/>
        <v>5471.991056885643</v>
      </c>
      <c r="AR766" s="86">
        <f t="shared" si="251"/>
        <v>8.0686915809843835</v>
      </c>
    </row>
    <row r="767" spans="1:44" x14ac:dyDescent="0.25">
      <c r="A767" s="3" t="s">
        <v>761</v>
      </c>
      <c r="B767" s="4">
        <v>39930</v>
      </c>
      <c r="C767" s="7">
        <v>4301334064</v>
      </c>
      <c r="D767" s="8">
        <v>362</v>
      </c>
      <c r="E767" s="8">
        <v>6109</v>
      </c>
      <c r="F767" s="8" t="s">
        <v>1695</v>
      </c>
      <c r="G767" s="8" t="s">
        <v>1696</v>
      </c>
      <c r="H767" s="8">
        <v>40.08672</v>
      </c>
      <c r="I767" s="9">
        <v>-110.074749999999</v>
      </c>
      <c r="J767" s="7">
        <v>6109</v>
      </c>
      <c r="K767" s="8">
        <v>365</v>
      </c>
      <c r="L767" s="8">
        <v>730</v>
      </c>
      <c r="M767" s="8">
        <v>1095</v>
      </c>
      <c r="N767" s="8">
        <v>1460</v>
      </c>
      <c r="O767" s="8">
        <v>1825</v>
      </c>
      <c r="P767" s="8">
        <v>2190</v>
      </c>
      <c r="Q767" s="6">
        <v>2.3290384453705478E-4</v>
      </c>
      <c r="R767" s="33">
        <f t="shared" si="234"/>
        <v>5611.1359766171799</v>
      </c>
      <c r="S767" s="31">
        <f t="shared" si="235"/>
        <v>5153.8462838578544</v>
      </c>
      <c r="T767" s="31">
        <f t="shared" si="236"/>
        <v>4733.824243134648</v>
      </c>
      <c r="U767" s="31">
        <f t="shared" si="237"/>
        <v>4348.032659622756</v>
      </c>
      <c r="V767" s="31">
        <f t="shared" si="238"/>
        <v>3993.6818601924583</v>
      </c>
      <c r="W767" s="20">
        <f t="shared" si="239"/>
        <v>3668.2095211801156</v>
      </c>
      <c r="Y767" s="153">
        <f t="shared" si="231"/>
        <v>9.0079892959999999</v>
      </c>
      <c r="Z767" s="155">
        <f t="shared" si="240"/>
        <v>1128.3361894594914</v>
      </c>
      <c r="AA767" s="156">
        <f t="shared" si="241"/>
        <v>3605.4880536751566</v>
      </c>
      <c r="AD767" s="14" t="s">
        <v>761</v>
      </c>
      <c r="AE767" s="57">
        <v>39930</v>
      </c>
      <c r="AF767" s="33">
        <f t="shared" si="242"/>
        <v>5611.1359766171799</v>
      </c>
      <c r="AG767" s="84">
        <f t="shared" si="232"/>
        <v>8.2738668875050028</v>
      </c>
      <c r="AH767" s="31">
        <f t="shared" si="243"/>
        <v>5153.8462838578544</v>
      </c>
      <c r="AI767" s="86">
        <f t="shared" si="233"/>
        <v>7.5995731147848957</v>
      </c>
      <c r="AJ767" s="155">
        <f t="shared" si="244"/>
        <v>4733.824243134648</v>
      </c>
      <c r="AK767" s="56"/>
      <c r="AL767" s="86">
        <f t="shared" si="245"/>
        <v>6.9802321347687357</v>
      </c>
      <c r="AM767" s="31">
        <f t="shared" si="246"/>
        <v>4348.032659622756</v>
      </c>
      <c r="AN767" s="86">
        <f t="shared" si="247"/>
        <v>6.4113654700507769</v>
      </c>
      <c r="AO767" s="31">
        <f t="shared" si="248"/>
        <v>3993.6818601924583</v>
      </c>
      <c r="AP767" s="89">
        <f t="shared" si="249"/>
        <v>5.8888596248556278</v>
      </c>
      <c r="AQ767" s="20">
        <f t="shared" si="250"/>
        <v>3668.2095211801156</v>
      </c>
      <c r="AR767" s="86">
        <f t="shared" si="251"/>
        <v>5.4089363401990118</v>
      </c>
    </row>
    <row r="768" spans="1:44" x14ac:dyDescent="0.25">
      <c r="A768" s="3" t="s">
        <v>767</v>
      </c>
      <c r="B768" s="4">
        <v>39934</v>
      </c>
      <c r="C768" s="7">
        <v>4301334078</v>
      </c>
      <c r="D768" s="8">
        <v>362</v>
      </c>
      <c r="E768" s="8">
        <v>9193</v>
      </c>
      <c r="F768" s="8" t="s">
        <v>1695</v>
      </c>
      <c r="G768" s="8" t="s">
        <v>1696</v>
      </c>
      <c r="H768" s="8">
        <v>40.043599999999898</v>
      </c>
      <c r="I768" s="9">
        <v>-110.155019999999</v>
      </c>
      <c r="J768" s="7">
        <v>9193</v>
      </c>
      <c r="K768" s="8">
        <v>365</v>
      </c>
      <c r="L768" s="8">
        <v>730</v>
      </c>
      <c r="M768" s="8">
        <v>1095</v>
      </c>
      <c r="N768" s="8">
        <v>1460</v>
      </c>
      <c r="O768" s="8">
        <v>1825</v>
      </c>
      <c r="P768" s="8">
        <v>2190</v>
      </c>
      <c r="Q768" s="6">
        <v>2.3290384453705478E-4</v>
      </c>
      <c r="R768" s="33">
        <f t="shared" si="234"/>
        <v>8443.7998089772027</v>
      </c>
      <c r="S768" s="31">
        <f t="shared" si="235"/>
        <v>7755.6570449345654</v>
      </c>
      <c r="T768" s="31">
        <f t="shared" si="236"/>
        <v>7123.5957222355246</v>
      </c>
      <c r="U768" s="31">
        <f t="shared" si="237"/>
        <v>6543.0453822085447</v>
      </c>
      <c r="V768" s="31">
        <f t="shared" si="238"/>
        <v>6009.8080439923506</v>
      </c>
      <c r="W768" s="20">
        <f t="shared" si="239"/>
        <v>5520.0278487819287</v>
      </c>
      <c r="Y768" s="153">
        <f t="shared" si="231"/>
        <v>13.555482992</v>
      </c>
      <c r="Z768" s="155">
        <f t="shared" si="240"/>
        <v>1697.9529529712072</v>
      </c>
      <c r="AA768" s="156">
        <f t="shared" si="241"/>
        <v>5425.6427692643174</v>
      </c>
      <c r="AD768" s="14" t="s">
        <v>767</v>
      </c>
      <c r="AE768" s="57">
        <v>39934</v>
      </c>
      <c r="AF768" s="33">
        <f t="shared" si="242"/>
        <v>8443.7998089772027</v>
      </c>
      <c r="AG768" s="84">
        <f t="shared" si="232"/>
        <v>12.45075434552848</v>
      </c>
      <c r="AH768" s="31">
        <f t="shared" si="243"/>
        <v>7755.6570449345654</v>
      </c>
      <c r="AI768" s="86">
        <f t="shared" si="233"/>
        <v>11.436057561665994</v>
      </c>
      <c r="AJ768" s="155">
        <f t="shared" si="244"/>
        <v>7123.5957222355246</v>
      </c>
      <c r="AK768" s="56"/>
      <c r="AL768" s="86">
        <f t="shared" si="245"/>
        <v>10.504055330648059</v>
      </c>
      <c r="AM768" s="31">
        <f t="shared" si="246"/>
        <v>6543.0453822085447</v>
      </c>
      <c r="AN768" s="86">
        <f t="shared" si="247"/>
        <v>9.6480083100633163</v>
      </c>
      <c r="AO768" s="31">
        <f t="shared" si="248"/>
        <v>6009.8080439923506</v>
      </c>
      <c r="AP768" s="89">
        <f t="shared" si="249"/>
        <v>8.8617263924206569</v>
      </c>
      <c r="AQ768" s="20">
        <f t="shared" si="250"/>
        <v>5520.0278487819287</v>
      </c>
      <c r="AR768" s="86">
        <f t="shared" si="251"/>
        <v>8.1395239442543001</v>
      </c>
    </row>
    <row r="769" spans="1:44" x14ac:dyDescent="0.25">
      <c r="A769" s="3" t="s">
        <v>1480</v>
      </c>
      <c r="B769" s="4">
        <v>39935</v>
      </c>
      <c r="C769" s="7">
        <v>4304740275</v>
      </c>
      <c r="D769" s="8">
        <v>364</v>
      </c>
      <c r="E769" s="8">
        <v>3167</v>
      </c>
      <c r="F769" s="8" t="s">
        <v>1695</v>
      </c>
      <c r="G769" s="8" t="s">
        <v>1697</v>
      </c>
      <c r="H769" s="8">
        <v>40.097479999999898</v>
      </c>
      <c r="I769" s="9">
        <v>-109.86301</v>
      </c>
      <c r="J769" s="7">
        <v>3167</v>
      </c>
      <c r="K769" s="8">
        <v>365</v>
      </c>
      <c r="L769" s="8">
        <v>730</v>
      </c>
      <c r="M769" s="8">
        <v>1095</v>
      </c>
      <c r="N769" s="8">
        <v>1460</v>
      </c>
      <c r="O769" s="8">
        <v>1825</v>
      </c>
      <c r="P769" s="8">
        <v>2190</v>
      </c>
      <c r="Q769" s="6">
        <v>2.3290384453705478E-4</v>
      </c>
      <c r="R769" s="33">
        <f t="shared" si="234"/>
        <v>2908.8995969793104</v>
      </c>
      <c r="S769" s="31">
        <f t="shared" si="235"/>
        <v>2671.8335539331847</v>
      </c>
      <c r="T769" s="31">
        <f t="shared" si="236"/>
        <v>2454.087637585109</v>
      </c>
      <c r="U769" s="31">
        <f t="shared" si="237"/>
        <v>2254.087319205315</v>
      </c>
      <c r="V769" s="31">
        <f t="shared" si="238"/>
        <v>2070.3863891356223</v>
      </c>
      <c r="W769" s="20">
        <f t="shared" si="239"/>
        <v>1901.6564991942096</v>
      </c>
      <c r="Y769" s="153">
        <f t="shared" si="231"/>
        <v>4.669880848</v>
      </c>
      <c r="Z769" s="155">
        <f t="shared" si="240"/>
        <v>584.94691635590266</v>
      </c>
      <c r="AA769" s="156">
        <f t="shared" si="241"/>
        <v>1869.1407212292063</v>
      </c>
      <c r="AD769" s="14" t="s">
        <v>1480</v>
      </c>
      <c r="AE769" s="57">
        <v>39935</v>
      </c>
      <c r="AF769" s="33">
        <f t="shared" si="242"/>
        <v>2908.8995969793104</v>
      </c>
      <c r="AG769" s="84">
        <f t="shared" si="232"/>
        <v>4.2893004473282605</v>
      </c>
      <c r="AH769" s="31">
        <f t="shared" si="243"/>
        <v>2671.8335539331847</v>
      </c>
      <c r="AI769" s="86">
        <f t="shared" si="233"/>
        <v>3.9397361359508536</v>
      </c>
      <c r="AJ769" s="155">
        <f t="shared" si="244"/>
        <v>2454.087637585109</v>
      </c>
      <c r="AK769" s="56"/>
      <c r="AL769" s="86">
        <f t="shared" si="245"/>
        <v>3.6186602014752967</v>
      </c>
      <c r="AM769" s="31">
        <f t="shared" si="246"/>
        <v>2254.087319205315</v>
      </c>
      <c r="AN769" s="86">
        <f t="shared" si="247"/>
        <v>3.3237509320102818</v>
      </c>
      <c r="AO769" s="31">
        <f t="shared" si="248"/>
        <v>2070.3863891356223</v>
      </c>
      <c r="AP769" s="89">
        <f t="shared" si="249"/>
        <v>3.0528758277815968</v>
      </c>
      <c r="AQ769" s="20">
        <f t="shared" si="250"/>
        <v>1901.6564991942096</v>
      </c>
      <c r="AR769" s="86">
        <f t="shared" si="251"/>
        <v>2.8040761809478263</v>
      </c>
    </row>
    <row r="770" spans="1:44" x14ac:dyDescent="0.25">
      <c r="A770" s="3" t="s">
        <v>768</v>
      </c>
      <c r="B770" s="4">
        <v>39941</v>
      </c>
      <c r="C770" s="7">
        <v>4301334079</v>
      </c>
      <c r="D770" s="8">
        <v>319</v>
      </c>
      <c r="E770" s="8">
        <v>1898</v>
      </c>
      <c r="F770" s="8" t="s">
        <v>1695</v>
      </c>
      <c r="G770" s="8" t="s">
        <v>1696</v>
      </c>
      <c r="H770" s="8">
        <v>40.0470299999999</v>
      </c>
      <c r="I770" s="9">
        <v>-110.14527</v>
      </c>
      <c r="J770" s="7">
        <v>1898</v>
      </c>
      <c r="K770" s="8">
        <v>365</v>
      </c>
      <c r="L770" s="8">
        <v>730</v>
      </c>
      <c r="M770" s="8">
        <v>1095</v>
      </c>
      <c r="N770" s="8">
        <v>1460</v>
      </c>
      <c r="O770" s="8">
        <v>1825</v>
      </c>
      <c r="P770" s="8">
        <v>2190</v>
      </c>
      <c r="Q770" s="6">
        <v>2.3290384453705478E-4</v>
      </c>
      <c r="R770" s="33">
        <f t="shared" si="234"/>
        <v>1743.3190511735811</v>
      </c>
      <c r="S770" s="31">
        <f t="shared" si="235"/>
        <v>1601.244106525161</v>
      </c>
      <c r="T770" s="31">
        <f t="shared" si="236"/>
        <v>1470.7478169044955</v>
      </c>
      <c r="U770" s="31">
        <f t="shared" si="237"/>
        <v>1350.8865588417075</v>
      </c>
      <c r="V770" s="31">
        <f t="shared" si="238"/>
        <v>1240.7936111712695</v>
      </c>
      <c r="W770" s="20">
        <f t="shared" si="239"/>
        <v>1139.672887739378</v>
      </c>
      <c r="Y770" s="153">
        <f t="shared" si="231"/>
        <v>2.7986845119999999</v>
      </c>
      <c r="Z770" s="155">
        <f t="shared" si="240"/>
        <v>350.56180841285232</v>
      </c>
      <c r="AA770" s="156">
        <f t="shared" si="241"/>
        <v>1120.1860084916432</v>
      </c>
      <c r="AD770" s="14" t="s">
        <v>768</v>
      </c>
      <c r="AE770" s="57">
        <v>39941</v>
      </c>
      <c r="AF770" s="33">
        <f t="shared" si="242"/>
        <v>1743.3190511735811</v>
      </c>
      <c r="AG770" s="84">
        <f t="shared" si="232"/>
        <v>2.5706006469936971</v>
      </c>
      <c r="AH770" s="31">
        <f t="shared" si="243"/>
        <v>1601.244106525161</v>
      </c>
      <c r="AI770" s="86">
        <f t="shared" si="233"/>
        <v>2.361104889812037</v>
      </c>
      <c r="AJ770" s="155">
        <f t="shared" si="244"/>
        <v>1470.7478169044955</v>
      </c>
      <c r="AK770" s="56"/>
      <c r="AL770" s="86">
        <f t="shared" si="245"/>
        <v>2.1686823689296224</v>
      </c>
      <c r="AM770" s="31">
        <f t="shared" si="246"/>
        <v>1350.8865588417075</v>
      </c>
      <c r="AN770" s="86">
        <f t="shared" si="247"/>
        <v>1.9919416700206867</v>
      </c>
      <c r="AO770" s="31">
        <f t="shared" si="248"/>
        <v>1240.7936111712695</v>
      </c>
      <c r="AP770" s="89">
        <f t="shared" si="249"/>
        <v>1.8296047745909283</v>
      </c>
      <c r="AQ770" s="20">
        <f t="shared" si="250"/>
        <v>1139.672887739378</v>
      </c>
      <c r="AR770" s="86">
        <f t="shared" si="251"/>
        <v>1.6804978185787733</v>
      </c>
    </row>
    <row r="771" spans="1:44" x14ac:dyDescent="0.25">
      <c r="A771" s="3" t="s">
        <v>759</v>
      </c>
      <c r="B771" s="4">
        <v>39946</v>
      </c>
      <c r="C771" s="7">
        <v>4301334062</v>
      </c>
      <c r="D771" s="8">
        <v>280</v>
      </c>
      <c r="E771" s="8">
        <v>654</v>
      </c>
      <c r="F771" s="8" t="s">
        <v>1695</v>
      </c>
      <c r="G771" s="8" t="s">
        <v>1696</v>
      </c>
      <c r="H771" s="8">
        <v>40.115780000000001</v>
      </c>
      <c r="I771" s="9">
        <v>-110.02694</v>
      </c>
      <c r="J771" s="7">
        <v>654</v>
      </c>
      <c r="K771" s="8">
        <v>365</v>
      </c>
      <c r="L771" s="8">
        <v>730</v>
      </c>
      <c r="M771" s="8">
        <v>1095</v>
      </c>
      <c r="N771" s="8">
        <v>1460</v>
      </c>
      <c r="O771" s="8">
        <v>1825</v>
      </c>
      <c r="P771" s="8">
        <v>2190</v>
      </c>
      <c r="Q771" s="6">
        <v>2.3290384453705478E-4</v>
      </c>
      <c r="R771" s="33">
        <f t="shared" si="234"/>
        <v>600.70108507245629</v>
      </c>
      <c r="S771" s="31">
        <f t="shared" si="235"/>
        <v>551.74586178474988</v>
      </c>
      <c r="T771" s="31">
        <f t="shared" si="236"/>
        <v>506.78033311672289</v>
      </c>
      <c r="U771" s="31">
        <f t="shared" si="237"/>
        <v>465.47935167675274</v>
      </c>
      <c r="V771" s="31">
        <f t="shared" si="238"/>
        <v>427.54426854900436</v>
      </c>
      <c r="W771" s="20">
        <f t="shared" si="239"/>
        <v>392.70077375213549</v>
      </c>
      <c r="Y771" s="153">
        <f t="shared" si="231"/>
        <v>0.96435177599999999</v>
      </c>
      <c r="Z771" s="155">
        <f t="shared" si="240"/>
        <v>120.79421638672572</v>
      </c>
      <c r="AA771" s="156">
        <f t="shared" si="241"/>
        <v>385.98611672999715</v>
      </c>
      <c r="AD771" s="14" t="s">
        <v>759</v>
      </c>
      <c r="AE771" s="57">
        <v>39946</v>
      </c>
      <c r="AF771" s="33">
        <f t="shared" si="242"/>
        <v>600.70108507245629</v>
      </c>
      <c r="AG771" s="84">
        <f t="shared" si="232"/>
        <v>0.88576018078707996</v>
      </c>
      <c r="AH771" s="31">
        <f t="shared" si="243"/>
        <v>551.74586178474988</v>
      </c>
      <c r="AI771" s="86">
        <f t="shared" si="233"/>
        <v>0.81357355001953224</v>
      </c>
      <c r="AJ771" s="155">
        <f t="shared" si="244"/>
        <v>506.78033311672289</v>
      </c>
      <c r="AK771" s="56"/>
      <c r="AL771" s="86">
        <f t="shared" si="245"/>
        <v>0.74726989951526501</v>
      </c>
      <c r="AM771" s="31">
        <f t="shared" si="246"/>
        <v>465.47935167675274</v>
      </c>
      <c r="AN771" s="86">
        <f t="shared" si="247"/>
        <v>0.68636978513884572</v>
      </c>
      <c r="AO771" s="31">
        <f t="shared" si="248"/>
        <v>427.54426854900436</v>
      </c>
      <c r="AP771" s="89">
        <f t="shared" si="249"/>
        <v>0.63043283592332311</v>
      </c>
      <c r="AQ771" s="20">
        <f t="shared" si="250"/>
        <v>392.70077375213549</v>
      </c>
      <c r="AR771" s="86">
        <f t="shared" si="251"/>
        <v>0.57905456973156888</v>
      </c>
    </row>
    <row r="772" spans="1:44" x14ac:dyDescent="0.25">
      <c r="A772" s="3" t="s">
        <v>582</v>
      </c>
      <c r="B772" s="4">
        <v>39955</v>
      </c>
      <c r="C772" s="7">
        <v>4301333350</v>
      </c>
      <c r="D772" s="8">
        <v>324</v>
      </c>
      <c r="E772" s="8">
        <v>823</v>
      </c>
      <c r="F772" s="8" t="s">
        <v>1695</v>
      </c>
      <c r="G772" s="8" t="s">
        <v>1696</v>
      </c>
      <c r="H772" s="8">
        <v>40.007539999999899</v>
      </c>
      <c r="I772" s="9">
        <v>-110.09788</v>
      </c>
      <c r="J772" s="7">
        <v>823</v>
      </c>
      <c r="K772" s="8">
        <v>365</v>
      </c>
      <c r="L772" s="8">
        <v>730</v>
      </c>
      <c r="M772" s="8">
        <v>1095</v>
      </c>
      <c r="N772" s="8">
        <v>1460</v>
      </c>
      <c r="O772" s="8">
        <v>1825</v>
      </c>
      <c r="P772" s="8">
        <v>2190</v>
      </c>
      <c r="Q772" s="6">
        <v>2.3290384453705478E-4</v>
      </c>
      <c r="R772" s="33">
        <f t="shared" si="234"/>
        <v>755.92812387558342</v>
      </c>
      <c r="S772" s="31">
        <f t="shared" si="235"/>
        <v>694.3223918178121</v>
      </c>
      <c r="T772" s="31">
        <f t="shared" si="236"/>
        <v>637.73733051232864</v>
      </c>
      <c r="U772" s="31">
        <f t="shared" si="237"/>
        <v>585.76377129964453</v>
      </c>
      <c r="V772" s="31">
        <f t="shared" si="238"/>
        <v>538.02589146151468</v>
      </c>
      <c r="W772" s="20">
        <f t="shared" si="239"/>
        <v>494.178496633039</v>
      </c>
      <c r="Y772" s="153">
        <f t="shared" ref="Y772:Y835" si="252">J772*$X$11</f>
        <v>1.2135497120000001</v>
      </c>
      <c r="Z772" s="155">
        <f t="shared" si="240"/>
        <v>152.00862398513038</v>
      </c>
      <c r="AA772" s="156">
        <f t="shared" si="241"/>
        <v>485.72870652719826</v>
      </c>
      <c r="AD772" s="14" t="s">
        <v>582</v>
      </c>
      <c r="AE772" s="57">
        <v>39955</v>
      </c>
      <c r="AF772" s="33">
        <f t="shared" si="242"/>
        <v>755.92812387558342</v>
      </c>
      <c r="AG772" s="84">
        <f t="shared" ref="AG772:AG835" si="253">AF772*$X$11</f>
        <v>1.1146492794919982</v>
      </c>
      <c r="AH772" s="31">
        <f t="shared" si="243"/>
        <v>694.3223918178121</v>
      </c>
      <c r="AI772" s="86">
        <f t="shared" ref="AI772:AI835" si="254">AH772*$X$11</f>
        <v>1.0238089169206039</v>
      </c>
      <c r="AJ772" s="155">
        <f t="shared" si="244"/>
        <v>637.73733051232864</v>
      </c>
      <c r="AK772" s="56"/>
      <c r="AL772" s="86">
        <f t="shared" si="245"/>
        <v>0.94037175428297104</v>
      </c>
      <c r="AM772" s="31">
        <f t="shared" si="246"/>
        <v>585.76377129964453</v>
      </c>
      <c r="AN772" s="86">
        <f t="shared" si="247"/>
        <v>0.86373445438726304</v>
      </c>
      <c r="AO772" s="31">
        <f t="shared" si="248"/>
        <v>538.02589146151468</v>
      </c>
      <c r="AP772" s="89">
        <f t="shared" si="249"/>
        <v>0.79334285009922767</v>
      </c>
      <c r="AQ772" s="20">
        <f t="shared" si="250"/>
        <v>494.178496633039</v>
      </c>
      <c r="AR772" s="86">
        <f t="shared" si="251"/>
        <v>0.72868793713926783</v>
      </c>
    </row>
    <row r="773" spans="1:44" x14ac:dyDescent="0.25">
      <c r="A773" s="3" t="s">
        <v>841</v>
      </c>
      <c r="B773" s="4">
        <v>39959</v>
      </c>
      <c r="C773" s="7">
        <v>4301334233</v>
      </c>
      <c r="D773" s="8">
        <v>325</v>
      </c>
      <c r="E773" s="8">
        <v>2219</v>
      </c>
      <c r="F773" s="8" t="s">
        <v>1695</v>
      </c>
      <c r="G773" s="8" t="s">
        <v>1696</v>
      </c>
      <c r="H773" s="8">
        <v>40.08032</v>
      </c>
      <c r="I773" s="9">
        <v>-110.17842</v>
      </c>
      <c r="J773" s="7">
        <v>2219</v>
      </c>
      <c r="K773" s="8">
        <v>365</v>
      </c>
      <c r="L773" s="8">
        <v>730</v>
      </c>
      <c r="M773" s="8">
        <v>1095</v>
      </c>
      <c r="N773" s="8">
        <v>1460</v>
      </c>
      <c r="O773" s="8">
        <v>1825</v>
      </c>
      <c r="P773" s="8">
        <v>2190</v>
      </c>
      <c r="Q773" s="6">
        <v>2.3290384453705478E-4</v>
      </c>
      <c r="R773" s="33">
        <f t="shared" ref="R773:R836" si="255">(J773*(EXP(-Q773*K773)))</f>
        <v>2038.1585745807042</v>
      </c>
      <c r="S773" s="31">
        <f t="shared" ref="S773:S836" si="256">(J773*(EXP(-Q773*L773)))</f>
        <v>1872.0551487773089</v>
      </c>
      <c r="T773" s="31">
        <f t="shared" ref="T773:T836" si="257">(J773*(EXP(-Q773*M773)))</f>
        <v>1719.488622608575</v>
      </c>
      <c r="U773" s="31">
        <f t="shared" ref="U773:U836" si="258">(J773*(EXP(-Q773*N773)))</f>
        <v>1579.3557819124073</v>
      </c>
      <c r="V773" s="31">
        <f t="shared" ref="V773:V836" si="259">(J773*(EXP(-Q773*O773)))</f>
        <v>1450.6433209636707</v>
      </c>
      <c r="W773" s="20">
        <f t="shared" ref="W773:W836" si="260">(J773*(EXP(-Q773*P773)))</f>
        <v>1332.4205152232241</v>
      </c>
      <c r="Y773" s="153">
        <f t="shared" si="252"/>
        <v>3.272013136</v>
      </c>
      <c r="Z773" s="155">
        <f t="shared" ref="Z773:Z836" si="261">(87/365)*T773</f>
        <v>409.85071278615351</v>
      </c>
      <c r="AA773" s="156">
        <f t="shared" ref="AA773:AA836" si="262">(278/365)*T773</f>
        <v>1309.6379098224215</v>
      </c>
      <c r="AD773" s="14" t="s">
        <v>841</v>
      </c>
      <c r="AE773" s="57">
        <v>39959</v>
      </c>
      <c r="AF773" s="33">
        <f t="shared" ref="AF773:AF836" si="263">R773</f>
        <v>2038.1585745807042</v>
      </c>
      <c r="AG773" s="84">
        <f t="shared" si="253"/>
        <v>3.0053544971965298</v>
      </c>
      <c r="AH773" s="31">
        <f t="shared" ref="AH773:AH836" si="264">S773</f>
        <v>1872.0551487773089</v>
      </c>
      <c r="AI773" s="86">
        <f t="shared" si="254"/>
        <v>2.7604276872986881</v>
      </c>
      <c r="AJ773" s="155">
        <f t="shared" ref="AJ773:AJ836" si="265">T773</f>
        <v>1719.488622608575</v>
      </c>
      <c r="AK773" s="56"/>
      <c r="AL773" s="86">
        <f t="shared" ref="AL773:AL836" si="266">AJ773*$X$11</f>
        <v>2.5354616315357386</v>
      </c>
      <c r="AM773" s="31">
        <f t="shared" ref="AM773:AM836" si="267">U773</f>
        <v>1579.3557819124073</v>
      </c>
      <c r="AN773" s="86">
        <f t="shared" ref="AN773:AN836" si="268">AM773*$X$11</f>
        <v>2.3288295920842486</v>
      </c>
      <c r="AO773" s="31">
        <f t="shared" ref="AO773:AO836" si="269">V773</f>
        <v>1450.6433209636707</v>
      </c>
      <c r="AP773" s="89">
        <f t="shared" ref="AP773:AP836" si="270">AO773*$X$11</f>
        <v>2.1390374050670546</v>
      </c>
      <c r="AQ773" s="20">
        <f t="shared" ref="AQ773:AQ836" si="271">W773</f>
        <v>1332.4205152232241</v>
      </c>
      <c r="AR773" s="86">
        <f t="shared" ref="AR773:AR836" si="272">AQ773*$X$11</f>
        <v>1.9647126761993137</v>
      </c>
    </row>
    <row r="774" spans="1:44" x14ac:dyDescent="0.25">
      <c r="A774" s="3" t="s">
        <v>838</v>
      </c>
      <c r="B774" s="4">
        <v>39961</v>
      </c>
      <c r="C774" s="7">
        <v>4301334230</v>
      </c>
      <c r="D774" s="8">
        <v>38</v>
      </c>
      <c r="E774" s="8">
        <v>1</v>
      </c>
      <c r="F774" s="8" t="s">
        <v>1695</v>
      </c>
      <c r="G774" s="8" t="s">
        <v>1696</v>
      </c>
      <c r="H774" s="8">
        <v>40.075789999999898</v>
      </c>
      <c r="I774" s="9">
        <v>-110.187389999999</v>
      </c>
      <c r="J774" s="7">
        <v>1</v>
      </c>
      <c r="K774" s="8">
        <v>365</v>
      </c>
      <c r="L774" s="8">
        <v>730</v>
      </c>
      <c r="M774" s="8">
        <v>1095</v>
      </c>
      <c r="N774" s="8">
        <v>1460</v>
      </c>
      <c r="O774" s="8">
        <v>1825</v>
      </c>
      <c r="P774" s="8">
        <v>2190</v>
      </c>
      <c r="Q774" s="6">
        <v>2.3290384453705478E-4</v>
      </c>
      <c r="R774" s="33">
        <f t="shared" si="255"/>
        <v>0.91850318818418397</v>
      </c>
      <c r="S774" s="31">
        <f t="shared" si="256"/>
        <v>0.84364810670451051</v>
      </c>
      <c r="T774" s="31">
        <f t="shared" si="257"/>
        <v>0.77489347571364353</v>
      </c>
      <c r="U774" s="31">
        <f t="shared" si="258"/>
        <v>0.71174212794610514</v>
      </c>
      <c r="V774" s="31">
        <f t="shared" si="259"/>
        <v>0.65373741368349292</v>
      </c>
      <c r="W774" s="20">
        <f t="shared" si="260"/>
        <v>0.60045989870357108</v>
      </c>
      <c r="Y774" s="153">
        <f t="shared" si="252"/>
        <v>1.4745439999999999E-3</v>
      </c>
      <c r="Z774" s="155">
        <f t="shared" si="261"/>
        <v>0.18470063667695064</v>
      </c>
      <c r="AA774" s="156">
        <f t="shared" si="262"/>
        <v>0.59019283903669284</v>
      </c>
      <c r="AD774" s="14" t="s">
        <v>838</v>
      </c>
      <c r="AE774" s="57">
        <v>39961</v>
      </c>
      <c r="AF774" s="33">
        <f t="shared" si="263"/>
        <v>0.91850318818418397</v>
      </c>
      <c r="AG774" s="84">
        <f t="shared" si="253"/>
        <v>1.3543733651178594E-3</v>
      </c>
      <c r="AH774" s="31">
        <f t="shared" si="264"/>
        <v>0.84364810670451051</v>
      </c>
      <c r="AI774" s="86">
        <f t="shared" si="254"/>
        <v>1.2439962538524957E-3</v>
      </c>
      <c r="AJ774" s="155">
        <f t="shared" si="265"/>
        <v>0.77489347571364353</v>
      </c>
      <c r="AK774" s="56"/>
      <c r="AL774" s="86">
        <f t="shared" si="266"/>
        <v>1.1426145252526987E-3</v>
      </c>
      <c r="AM774" s="31">
        <f t="shared" si="267"/>
        <v>0.71174212794610514</v>
      </c>
      <c r="AN774" s="86">
        <f t="shared" si="268"/>
        <v>1.0494950843101616E-3</v>
      </c>
      <c r="AO774" s="31">
        <f t="shared" si="269"/>
        <v>0.65373741368349292</v>
      </c>
      <c r="AP774" s="89">
        <f t="shared" si="270"/>
        <v>9.6396458092251234E-4</v>
      </c>
      <c r="AQ774" s="20">
        <f t="shared" si="271"/>
        <v>0.60045989870357108</v>
      </c>
      <c r="AR774" s="86">
        <f t="shared" si="272"/>
        <v>8.8540454087395848E-4</v>
      </c>
    </row>
    <row r="775" spans="1:44" x14ac:dyDescent="0.25">
      <c r="A775" s="3" t="s">
        <v>728</v>
      </c>
      <c r="B775" s="4">
        <v>39968</v>
      </c>
      <c r="C775" s="7">
        <v>4301333981</v>
      </c>
      <c r="D775" s="8">
        <v>354</v>
      </c>
      <c r="E775" s="8">
        <v>11392</v>
      </c>
      <c r="F775" s="8" t="s">
        <v>1695</v>
      </c>
      <c r="G775" s="8" t="s">
        <v>1696</v>
      </c>
      <c r="H775" s="8">
        <v>40.050649999999898</v>
      </c>
      <c r="I775" s="9">
        <v>-110.13155</v>
      </c>
      <c r="J775" s="7">
        <v>11392</v>
      </c>
      <c r="K775" s="8">
        <v>365</v>
      </c>
      <c r="L775" s="8">
        <v>730</v>
      </c>
      <c r="M775" s="8">
        <v>1095</v>
      </c>
      <c r="N775" s="8">
        <v>1460</v>
      </c>
      <c r="O775" s="8">
        <v>1825</v>
      </c>
      <c r="P775" s="8">
        <v>2190</v>
      </c>
      <c r="Q775" s="6">
        <v>2.3290384453705478E-4</v>
      </c>
      <c r="R775" s="33">
        <f t="shared" si="255"/>
        <v>10463.588319794224</v>
      </c>
      <c r="S775" s="31">
        <f t="shared" si="256"/>
        <v>9610.8392315777837</v>
      </c>
      <c r="T775" s="31">
        <f t="shared" si="257"/>
        <v>8827.5864753298265</v>
      </c>
      <c r="U775" s="31">
        <f t="shared" si="258"/>
        <v>8108.1663215620301</v>
      </c>
      <c r="V775" s="31">
        <f t="shared" si="259"/>
        <v>7447.3766166823516</v>
      </c>
      <c r="W775" s="20">
        <f t="shared" si="260"/>
        <v>6840.4391660310821</v>
      </c>
      <c r="Y775" s="153">
        <f t="shared" si="252"/>
        <v>16.798005247999999</v>
      </c>
      <c r="Z775" s="155">
        <f t="shared" si="261"/>
        <v>2104.1096530238215</v>
      </c>
      <c r="AA775" s="156">
        <f t="shared" si="262"/>
        <v>6723.4768223060046</v>
      </c>
      <c r="AD775" s="14" t="s">
        <v>728</v>
      </c>
      <c r="AE775" s="57">
        <v>39968</v>
      </c>
      <c r="AF775" s="33">
        <f t="shared" si="263"/>
        <v>10463.588319794224</v>
      </c>
      <c r="AG775" s="84">
        <f t="shared" si="253"/>
        <v>15.429021375422654</v>
      </c>
      <c r="AH775" s="31">
        <f t="shared" si="264"/>
        <v>9610.8392315777837</v>
      </c>
      <c r="AI775" s="86">
        <f t="shared" si="254"/>
        <v>14.171605323887631</v>
      </c>
      <c r="AJ775" s="155">
        <f t="shared" si="265"/>
        <v>8827.5864753298265</v>
      </c>
      <c r="AK775" s="56"/>
      <c r="AL775" s="86">
        <f t="shared" si="266"/>
        <v>13.016664671678743</v>
      </c>
      <c r="AM775" s="31">
        <f t="shared" si="267"/>
        <v>8108.1663215620301</v>
      </c>
      <c r="AN775" s="86">
        <f t="shared" si="268"/>
        <v>11.955848000461362</v>
      </c>
      <c r="AO775" s="31">
        <f t="shared" si="269"/>
        <v>7447.3766166823516</v>
      </c>
      <c r="AP775" s="89">
        <f t="shared" si="270"/>
        <v>10.981484505869261</v>
      </c>
      <c r="AQ775" s="20">
        <f t="shared" si="271"/>
        <v>6840.4391660310821</v>
      </c>
      <c r="AR775" s="86">
        <f t="shared" si="272"/>
        <v>10.086528529636135</v>
      </c>
    </row>
    <row r="776" spans="1:44" x14ac:dyDescent="0.25">
      <c r="A776" s="3" t="s">
        <v>690</v>
      </c>
      <c r="B776" s="4">
        <v>39973</v>
      </c>
      <c r="C776" s="7">
        <v>4301333880</v>
      </c>
      <c r="D776" s="8">
        <v>305</v>
      </c>
      <c r="E776" s="8">
        <v>6039</v>
      </c>
      <c r="F776" s="8" t="s">
        <v>1695</v>
      </c>
      <c r="G776" s="8" t="s">
        <v>1696</v>
      </c>
      <c r="H776" s="8">
        <v>40.054560000000002</v>
      </c>
      <c r="I776" s="9">
        <v>-110.12656</v>
      </c>
      <c r="J776" s="7">
        <v>6039</v>
      </c>
      <c r="K776" s="8">
        <v>365</v>
      </c>
      <c r="L776" s="8">
        <v>730</v>
      </c>
      <c r="M776" s="8">
        <v>1095</v>
      </c>
      <c r="N776" s="8">
        <v>1460</v>
      </c>
      <c r="O776" s="8">
        <v>1825</v>
      </c>
      <c r="P776" s="8">
        <v>2190</v>
      </c>
      <c r="Q776" s="6">
        <v>2.3290384453705478E-4</v>
      </c>
      <c r="R776" s="33">
        <f t="shared" si="255"/>
        <v>5546.8407534442867</v>
      </c>
      <c r="S776" s="31">
        <f t="shared" si="256"/>
        <v>5094.7909163885388</v>
      </c>
      <c r="T776" s="31">
        <f t="shared" si="257"/>
        <v>4679.5816998346936</v>
      </c>
      <c r="U776" s="31">
        <f t="shared" si="258"/>
        <v>4298.2107106665289</v>
      </c>
      <c r="V776" s="31">
        <f t="shared" si="259"/>
        <v>3947.9202412346135</v>
      </c>
      <c r="W776" s="20">
        <f t="shared" si="260"/>
        <v>3626.1773282708659</v>
      </c>
      <c r="Y776" s="153">
        <f t="shared" si="252"/>
        <v>8.9047712160000003</v>
      </c>
      <c r="Z776" s="155">
        <f t="shared" si="261"/>
        <v>1115.407144892105</v>
      </c>
      <c r="AA776" s="156">
        <f t="shared" si="262"/>
        <v>3564.1745549425887</v>
      </c>
      <c r="AD776" s="14" t="s">
        <v>690</v>
      </c>
      <c r="AE776" s="57">
        <v>39973</v>
      </c>
      <c r="AF776" s="33">
        <f t="shared" si="263"/>
        <v>5546.8407534442867</v>
      </c>
      <c r="AG776" s="84">
        <f t="shared" si="253"/>
        <v>8.1790607519467518</v>
      </c>
      <c r="AH776" s="31">
        <f t="shared" si="264"/>
        <v>5094.7909163885388</v>
      </c>
      <c r="AI776" s="86">
        <f t="shared" si="254"/>
        <v>7.5124933770152209</v>
      </c>
      <c r="AJ776" s="155">
        <f t="shared" si="265"/>
        <v>4679.5816998346936</v>
      </c>
      <c r="AK776" s="56"/>
      <c r="AL776" s="86">
        <f t="shared" si="266"/>
        <v>6.9002491180010486</v>
      </c>
      <c r="AM776" s="31">
        <f t="shared" si="267"/>
        <v>4298.2107106665289</v>
      </c>
      <c r="AN776" s="86">
        <f t="shared" si="268"/>
        <v>6.3379008141490658</v>
      </c>
      <c r="AO776" s="31">
        <f t="shared" si="269"/>
        <v>3947.9202412346135</v>
      </c>
      <c r="AP776" s="89">
        <f t="shared" si="270"/>
        <v>5.8213821041910521</v>
      </c>
      <c r="AQ776" s="20">
        <f t="shared" si="271"/>
        <v>3626.1773282708659</v>
      </c>
      <c r="AR776" s="86">
        <f t="shared" si="272"/>
        <v>5.3469580223378355</v>
      </c>
    </row>
    <row r="777" spans="1:44" x14ac:dyDescent="0.25">
      <c r="A777" s="3" t="s">
        <v>628</v>
      </c>
      <c r="B777" s="4">
        <v>39976</v>
      </c>
      <c r="C777" s="7">
        <v>4301333593</v>
      </c>
      <c r="D777" s="8">
        <v>366</v>
      </c>
      <c r="E777" s="8">
        <v>436</v>
      </c>
      <c r="F777" s="8" t="s">
        <v>1695</v>
      </c>
      <c r="G777" s="8" t="s">
        <v>1696</v>
      </c>
      <c r="H777" s="8">
        <v>40.062040000000003</v>
      </c>
      <c r="I777" s="9">
        <v>-110.62275</v>
      </c>
      <c r="J777" s="7">
        <v>436</v>
      </c>
      <c r="K777" s="8">
        <v>365</v>
      </c>
      <c r="L777" s="8">
        <v>730</v>
      </c>
      <c r="M777" s="8">
        <v>1095</v>
      </c>
      <c r="N777" s="8">
        <v>1460</v>
      </c>
      <c r="O777" s="8">
        <v>1825</v>
      </c>
      <c r="P777" s="8">
        <v>2190</v>
      </c>
      <c r="Q777" s="6">
        <v>2.3290384453705478E-4</v>
      </c>
      <c r="R777" s="33">
        <f t="shared" si="255"/>
        <v>400.4673900483042</v>
      </c>
      <c r="S777" s="31">
        <f t="shared" si="256"/>
        <v>367.8305745231666</v>
      </c>
      <c r="T777" s="31">
        <f t="shared" si="257"/>
        <v>337.85355541114859</v>
      </c>
      <c r="U777" s="31">
        <f t="shared" si="258"/>
        <v>310.31956778450183</v>
      </c>
      <c r="V777" s="31">
        <f t="shared" si="259"/>
        <v>285.0295123660029</v>
      </c>
      <c r="W777" s="20">
        <f t="shared" si="260"/>
        <v>261.80051583475699</v>
      </c>
      <c r="Y777" s="153">
        <f t="shared" si="252"/>
        <v>0.64290118399999996</v>
      </c>
      <c r="Z777" s="155">
        <f t="shared" si="261"/>
        <v>80.529477591150481</v>
      </c>
      <c r="AA777" s="156">
        <f t="shared" si="262"/>
        <v>257.32407781999808</v>
      </c>
      <c r="AD777" s="14" t="s">
        <v>628</v>
      </c>
      <c r="AE777" s="57">
        <v>39976</v>
      </c>
      <c r="AF777" s="33">
        <f t="shared" si="263"/>
        <v>400.4673900483042</v>
      </c>
      <c r="AG777" s="84">
        <f t="shared" si="253"/>
        <v>0.59050678719138661</v>
      </c>
      <c r="AH777" s="31">
        <f t="shared" si="264"/>
        <v>367.8305745231666</v>
      </c>
      <c r="AI777" s="86">
        <f t="shared" si="254"/>
        <v>0.5423823666796882</v>
      </c>
      <c r="AJ777" s="155">
        <f t="shared" si="265"/>
        <v>337.85355541114859</v>
      </c>
      <c r="AK777" s="56"/>
      <c r="AL777" s="86">
        <f t="shared" si="266"/>
        <v>0.49817993301017666</v>
      </c>
      <c r="AM777" s="31">
        <f t="shared" si="267"/>
        <v>310.31956778450183</v>
      </c>
      <c r="AN777" s="86">
        <f t="shared" si="268"/>
        <v>0.45757985675923046</v>
      </c>
      <c r="AO777" s="31">
        <f t="shared" si="269"/>
        <v>285.0295123660029</v>
      </c>
      <c r="AP777" s="89">
        <f t="shared" si="270"/>
        <v>0.42028855728221537</v>
      </c>
      <c r="AQ777" s="20">
        <f t="shared" si="271"/>
        <v>261.80051583475699</v>
      </c>
      <c r="AR777" s="86">
        <f t="shared" si="272"/>
        <v>0.38603637982104588</v>
      </c>
    </row>
    <row r="778" spans="1:44" x14ac:dyDescent="0.25">
      <c r="A778" s="3" t="s">
        <v>701</v>
      </c>
      <c r="B778" s="4">
        <v>39979</v>
      </c>
      <c r="C778" s="7">
        <v>4301333935</v>
      </c>
      <c r="D778" s="8">
        <v>363</v>
      </c>
      <c r="E778" s="8">
        <v>3928</v>
      </c>
      <c r="F778" s="8" t="s">
        <v>1695</v>
      </c>
      <c r="G778" s="8" t="s">
        <v>1696</v>
      </c>
      <c r="H778" s="8">
        <v>40.076149999999899</v>
      </c>
      <c r="I778" s="9">
        <v>-110.10799</v>
      </c>
      <c r="J778" s="7">
        <v>3928</v>
      </c>
      <c r="K778" s="8">
        <v>365</v>
      </c>
      <c r="L778" s="8">
        <v>730</v>
      </c>
      <c r="M778" s="8">
        <v>1095</v>
      </c>
      <c r="N778" s="8">
        <v>1460</v>
      </c>
      <c r="O778" s="8">
        <v>1825</v>
      </c>
      <c r="P778" s="8">
        <v>2190</v>
      </c>
      <c r="Q778" s="6">
        <v>2.3290384453705478E-4</v>
      </c>
      <c r="R778" s="33">
        <f t="shared" si="255"/>
        <v>3607.8805231874749</v>
      </c>
      <c r="S778" s="31">
        <f t="shared" si="256"/>
        <v>3313.8497631353175</v>
      </c>
      <c r="T778" s="31">
        <f t="shared" si="257"/>
        <v>3043.7815726031918</v>
      </c>
      <c r="U778" s="31">
        <f t="shared" si="258"/>
        <v>2795.7230785723009</v>
      </c>
      <c r="V778" s="31">
        <f t="shared" si="259"/>
        <v>2567.8805609487604</v>
      </c>
      <c r="W778" s="20">
        <f t="shared" si="260"/>
        <v>2358.606482107627</v>
      </c>
      <c r="Y778" s="153">
        <f t="shared" si="252"/>
        <v>5.7920088319999996</v>
      </c>
      <c r="Z778" s="155">
        <f t="shared" si="261"/>
        <v>725.50410086706211</v>
      </c>
      <c r="AA778" s="156">
        <f t="shared" si="262"/>
        <v>2318.2774717361294</v>
      </c>
      <c r="AD778" s="14" t="s">
        <v>701</v>
      </c>
      <c r="AE778" s="57">
        <v>39979</v>
      </c>
      <c r="AF778" s="33">
        <f t="shared" si="263"/>
        <v>3607.8805231874749</v>
      </c>
      <c r="AG778" s="84">
        <f t="shared" si="253"/>
        <v>5.3199785781829521</v>
      </c>
      <c r="AH778" s="31">
        <f t="shared" si="264"/>
        <v>3313.8497631353175</v>
      </c>
      <c r="AI778" s="86">
        <f t="shared" si="254"/>
        <v>4.8864172851326035</v>
      </c>
      <c r="AJ778" s="155">
        <f t="shared" si="265"/>
        <v>3043.7815726031918</v>
      </c>
      <c r="AK778" s="56"/>
      <c r="AL778" s="86">
        <f t="shared" si="266"/>
        <v>4.4881898551926005</v>
      </c>
      <c r="AM778" s="31">
        <f t="shared" si="267"/>
        <v>2795.7230785723009</v>
      </c>
      <c r="AN778" s="86">
        <f t="shared" si="268"/>
        <v>4.1224166911703151</v>
      </c>
      <c r="AO778" s="31">
        <f t="shared" si="269"/>
        <v>2567.8805609487604</v>
      </c>
      <c r="AP778" s="89">
        <f t="shared" si="270"/>
        <v>3.7864528738636287</v>
      </c>
      <c r="AQ778" s="20">
        <f t="shared" si="271"/>
        <v>2358.606482107627</v>
      </c>
      <c r="AR778" s="86">
        <f t="shared" si="272"/>
        <v>3.4778690365529088</v>
      </c>
    </row>
    <row r="779" spans="1:44" x14ac:dyDescent="0.25">
      <c r="A779" s="3" t="s">
        <v>745</v>
      </c>
      <c r="B779" s="4">
        <v>39980</v>
      </c>
      <c r="C779" s="7">
        <v>4301333998</v>
      </c>
      <c r="D779" s="8">
        <v>323</v>
      </c>
      <c r="E779" s="8">
        <v>738</v>
      </c>
      <c r="F779" s="8" t="s">
        <v>1695</v>
      </c>
      <c r="G779" s="8" t="s">
        <v>1696</v>
      </c>
      <c r="H779" s="8">
        <v>40.098669999999899</v>
      </c>
      <c r="I779" s="9">
        <v>-110.13225</v>
      </c>
      <c r="J779" s="7">
        <v>738</v>
      </c>
      <c r="K779" s="8">
        <v>365</v>
      </c>
      <c r="L779" s="8">
        <v>730</v>
      </c>
      <c r="M779" s="8">
        <v>1095</v>
      </c>
      <c r="N779" s="8">
        <v>1460</v>
      </c>
      <c r="O779" s="8">
        <v>1825</v>
      </c>
      <c r="P779" s="8">
        <v>2190</v>
      </c>
      <c r="Q779" s="6">
        <v>2.3290384453705478E-4</v>
      </c>
      <c r="R779" s="33">
        <f t="shared" si="255"/>
        <v>677.85535287992775</v>
      </c>
      <c r="S779" s="31">
        <f t="shared" si="256"/>
        <v>622.61230274792877</v>
      </c>
      <c r="T779" s="31">
        <f t="shared" si="257"/>
        <v>571.87138507666896</v>
      </c>
      <c r="U779" s="31">
        <f t="shared" si="258"/>
        <v>525.26569042422557</v>
      </c>
      <c r="V779" s="31">
        <f t="shared" si="259"/>
        <v>482.45821129841778</v>
      </c>
      <c r="W779" s="20">
        <f t="shared" si="260"/>
        <v>443.13940524323544</v>
      </c>
      <c r="Y779" s="153">
        <f t="shared" si="252"/>
        <v>1.0882134719999998</v>
      </c>
      <c r="Z779" s="155">
        <f t="shared" si="261"/>
        <v>136.30906986758959</v>
      </c>
      <c r="AA779" s="156">
        <f t="shared" si="262"/>
        <v>435.56231520907937</v>
      </c>
      <c r="AD779" s="14" t="s">
        <v>745</v>
      </c>
      <c r="AE779" s="57">
        <v>39980</v>
      </c>
      <c r="AF779" s="33">
        <f t="shared" si="263"/>
        <v>677.85535287992775</v>
      </c>
      <c r="AG779" s="84">
        <f t="shared" si="253"/>
        <v>0.99952754345698014</v>
      </c>
      <c r="AH779" s="31">
        <f t="shared" si="264"/>
        <v>622.61230274792877</v>
      </c>
      <c r="AI779" s="86">
        <f t="shared" si="254"/>
        <v>0.91806923534314189</v>
      </c>
      <c r="AJ779" s="155">
        <f t="shared" si="265"/>
        <v>571.87138507666896</v>
      </c>
      <c r="AK779" s="56"/>
      <c r="AL779" s="86">
        <f t="shared" si="266"/>
        <v>0.84324951963649175</v>
      </c>
      <c r="AM779" s="31">
        <f t="shared" si="267"/>
        <v>525.26569042422557</v>
      </c>
      <c r="AN779" s="86">
        <f t="shared" si="268"/>
        <v>0.77452737222089918</v>
      </c>
      <c r="AO779" s="31">
        <f t="shared" si="269"/>
        <v>482.45821129841778</v>
      </c>
      <c r="AP779" s="89">
        <f t="shared" si="270"/>
        <v>0.71140586072081413</v>
      </c>
      <c r="AQ779" s="20">
        <f t="shared" si="271"/>
        <v>443.13940524323544</v>
      </c>
      <c r="AR779" s="86">
        <f t="shared" si="272"/>
        <v>0.65342855116498133</v>
      </c>
    </row>
    <row r="780" spans="1:44" x14ac:dyDescent="0.25">
      <c r="A780" s="3" t="s">
        <v>716</v>
      </c>
      <c r="B780" s="4">
        <v>39981</v>
      </c>
      <c r="C780" s="7">
        <v>4301333961</v>
      </c>
      <c r="D780" s="8">
        <v>363</v>
      </c>
      <c r="E780" s="8">
        <v>1280</v>
      </c>
      <c r="F780" s="8" t="s">
        <v>1695</v>
      </c>
      <c r="G780" s="8" t="s">
        <v>1696</v>
      </c>
      <c r="H780" s="8">
        <v>40.02937</v>
      </c>
      <c r="I780" s="9">
        <v>-110.22095</v>
      </c>
      <c r="J780" s="7">
        <v>1280</v>
      </c>
      <c r="K780" s="8">
        <v>365</v>
      </c>
      <c r="L780" s="8">
        <v>730</v>
      </c>
      <c r="M780" s="8">
        <v>1095</v>
      </c>
      <c r="N780" s="8">
        <v>1460</v>
      </c>
      <c r="O780" s="8">
        <v>1825</v>
      </c>
      <c r="P780" s="8">
        <v>2190</v>
      </c>
      <c r="Q780" s="6">
        <v>2.3290384453705478E-4</v>
      </c>
      <c r="R780" s="33">
        <f t="shared" si="255"/>
        <v>1175.6840808757554</v>
      </c>
      <c r="S780" s="31">
        <f t="shared" si="256"/>
        <v>1079.8695765817733</v>
      </c>
      <c r="T780" s="31">
        <f t="shared" si="257"/>
        <v>991.86364891346375</v>
      </c>
      <c r="U780" s="31">
        <f t="shared" si="258"/>
        <v>911.02992377101464</v>
      </c>
      <c r="V780" s="31">
        <f t="shared" si="259"/>
        <v>836.78388951487091</v>
      </c>
      <c r="W780" s="20">
        <f t="shared" si="260"/>
        <v>768.58867034057096</v>
      </c>
      <c r="Y780" s="153">
        <f t="shared" si="252"/>
        <v>1.8874163199999998</v>
      </c>
      <c r="Z780" s="155">
        <f t="shared" si="261"/>
        <v>236.41681494649683</v>
      </c>
      <c r="AA780" s="156">
        <f t="shared" si="262"/>
        <v>755.44683396696689</v>
      </c>
      <c r="AD780" s="14" t="s">
        <v>716</v>
      </c>
      <c r="AE780" s="57">
        <v>39981</v>
      </c>
      <c r="AF780" s="33">
        <f t="shared" si="263"/>
        <v>1175.6840808757554</v>
      </c>
      <c r="AG780" s="84">
        <f t="shared" si="253"/>
        <v>1.7335979073508598</v>
      </c>
      <c r="AH780" s="31">
        <f t="shared" si="264"/>
        <v>1079.8695765817733</v>
      </c>
      <c r="AI780" s="86">
        <f t="shared" si="254"/>
        <v>1.5923152049311944</v>
      </c>
      <c r="AJ780" s="155">
        <f t="shared" si="265"/>
        <v>991.86364891346375</v>
      </c>
      <c r="AK780" s="56"/>
      <c r="AL780" s="86">
        <f t="shared" si="266"/>
        <v>1.4625465923234544</v>
      </c>
      <c r="AM780" s="31">
        <f t="shared" si="267"/>
        <v>911.02992377101464</v>
      </c>
      <c r="AN780" s="86">
        <f t="shared" si="268"/>
        <v>1.343353707917007</v>
      </c>
      <c r="AO780" s="31">
        <f t="shared" si="269"/>
        <v>836.78388951487091</v>
      </c>
      <c r="AP780" s="89">
        <f t="shared" si="270"/>
        <v>1.2338746635808158</v>
      </c>
      <c r="AQ780" s="20">
        <f t="shared" si="271"/>
        <v>768.58867034057096</v>
      </c>
      <c r="AR780" s="86">
        <f t="shared" si="272"/>
        <v>1.1333178123186669</v>
      </c>
    </row>
    <row r="781" spans="1:44" x14ac:dyDescent="0.25">
      <c r="A781" s="3" t="s">
        <v>746</v>
      </c>
      <c r="B781" s="4">
        <v>39981</v>
      </c>
      <c r="C781" s="7">
        <v>4301334000</v>
      </c>
      <c r="D781" s="8">
        <v>365</v>
      </c>
      <c r="E781" s="8">
        <v>382</v>
      </c>
      <c r="F781" s="8" t="s">
        <v>1695</v>
      </c>
      <c r="G781" s="8" t="s">
        <v>1696</v>
      </c>
      <c r="H781" s="8">
        <v>40.105249999999899</v>
      </c>
      <c r="I781" s="9">
        <v>-110.13175</v>
      </c>
      <c r="J781" s="7">
        <v>382</v>
      </c>
      <c r="K781" s="8">
        <v>365</v>
      </c>
      <c r="L781" s="8">
        <v>730</v>
      </c>
      <c r="M781" s="8">
        <v>1095</v>
      </c>
      <c r="N781" s="8">
        <v>1460</v>
      </c>
      <c r="O781" s="8">
        <v>1825</v>
      </c>
      <c r="P781" s="8">
        <v>2190</v>
      </c>
      <c r="Q781" s="6">
        <v>2.3290384453705478E-4</v>
      </c>
      <c r="R781" s="33">
        <f t="shared" si="255"/>
        <v>350.86821788635825</v>
      </c>
      <c r="S781" s="31">
        <f t="shared" si="256"/>
        <v>322.27357676112302</v>
      </c>
      <c r="T781" s="31">
        <f t="shared" si="257"/>
        <v>296.00930772261182</v>
      </c>
      <c r="U781" s="31">
        <f t="shared" si="258"/>
        <v>271.88549287541218</v>
      </c>
      <c r="V781" s="31">
        <f t="shared" si="259"/>
        <v>249.72769202709429</v>
      </c>
      <c r="W781" s="20">
        <f t="shared" si="260"/>
        <v>229.37568130476416</v>
      </c>
      <c r="Y781" s="153">
        <f t="shared" si="252"/>
        <v>0.56327580799999999</v>
      </c>
      <c r="Z781" s="155">
        <f t="shared" si="261"/>
        <v>70.55564321059515</v>
      </c>
      <c r="AA781" s="156">
        <f t="shared" si="262"/>
        <v>225.45366451201667</v>
      </c>
      <c r="AD781" s="14" t="s">
        <v>746</v>
      </c>
      <c r="AE781" s="57">
        <v>39981</v>
      </c>
      <c r="AF781" s="33">
        <f t="shared" si="263"/>
        <v>350.86821788635825</v>
      </c>
      <c r="AG781" s="84">
        <f t="shared" si="253"/>
        <v>0.51737062547502222</v>
      </c>
      <c r="AH781" s="31">
        <f t="shared" si="264"/>
        <v>322.27357676112302</v>
      </c>
      <c r="AI781" s="86">
        <f t="shared" si="254"/>
        <v>0.47520656897165336</v>
      </c>
      <c r="AJ781" s="155">
        <f t="shared" si="265"/>
        <v>296.00930772261182</v>
      </c>
      <c r="AK781" s="56"/>
      <c r="AL781" s="86">
        <f t="shared" si="266"/>
        <v>0.43647874864653091</v>
      </c>
      <c r="AM781" s="31">
        <f t="shared" si="267"/>
        <v>271.88549287541218</v>
      </c>
      <c r="AN781" s="86">
        <f t="shared" si="268"/>
        <v>0.40090712220648178</v>
      </c>
      <c r="AO781" s="31">
        <f t="shared" si="269"/>
        <v>249.72769202709429</v>
      </c>
      <c r="AP781" s="89">
        <f t="shared" si="270"/>
        <v>0.36823446991239972</v>
      </c>
      <c r="AQ781" s="20">
        <f t="shared" si="271"/>
        <v>229.37568130476416</v>
      </c>
      <c r="AR781" s="86">
        <f t="shared" si="272"/>
        <v>0.33822453461385216</v>
      </c>
    </row>
    <row r="782" spans="1:44" x14ac:dyDescent="0.25">
      <c r="A782" s="3" t="s">
        <v>715</v>
      </c>
      <c r="B782" s="4">
        <v>39983</v>
      </c>
      <c r="C782" s="7">
        <v>4301333960</v>
      </c>
      <c r="D782" s="8">
        <v>364</v>
      </c>
      <c r="E782" s="8">
        <v>1236</v>
      </c>
      <c r="F782" s="8" t="s">
        <v>1695</v>
      </c>
      <c r="G782" s="8" t="s">
        <v>1696</v>
      </c>
      <c r="H782" s="8">
        <v>40.029069999999898</v>
      </c>
      <c r="I782" s="9">
        <v>-110.20653</v>
      </c>
      <c r="J782" s="7">
        <v>1236</v>
      </c>
      <c r="K782" s="8">
        <v>365</v>
      </c>
      <c r="L782" s="8">
        <v>730</v>
      </c>
      <c r="M782" s="8">
        <v>1095</v>
      </c>
      <c r="N782" s="8">
        <v>1460</v>
      </c>
      <c r="O782" s="8">
        <v>1825</v>
      </c>
      <c r="P782" s="8">
        <v>2190</v>
      </c>
      <c r="Q782" s="6">
        <v>2.3290384453705478E-4</v>
      </c>
      <c r="R782" s="33">
        <f t="shared" si="255"/>
        <v>1135.2699405956514</v>
      </c>
      <c r="S782" s="31">
        <f t="shared" si="256"/>
        <v>1042.7490598867751</v>
      </c>
      <c r="T782" s="31">
        <f t="shared" si="257"/>
        <v>957.76833598206338</v>
      </c>
      <c r="U782" s="31">
        <f t="shared" si="258"/>
        <v>879.71327014138592</v>
      </c>
      <c r="V782" s="31">
        <f t="shared" si="259"/>
        <v>808.01944331279719</v>
      </c>
      <c r="W782" s="20">
        <f t="shared" si="260"/>
        <v>742.16843479761383</v>
      </c>
      <c r="Y782" s="153">
        <f t="shared" si="252"/>
        <v>1.822536384</v>
      </c>
      <c r="Z782" s="155">
        <f t="shared" si="261"/>
        <v>228.289986932711</v>
      </c>
      <c r="AA782" s="156">
        <f t="shared" si="262"/>
        <v>729.47834904935235</v>
      </c>
      <c r="AD782" s="14" t="s">
        <v>715</v>
      </c>
      <c r="AE782" s="57">
        <v>39983</v>
      </c>
      <c r="AF782" s="33">
        <f t="shared" si="263"/>
        <v>1135.2699405956514</v>
      </c>
      <c r="AG782" s="84">
        <f t="shared" si="253"/>
        <v>1.6740054792856742</v>
      </c>
      <c r="AH782" s="31">
        <f t="shared" si="264"/>
        <v>1042.7490598867751</v>
      </c>
      <c r="AI782" s="86">
        <f t="shared" si="254"/>
        <v>1.5375793697616849</v>
      </c>
      <c r="AJ782" s="155">
        <f t="shared" si="265"/>
        <v>957.76833598206338</v>
      </c>
      <c r="AK782" s="56"/>
      <c r="AL782" s="86">
        <f t="shared" si="266"/>
        <v>1.4122715532123356</v>
      </c>
      <c r="AM782" s="31">
        <f t="shared" si="267"/>
        <v>879.71327014138592</v>
      </c>
      <c r="AN782" s="86">
        <f t="shared" si="268"/>
        <v>1.2971759242073597</v>
      </c>
      <c r="AO782" s="31">
        <f t="shared" si="269"/>
        <v>808.01944331279719</v>
      </c>
      <c r="AP782" s="89">
        <f t="shared" si="270"/>
        <v>1.1914602220202253</v>
      </c>
      <c r="AQ782" s="20">
        <f t="shared" si="271"/>
        <v>742.16843479761383</v>
      </c>
      <c r="AR782" s="86">
        <f t="shared" si="272"/>
        <v>1.0943600125202126</v>
      </c>
    </row>
    <row r="783" spans="1:44" x14ac:dyDescent="0.25">
      <c r="A783" s="3" t="s">
        <v>765</v>
      </c>
      <c r="B783" s="4">
        <v>39988</v>
      </c>
      <c r="C783" s="7">
        <v>4301334076</v>
      </c>
      <c r="D783" s="8">
        <v>350</v>
      </c>
      <c r="E783" s="8">
        <v>1341</v>
      </c>
      <c r="F783" s="8" t="s">
        <v>1695</v>
      </c>
      <c r="G783" s="8" t="s">
        <v>1696</v>
      </c>
      <c r="H783" s="8">
        <v>40.061720000000001</v>
      </c>
      <c r="I783" s="9">
        <v>-110.16439</v>
      </c>
      <c r="J783" s="7">
        <v>1341</v>
      </c>
      <c r="K783" s="8">
        <v>365</v>
      </c>
      <c r="L783" s="8">
        <v>730</v>
      </c>
      <c r="M783" s="8">
        <v>1095</v>
      </c>
      <c r="N783" s="8">
        <v>1460</v>
      </c>
      <c r="O783" s="8">
        <v>1825</v>
      </c>
      <c r="P783" s="8">
        <v>2190</v>
      </c>
      <c r="Q783" s="6">
        <v>2.3290384453705478E-4</v>
      </c>
      <c r="R783" s="33">
        <f t="shared" si="255"/>
        <v>1231.7127753549908</v>
      </c>
      <c r="S783" s="31">
        <f t="shared" si="256"/>
        <v>1131.3321110907486</v>
      </c>
      <c r="T783" s="31">
        <f t="shared" si="257"/>
        <v>1039.132150931996</v>
      </c>
      <c r="U783" s="31">
        <f t="shared" si="258"/>
        <v>954.44619357572697</v>
      </c>
      <c r="V783" s="31">
        <f t="shared" si="259"/>
        <v>876.66187174956406</v>
      </c>
      <c r="W783" s="20">
        <f t="shared" si="260"/>
        <v>805.21672416148886</v>
      </c>
      <c r="Y783" s="153">
        <f t="shared" si="252"/>
        <v>1.9773635039999999</v>
      </c>
      <c r="Z783" s="155">
        <f t="shared" si="261"/>
        <v>247.68355378379081</v>
      </c>
      <c r="AA783" s="156">
        <f t="shared" si="262"/>
        <v>791.44859714820518</v>
      </c>
      <c r="AD783" s="14" t="s">
        <v>765</v>
      </c>
      <c r="AE783" s="57">
        <v>39988</v>
      </c>
      <c r="AF783" s="33">
        <f t="shared" si="263"/>
        <v>1231.7127753549908</v>
      </c>
      <c r="AG783" s="84">
        <f t="shared" si="253"/>
        <v>1.8162146826230494</v>
      </c>
      <c r="AH783" s="31">
        <f t="shared" si="264"/>
        <v>1131.3321110907486</v>
      </c>
      <c r="AI783" s="86">
        <f t="shared" si="254"/>
        <v>1.6681989764161969</v>
      </c>
      <c r="AJ783" s="155">
        <f t="shared" si="265"/>
        <v>1039.132150931996</v>
      </c>
      <c r="AK783" s="56"/>
      <c r="AL783" s="86">
        <f t="shared" si="266"/>
        <v>1.5322460783638689</v>
      </c>
      <c r="AM783" s="31">
        <f t="shared" si="267"/>
        <v>954.44619357572697</v>
      </c>
      <c r="AN783" s="86">
        <f t="shared" si="268"/>
        <v>1.4073729080599267</v>
      </c>
      <c r="AO783" s="31">
        <f t="shared" si="269"/>
        <v>876.66187174956406</v>
      </c>
      <c r="AP783" s="89">
        <f t="shared" si="270"/>
        <v>1.292676503017089</v>
      </c>
      <c r="AQ783" s="20">
        <f t="shared" si="271"/>
        <v>805.21672416148886</v>
      </c>
      <c r="AR783" s="86">
        <f t="shared" si="272"/>
        <v>1.1873274893119783</v>
      </c>
    </row>
    <row r="784" spans="1:44" x14ac:dyDescent="0.25">
      <c r="A784" s="3" t="s">
        <v>522</v>
      </c>
      <c r="B784" s="4">
        <v>39989</v>
      </c>
      <c r="C784" s="7">
        <v>4301333150</v>
      </c>
      <c r="D784" s="8">
        <v>366</v>
      </c>
      <c r="E784" s="8">
        <v>3012</v>
      </c>
      <c r="F784" s="8" t="s">
        <v>1695</v>
      </c>
      <c r="G784" s="8" t="s">
        <v>1696</v>
      </c>
      <c r="H784" s="8">
        <v>40.037329999999898</v>
      </c>
      <c r="I784" s="9">
        <v>-110.5762</v>
      </c>
      <c r="J784" s="7">
        <v>3012</v>
      </c>
      <c r="K784" s="8">
        <v>365</v>
      </c>
      <c r="L784" s="8">
        <v>730</v>
      </c>
      <c r="M784" s="8">
        <v>1095</v>
      </c>
      <c r="N784" s="8">
        <v>1460</v>
      </c>
      <c r="O784" s="8">
        <v>1825</v>
      </c>
      <c r="P784" s="8">
        <v>2190</v>
      </c>
      <c r="Q784" s="6">
        <v>2.3290384453705478E-4</v>
      </c>
      <c r="R784" s="33">
        <f t="shared" si="255"/>
        <v>2766.5316028107623</v>
      </c>
      <c r="S784" s="31">
        <f t="shared" si="256"/>
        <v>2541.0680973939857</v>
      </c>
      <c r="T784" s="31">
        <f t="shared" si="257"/>
        <v>2333.9791488494943</v>
      </c>
      <c r="U784" s="31">
        <f t="shared" si="258"/>
        <v>2143.7672893736685</v>
      </c>
      <c r="V784" s="31">
        <f t="shared" si="259"/>
        <v>1969.0570900146806</v>
      </c>
      <c r="W784" s="20">
        <f t="shared" si="260"/>
        <v>1808.585214895156</v>
      </c>
      <c r="Y784" s="153">
        <f t="shared" si="252"/>
        <v>4.4413265279999994</v>
      </c>
      <c r="Z784" s="155">
        <f t="shared" si="261"/>
        <v>556.31831767097538</v>
      </c>
      <c r="AA784" s="156">
        <f t="shared" si="262"/>
        <v>1777.6608311785189</v>
      </c>
      <c r="AD784" s="14" t="s">
        <v>522</v>
      </c>
      <c r="AE784" s="57">
        <v>39989</v>
      </c>
      <c r="AF784" s="33">
        <f t="shared" si="263"/>
        <v>2766.5316028107623</v>
      </c>
      <c r="AG784" s="84">
        <f t="shared" si="253"/>
        <v>4.0793725757349923</v>
      </c>
      <c r="AH784" s="31">
        <f t="shared" si="264"/>
        <v>2541.0680973939857</v>
      </c>
      <c r="AI784" s="86">
        <f t="shared" si="254"/>
        <v>3.7469167166037169</v>
      </c>
      <c r="AJ784" s="155">
        <f t="shared" si="265"/>
        <v>2333.9791488494943</v>
      </c>
      <c r="AK784" s="56"/>
      <c r="AL784" s="86">
        <f t="shared" si="266"/>
        <v>3.4415549500611284</v>
      </c>
      <c r="AM784" s="31">
        <f t="shared" si="267"/>
        <v>2143.7672893736685</v>
      </c>
      <c r="AN784" s="86">
        <f t="shared" si="268"/>
        <v>3.1610791939422067</v>
      </c>
      <c r="AO784" s="31">
        <f t="shared" si="269"/>
        <v>1969.0570900146806</v>
      </c>
      <c r="AP784" s="89">
        <f t="shared" si="270"/>
        <v>2.9034613177386071</v>
      </c>
      <c r="AQ784" s="20">
        <f t="shared" si="271"/>
        <v>1808.585214895156</v>
      </c>
      <c r="AR784" s="86">
        <f t="shared" si="272"/>
        <v>2.6668384771123628</v>
      </c>
    </row>
    <row r="785" spans="1:44" x14ac:dyDescent="0.25">
      <c r="A785" s="3" t="s">
        <v>801</v>
      </c>
      <c r="B785" s="4">
        <v>39993</v>
      </c>
      <c r="C785" s="7">
        <v>4301334154</v>
      </c>
      <c r="D785" s="8">
        <v>339</v>
      </c>
      <c r="E785" s="8">
        <v>6552</v>
      </c>
      <c r="F785" s="8" t="s">
        <v>1695</v>
      </c>
      <c r="G785" s="8" t="s">
        <v>1696</v>
      </c>
      <c r="H785" s="8">
        <v>40.065089999999898</v>
      </c>
      <c r="I785" s="9">
        <v>-110.11696000000001</v>
      </c>
      <c r="J785" s="7">
        <v>6552</v>
      </c>
      <c r="K785" s="8">
        <v>365</v>
      </c>
      <c r="L785" s="8">
        <v>730</v>
      </c>
      <c r="M785" s="8">
        <v>1095</v>
      </c>
      <c r="N785" s="8">
        <v>1460</v>
      </c>
      <c r="O785" s="8">
        <v>1825</v>
      </c>
      <c r="P785" s="8">
        <v>2190</v>
      </c>
      <c r="Q785" s="6">
        <v>2.3290384453705478E-4</v>
      </c>
      <c r="R785" s="33">
        <f t="shared" si="255"/>
        <v>6018.0328889827733</v>
      </c>
      <c r="S785" s="31">
        <f t="shared" si="256"/>
        <v>5527.5823951279526</v>
      </c>
      <c r="T785" s="31">
        <f t="shared" si="257"/>
        <v>5077.1020528757927</v>
      </c>
      <c r="U785" s="31">
        <f t="shared" si="258"/>
        <v>4663.3344223028807</v>
      </c>
      <c r="V785" s="31">
        <f t="shared" si="259"/>
        <v>4283.2875344542454</v>
      </c>
      <c r="W785" s="20">
        <f t="shared" si="260"/>
        <v>3934.2132563057976</v>
      </c>
      <c r="Y785" s="153">
        <f t="shared" si="252"/>
        <v>9.6612122879999998</v>
      </c>
      <c r="Z785" s="155">
        <f t="shared" si="261"/>
        <v>1210.1585715073807</v>
      </c>
      <c r="AA785" s="156">
        <f t="shared" si="262"/>
        <v>3866.943481368412</v>
      </c>
      <c r="AD785" s="14" t="s">
        <v>801</v>
      </c>
      <c r="AE785" s="57">
        <v>39993</v>
      </c>
      <c r="AF785" s="33">
        <f t="shared" si="263"/>
        <v>6018.0328889827733</v>
      </c>
      <c r="AG785" s="84">
        <f t="shared" si="253"/>
        <v>8.8738542882522147</v>
      </c>
      <c r="AH785" s="31">
        <f t="shared" si="264"/>
        <v>5527.5823951279526</v>
      </c>
      <c r="AI785" s="86">
        <f t="shared" si="254"/>
        <v>8.1506634552415509</v>
      </c>
      <c r="AJ785" s="155">
        <f t="shared" si="265"/>
        <v>5077.1020528757927</v>
      </c>
      <c r="AK785" s="56"/>
      <c r="AL785" s="86">
        <f t="shared" si="266"/>
        <v>7.4864103694556823</v>
      </c>
      <c r="AM785" s="31">
        <f t="shared" si="267"/>
        <v>4663.3344223028807</v>
      </c>
      <c r="AN785" s="86">
        <f t="shared" si="268"/>
        <v>6.8762917924001785</v>
      </c>
      <c r="AO785" s="31">
        <f t="shared" si="269"/>
        <v>4283.2875344542454</v>
      </c>
      <c r="AP785" s="89">
        <f t="shared" si="270"/>
        <v>6.3158959342043008</v>
      </c>
      <c r="AQ785" s="20">
        <f t="shared" si="271"/>
        <v>3934.2132563057976</v>
      </c>
      <c r="AR785" s="86">
        <f t="shared" si="272"/>
        <v>5.8011705518061758</v>
      </c>
    </row>
    <row r="786" spans="1:44" x14ac:dyDescent="0.25">
      <c r="A786" s="3" t="s">
        <v>485</v>
      </c>
      <c r="B786" s="4">
        <v>39994</v>
      </c>
      <c r="C786" s="7">
        <v>4301333063</v>
      </c>
      <c r="D786" s="8">
        <v>366</v>
      </c>
      <c r="E786" s="8">
        <v>4274</v>
      </c>
      <c r="F786" s="8" t="s">
        <v>1695</v>
      </c>
      <c r="G786" s="8" t="s">
        <v>1696</v>
      </c>
      <c r="H786" s="8">
        <v>40.021430000000002</v>
      </c>
      <c r="I786" s="9">
        <v>-110.16005</v>
      </c>
      <c r="J786" s="7">
        <v>4274</v>
      </c>
      <c r="K786" s="8">
        <v>365</v>
      </c>
      <c r="L786" s="8">
        <v>730</v>
      </c>
      <c r="M786" s="8">
        <v>1095</v>
      </c>
      <c r="N786" s="8">
        <v>1460</v>
      </c>
      <c r="O786" s="8">
        <v>1825</v>
      </c>
      <c r="P786" s="8">
        <v>2190</v>
      </c>
      <c r="Q786" s="6">
        <v>2.3290384453705478E-4</v>
      </c>
      <c r="R786" s="33">
        <f t="shared" si="255"/>
        <v>3925.6826262992022</v>
      </c>
      <c r="S786" s="31">
        <f t="shared" si="256"/>
        <v>3605.752008055078</v>
      </c>
      <c r="T786" s="31">
        <f t="shared" si="257"/>
        <v>3311.8947152001124</v>
      </c>
      <c r="U786" s="31">
        <f t="shared" si="258"/>
        <v>3041.9858548416532</v>
      </c>
      <c r="V786" s="31">
        <f t="shared" si="259"/>
        <v>2794.0737060832489</v>
      </c>
      <c r="W786" s="20">
        <f t="shared" si="260"/>
        <v>2566.3656070590628</v>
      </c>
      <c r="Y786" s="153">
        <f t="shared" si="252"/>
        <v>6.3022010559999995</v>
      </c>
      <c r="Z786" s="155">
        <f t="shared" si="261"/>
        <v>789.41052115728701</v>
      </c>
      <c r="AA786" s="156">
        <f t="shared" si="262"/>
        <v>2522.484194042825</v>
      </c>
      <c r="AD786" s="14" t="s">
        <v>485</v>
      </c>
      <c r="AE786" s="57">
        <v>39994</v>
      </c>
      <c r="AF786" s="33">
        <f t="shared" si="263"/>
        <v>3925.6826262992022</v>
      </c>
      <c r="AG786" s="84">
        <f t="shared" si="253"/>
        <v>5.7885917625137306</v>
      </c>
      <c r="AH786" s="31">
        <f t="shared" si="264"/>
        <v>3605.752008055078</v>
      </c>
      <c r="AI786" s="86">
        <f t="shared" si="254"/>
        <v>5.3168399889655671</v>
      </c>
      <c r="AJ786" s="155">
        <f t="shared" si="265"/>
        <v>3311.8947152001124</v>
      </c>
      <c r="AK786" s="56"/>
      <c r="AL786" s="86">
        <f t="shared" si="266"/>
        <v>4.8835344809300345</v>
      </c>
      <c r="AM786" s="31">
        <f t="shared" si="267"/>
        <v>3041.9858548416532</v>
      </c>
      <c r="AN786" s="86">
        <f t="shared" si="268"/>
        <v>4.4855419903416305</v>
      </c>
      <c r="AO786" s="31">
        <f t="shared" si="269"/>
        <v>2794.0737060832489</v>
      </c>
      <c r="AP786" s="89">
        <f t="shared" si="270"/>
        <v>4.1199846188628184</v>
      </c>
      <c r="AQ786" s="20">
        <f t="shared" si="271"/>
        <v>2566.3656070590628</v>
      </c>
      <c r="AR786" s="86">
        <f t="shared" si="272"/>
        <v>3.7842190076952984</v>
      </c>
    </row>
    <row r="787" spans="1:44" x14ac:dyDescent="0.25">
      <c r="A787" s="3" t="s">
        <v>604</v>
      </c>
      <c r="B787" s="4">
        <v>39995</v>
      </c>
      <c r="C787" s="7">
        <v>4301333454</v>
      </c>
      <c r="D787" s="8">
        <v>325</v>
      </c>
      <c r="E787" s="8">
        <v>2263</v>
      </c>
      <c r="F787" s="8" t="s">
        <v>1695</v>
      </c>
      <c r="G787" s="8" t="s">
        <v>1696</v>
      </c>
      <c r="H787" s="8">
        <v>40.007150000000003</v>
      </c>
      <c r="I787" s="9">
        <v>-110.163839999999</v>
      </c>
      <c r="J787" s="7">
        <v>2263</v>
      </c>
      <c r="K787" s="8">
        <v>365</v>
      </c>
      <c r="L787" s="8">
        <v>730</v>
      </c>
      <c r="M787" s="8">
        <v>1095</v>
      </c>
      <c r="N787" s="8">
        <v>1460</v>
      </c>
      <c r="O787" s="8">
        <v>1825</v>
      </c>
      <c r="P787" s="8">
        <v>2190</v>
      </c>
      <c r="Q787" s="6">
        <v>2.3290384453705478E-4</v>
      </c>
      <c r="R787" s="33">
        <f t="shared" si="255"/>
        <v>2078.5727148608084</v>
      </c>
      <c r="S787" s="31">
        <f t="shared" si="256"/>
        <v>1909.1756654723074</v>
      </c>
      <c r="T787" s="31">
        <f t="shared" si="257"/>
        <v>1753.5839355399753</v>
      </c>
      <c r="U787" s="31">
        <f t="shared" si="258"/>
        <v>1610.6724355420358</v>
      </c>
      <c r="V787" s="31">
        <f t="shared" si="259"/>
        <v>1479.4077671657444</v>
      </c>
      <c r="W787" s="20">
        <f t="shared" si="260"/>
        <v>1358.8407507661814</v>
      </c>
      <c r="Y787" s="153">
        <f t="shared" si="252"/>
        <v>3.3368930720000001</v>
      </c>
      <c r="Z787" s="155">
        <f t="shared" si="261"/>
        <v>417.97754079993928</v>
      </c>
      <c r="AA787" s="156">
        <f t="shared" si="262"/>
        <v>1335.606394740036</v>
      </c>
      <c r="AD787" s="14" t="s">
        <v>604</v>
      </c>
      <c r="AE787" s="57">
        <v>39995</v>
      </c>
      <c r="AF787" s="33">
        <f t="shared" si="263"/>
        <v>2078.5727148608084</v>
      </c>
      <c r="AG787" s="84">
        <f t="shared" si="253"/>
        <v>3.0649469252617156</v>
      </c>
      <c r="AH787" s="31">
        <f t="shared" si="264"/>
        <v>1909.1756654723074</v>
      </c>
      <c r="AI787" s="86">
        <f t="shared" si="254"/>
        <v>2.8151635224681981</v>
      </c>
      <c r="AJ787" s="155">
        <f t="shared" si="265"/>
        <v>1753.5839355399753</v>
      </c>
      <c r="AK787" s="56"/>
      <c r="AL787" s="86">
        <f t="shared" si="266"/>
        <v>2.5857366706468574</v>
      </c>
      <c r="AM787" s="31">
        <f t="shared" si="267"/>
        <v>1610.6724355420358</v>
      </c>
      <c r="AN787" s="86">
        <f t="shared" si="268"/>
        <v>2.3750073757938956</v>
      </c>
      <c r="AO787" s="31">
        <f t="shared" si="269"/>
        <v>1479.4077671657444</v>
      </c>
      <c r="AP787" s="89">
        <f t="shared" si="270"/>
        <v>2.1814518466276454</v>
      </c>
      <c r="AQ787" s="20">
        <f t="shared" si="271"/>
        <v>1358.8407507661814</v>
      </c>
      <c r="AR787" s="86">
        <f t="shared" si="272"/>
        <v>2.0036704759977679</v>
      </c>
    </row>
    <row r="788" spans="1:44" x14ac:dyDescent="0.25">
      <c r="A788" s="3" t="s">
        <v>717</v>
      </c>
      <c r="B788" s="4">
        <v>39996</v>
      </c>
      <c r="C788" s="7">
        <v>4301333962</v>
      </c>
      <c r="D788" s="8">
        <v>365</v>
      </c>
      <c r="E788" s="8">
        <v>3994</v>
      </c>
      <c r="F788" s="8" t="s">
        <v>1695</v>
      </c>
      <c r="G788" s="8" t="s">
        <v>1696</v>
      </c>
      <c r="H788" s="8">
        <v>40.02908</v>
      </c>
      <c r="I788" s="9">
        <v>-110.21137</v>
      </c>
      <c r="J788" s="7">
        <v>3994</v>
      </c>
      <c r="K788" s="8">
        <v>365</v>
      </c>
      <c r="L788" s="8">
        <v>730</v>
      </c>
      <c r="M788" s="8">
        <v>1095</v>
      </c>
      <c r="N788" s="8">
        <v>1460</v>
      </c>
      <c r="O788" s="8">
        <v>1825</v>
      </c>
      <c r="P788" s="8">
        <v>2190</v>
      </c>
      <c r="Q788" s="6">
        <v>2.3290384453705478E-4</v>
      </c>
      <c r="R788" s="33">
        <f t="shared" si="255"/>
        <v>3668.5017336076307</v>
      </c>
      <c r="S788" s="31">
        <f t="shared" si="256"/>
        <v>3369.5305381778148</v>
      </c>
      <c r="T788" s="31">
        <f t="shared" si="257"/>
        <v>3094.9245420002921</v>
      </c>
      <c r="U788" s="31">
        <f t="shared" si="258"/>
        <v>2842.6980590167441</v>
      </c>
      <c r="V788" s="31">
        <f t="shared" si="259"/>
        <v>2611.0272302518706</v>
      </c>
      <c r="W788" s="20">
        <f t="shared" si="260"/>
        <v>2398.236835422063</v>
      </c>
      <c r="Y788" s="153">
        <f t="shared" si="252"/>
        <v>5.8893287359999995</v>
      </c>
      <c r="Z788" s="155">
        <f t="shared" si="261"/>
        <v>737.69434288774085</v>
      </c>
      <c r="AA788" s="156">
        <f t="shared" si="262"/>
        <v>2357.2301991125514</v>
      </c>
      <c r="AD788" s="14" t="s">
        <v>717</v>
      </c>
      <c r="AE788" s="57">
        <v>39996</v>
      </c>
      <c r="AF788" s="33">
        <f t="shared" si="263"/>
        <v>3668.5017336076307</v>
      </c>
      <c r="AG788" s="84">
        <f t="shared" si="253"/>
        <v>5.4093672202807301</v>
      </c>
      <c r="AH788" s="31">
        <f t="shared" si="264"/>
        <v>3369.5305381778148</v>
      </c>
      <c r="AI788" s="86">
        <f t="shared" si="254"/>
        <v>4.9685210378868678</v>
      </c>
      <c r="AJ788" s="155">
        <f t="shared" si="265"/>
        <v>3094.9245420002921</v>
      </c>
      <c r="AK788" s="56"/>
      <c r="AL788" s="86">
        <f t="shared" si="266"/>
        <v>4.5636024138592788</v>
      </c>
      <c r="AM788" s="31">
        <f t="shared" si="267"/>
        <v>2842.6980590167441</v>
      </c>
      <c r="AN788" s="86">
        <f t="shared" si="268"/>
        <v>4.1916833667347859</v>
      </c>
      <c r="AO788" s="31">
        <f t="shared" si="269"/>
        <v>2611.0272302518706</v>
      </c>
      <c r="AP788" s="89">
        <f t="shared" si="270"/>
        <v>3.8500745362045143</v>
      </c>
      <c r="AQ788" s="20">
        <f t="shared" si="271"/>
        <v>2398.236835422063</v>
      </c>
      <c r="AR788" s="86">
        <f t="shared" si="272"/>
        <v>3.5363057362505903</v>
      </c>
    </row>
    <row r="789" spans="1:44" x14ac:dyDescent="0.25">
      <c r="A789" s="3" t="s">
        <v>602</v>
      </c>
      <c r="B789" s="4">
        <v>40000</v>
      </c>
      <c r="C789" s="7">
        <v>4301333452</v>
      </c>
      <c r="D789" s="8">
        <v>364</v>
      </c>
      <c r="E789" s="8">
        <v>766</v>
      </c>
      <c r="F789" s="8" t="s">
        <v>1695</v>
      </c>
      <c r="G789" s="8" t="s">
        <v>1696</v>
      </c>
      <c r="H789" s="8">
        <v>40.008040000000001</v>
      </c>
      <c r="I789" s="9">
        <v>-110.1554</v>
      </c>
      <c r="J789" s="7">
        <v>766</v>
      </c>
      <c r="K789" s="8">
        <v>365</v>
      </c>
      <c r="L789" s="8">
        <v>730</v>
      </c>
      <c r="M789" s="8">
        <v>1095</v>
      </c>
      <c r="N789" s="8">
        <v>1460</v>
      </c>
      <c r="O789" s="8">
        <v>1825</v>
      </c>
      <c r="P789" s="8">
        <v>2190</v>
      </c>
      <c r="Q789" s="6">
        <v>2.3290384453705478E-4</v>
      </c>
      <c r="R789" s="33">
        <f t="shared" si="255"/>
        <v>703.57344214908494</v>
      </c>
      <c r="S789" s="31">
        <f t="shared" si="256"/>
        <v>646.23444973565506</v>
      </c>
      <c r="T789" s="31">
        <f t="shared" si="257"/>
        <v>593.56840239665098</v>
      </c>
      <c r="U789" s="31">
        <f t="shared" si="258"/>
        <v>545.19447000671653</v>
      </c>
      <c r="V789" s="31">
        <f t="shared" si="259"/>
        <v>500.76285888155559</v>
      </c>
      <c r="W789" s="20">
        <f t="shared" si="260"/>
        <v>459.95228240693547</v>
      </c>
      <c r="Y789" s="153">
        <f t="shared" si="252"/>
        <v>1.129500704</v>
      </c>
      <c r="Z789" s="155">
        <f t="shared" si="261"/>
        <v>141.4806876945442</v>
      </c>
      <c r="AA789" s="156">
        <f t="shared" si="262"/>
        <v>452.08771470210678</v>
      </c>
      <c r="AD789" s="14" t="s">
        <v>602</v>
      </c>
      <c r="AE789" s="57">
        <v>40000</v>
      </c>
      <c r="AF789" s="33">
        <f t="shared" si="263"/>
        <v>703.57344214908494</v>
      </c>
      <c r="AG789" s="84">
        <f t="shared" si="253"/>
        <v>1.0374499976802802</v>
      </c>
      <c r="AH789" s="31">
        <f t="shared" si="264"/>
        <v>646.23444973565506</v>
      </c>
      <c r="AI789" s="86">
        <f t="shared" si="254"/>
        <v>0.95290113045101177</v>
      </c>
      <c r="AJ789" s="155">
        <f t="shared" si="265"/>
        <v>593.56840239665098</v>
      </c>
      <c r="AK789" s="56"/>
      <c r="AL789" s="86">
        <f t="shared" si="266"/>
        <v>0.87524272634356726</v>
      </c>
      <c r="AM789" s="31">
        <f t="shared" si="267"/>
        <v>545.19447000671653</v>
      </c>
      <c r="AN789" s="86">
        <f t="shared" si="268"/>
        <v>0.80391323458158381</v>
      </c>
      <c r="AO789" s="31">
        <f t="shared" si="269"/>
        <v>500.76285888155559</v>
      </c>
      <c r="AP789" s="89">
        <f t="shared" si="270"/>
        <v>0.73839686898664447</v>
      </c>
      <c r="AQ789" s="20">
        <f t="shared" si="271"/>
        <v>459.95228240693547</v>
      </c>
      <c r="AR789" s="86">
        <f t="shared" si="272"/>
        <v>0.67821987830945218</v>
      </c>
    </row>
    <row r="790" spans="1:44" x14ac:dyDescent="0.25">
      <c r="A790" s="3" t="s">
        <v>718</v>
      </c>
      <c r="B790" s="4">
        <v>40003</v>
      </c>
      <c r="C790" s="7">
        <v>4301333963</v>
      </c>
      <c r="D790" s="8">
        <v>364</v>
      </c>
      <c r="E790" s="8">
        <v>5445</v>
      </c>
      <c r="F790" s="8" t="s">
        <v>1695</v>
      </c>
      <c r="G790" s="8" t="s">
        <v>1696</v>
      </c>
      <c r="H790" s="8">
        <v>40.021169999999898</v>
      </c>
      <c r="I790" s="9">
        <v>-110.21534</v>
      </c>
      <c r="J790" s="7">
        <v>5445</v>
      </c>
      <c r="K790" s="8">
        <v>365</v>
      </c>
      <c r="L790" s="8">
        <v>730</v>
      </c>
      <c r="M790" s="8">
        <v>1095</v>
      </c>
      <c r="N790" s="8">
        <v>1460</v>
      </c>
      <c r="O790" s="8">
        <v>1825</v>
      </c>
      <c r="P790" s="8">
        <v>2190</v>
      </c>
      <c r="Q790" s="6">
        <v>2.3290384453705478E-4</v>
      </c>
      <c r="R790" s="33">
        <f t="shared" si="255"/>
        <v>5001.249859662882</v>
      </c>
      <c r="S790" s="31">
        <f t="shared" si="256"/>
        <v>4593.6639410060598</v>
      </c>
      <c r="T790" s="31">
        <f t="shared" si="257"/>
        <v>4219.2949752607892</v>
      </c>
      <c r="U790" s="31">
        <f t="shared" si="258"/>
        <v>3875.4358866665425</v>
      </c>
      <c r="V790" s="31">
        <f t="shared" si="259"/>
        <v>3559.6002175066187</v>
      </c>
      <c r="W790" s="20">
        <f t="shared" si="260"/>
        <v>3269.5041484409444</v>
      </c>
      <c r="Y790" s="153">
        <f t="shared" si="252"/>
        <v>8.0288920800000003</v>
      </c>
      <c r="Z790" s="155">
        <f t="shared" si="261"/>
        <v>1005.6949667059963</v>
      </c>
      <c r="AA790" s="156">
        <f t="shared" si="262"/>
        <v>3213.600008554793</v>
      </c>
      <c r="AD790" s="14" t="s">
        <v>718</v>
      </c>
      <c r="AE790" s="57">
        <v>40003</v>
      </c>
      <c r="AF790" s="33">
        <f t="shared" si="263"/>
        <v>5001.249859662882</v>
      </c>
      <c r="AG790" s="84">
        <f t="shared" si="253"/>
        <v>7.3745629730667446</v>
      </c>
      <c r="AH790" s="31">
        <f t="shared" si="264"/>
        <v>4593.6639410060598</v>
      </c>
      <c r="AI790" s="86">
        <f t="shared" si="254"/>
        <v>6.7735596022268387</v>
      </c>
      <c r="AJ790" s="155">
        <f t="shared" si="265"/>
        <v>4219.2949752607892</v>
      </c>
      <c r="AK790" s="56"/>
      <c r="AL790" s="86">
        <f t="shared" si="266"/>
        <v>6.2215360900009449</v>
      </c>
      <c r="AM790" s="31">
        <f t="shared" si="267"/>
        <v>3875.4358866665425</v>
      </c>
      <c r="AN790" s="86">
        <f t="shared" si="268"/>
        <v>5.7145007340688299</v>
      </c>
      <c r="AO790" s="31">
        <f t="shared" si="269"/>
        <v>3559.6002175066187</v>
      </c>
      <c r="AP790" s="89">
        <f t="shared" si="270"/>
        <v>5.2487871431230797</v>
      </c>
      <c r="AQ790" s="20">
        <f t="shared" si="271"/>
        <v>3269.5041484409444</v>
      </c>
      <c r="AR790" s="86">
        <f t="shared" si="272"/>
        <v>4.8210277250587037</v>
      </c>
    </row>
    <row r="791" spans="1:44" x14ac:dyDescent="0.25">
      <c r="A791" s="3" t="s">
        <v>800</v>
      </c>
      <c r="B791" s="4">
        <v>40003</v>
      </c>
      <c r="C791" s="7">
        <v>4301334153</v>
      </c>
      <c r="D791" s="8">
        <v>365</v>
      </c>
      <c r="E791" s="8">
        <v>3854</v>
      </c>
      <c r="F791" s="8" t="s">
        <v>1695</v>
      </c>
      <c r="G791" s="8" t="s">
        <v>1696</v>
      </c>
      <c r="H791" s="8">
        <v>40.0657</v>
      </c>
      <c r="I791" s="9">
        <v>-110.121759999999</v>
      </c>
      <c r="J791" s="7">
        <v>3854</v>
      </c>
      <c r="K791" s="8">
        <v>365</v>
      </c>
      <c r="L791" s="8">
        <v>730</v>
      </c>
      <c r="M791" s="8">
        <v>1095</v>
      </c>
      <c r="N791" s="8">
        <v>1460</v>
      </c>
      <c r="O791" s="8">
        <v>1825</v>
      </c>
      <c r="P791" s="8">
        <v>2190</v>
      </c>
      <c r="Q791" s="6">
        <v>2.3290384453705478E-4</v>
      </c>
      <c r="R791" s="33">
        <f t="shared" si="255"/>
        <v>3539.9112872618452</v>
      </c>
      <c r="S791" s="31">
        <f t="shared" si="256"/>
        <v>3251.4198032391837</v>
      </c>
      <c r="T791" s="31">
        <f t="shared" si="257"/>
        <v>2986.439455400382</v>
      </c>
      <c r="U791" s="31">
        <f t="shared" si="258"/>
        <v>2743.0541611042891</v>
      </c>
      <c r="V791" s="31">
        <f t="shared" si="259"/>
        <v>2519.5039923361819</v>
      </c>
      <c r="W791" s="20">
        <f t="shared" si="260"/>
        <v>2314.1724496035631</v>
      </c>
      <c r="Y791" s="153">
        <f t="shared" si="252"/>
        <v>5.6828925759999995</v>
      </c>
      <c r="Z791" s="155">
        <f t="shared" si="261"/>
        <v>711.83625375296776</v>
      </c>
      <c r="AA791" s="156">
        <f t="shared" si="262"/>
        <v>2274.6032016474142</v>
      </c>
      <c r="AD791" s="14" t="s">
        <v>800</v>
      </c>
      <c r="AE791" s="57">
        <v>40003</v>
      </c>
      <c r="AF791" s="33">
        <f t="shared" si="263"/>
        <v>3539.9112872618452</v>
      </c>
      <c r="AG791" s="84">
        <f t="shared" si="253"/>
        <v>5.2197549491642299</v>
      </c>
      <c r="AH791" s="31">
        <f t="shared" si="264"/>
        <v>3251.4198032391837</v>
      </c>
      <c r="AI791" s="86">
        <f t="shared" si="254"/>
        <v>4.7943615623475191</v>
      </c>
      <c r="AJ791" s="155">
        <f t="shared" si="265"/>
        <v>2986.439455400382</v>
      </c>
      <c r="AK791" s="56"/>
      <c r="AL791" s="86">
        <f t="shared" si="266"/>
        <v>4.4036363803239009</v>
      </c>
      <c r="AM791" s="31">
        <f t="shared" si="267"/>
        <v>2743.0541611042891</v>
      </c>
      <c r="AN791" s="86">
        <f t="shared" si="268"/>
        <v>4.0447540549313628</v>
      </c>
      <c r="AO791" s="31">
        <f t="shared" si="269"/>
        <v>2519.5039923361819</v>
      </c>
      <c r="AP791" s="89">
        <f t="shared" si="270"/>
        <v>3.715119494875363</v>
      </c>
      <c r="AQ791" s="20">
        <f t="shared" si="271"/>
        <v>2314.1724496035631</v>
      </c>
      <c r="AR791" s="86">
        <f t="shared" si="272"/>
        <v>3.4123491005282363</v>
      </c>
    </row>
    <row r="792" spans="1:44" x14ac:dyDescent="0.25">
      <c r="A792" s="3" t="s">
        <v>603</v>
      </c>
      <c r="B792" s="4">
        <v>40004</v>
      </c>
      <c r="C792" s="7">
        <v>4301333453</v>
      </c>
      <c r="D792" s="8">
        <v>362</v>
      </c>
      <c r="E792" s="8">
        <v>3786</v>
      </c>
      <c r="F792" s="8" t="s">
        <v>1695</v>
      </c>
      <c r="G792" s="8" t="s">
        <v>1696</v>
      </c>
      <c r="H792" s="8">
        <v>40.007779999999897</v>
      </c>
      <c r="I792" s="9">
        <v>-110.16013</v>
      </c>
      <c r="J792" s="7">
        <v>3786</v>
      </c>
      <c r="K792" s="8">
        <v>365</v>
      </c>
      <c r="L792" s="8">
        <v>730</v>
      </c>
      <c r="M792" s="8">
        <v>1095</v>
      </c>
      <c r="N792" s="8">
        <v>1460</v>
      </c>
      <c r="O792" s="8">
        <v>1825</v>
      </c>
      <c r="P792" s="8">
        <v>2190</v>
      </c>
      <c r="Q792" s="6">
        <v>2.3290384453705478E-4</v>
      </c>
      <c r="R792" s="33">
        <f t="shared" si="255"/>
        <v>3477.4530704653207</v>
      </c>
      <c r="S792" s="31">
        <f t="shared" si="256"/>
        <v>3194.051731983277</v>
      </c>
      <c r="T792" s="31">
        <f t="shared" si="257"/>
        <v>2933.7466990518542</v>
      </c>
      <c r="U792" s="31">
        <f t="shared" si="258"/>
        <v>2694.6556964039542</v>
      </c>
      <c r="V792" s="31">
        <f t="shared" si="259"/>
        <v>2475.0498482057042</v>
      </c>
      <c r="W792" s="20">
        <f t="shared" si="260"/>
        <v>2273.34117649172</v>
      </c>
      <c r="Y792" s="153">
        <f t="shared" si="252"/>
        <v>5.5826235839999994</v>
      </c>
      <c r="Z792" s="155">
        <f t="shared" si="261"/>
        <v>699.27661045893512</v>
      </c>
      <c r="AA792" s="156">
        <f t="shared" si="262"/>
        <v>2234.4700885929192</v>
      </c>
      <c r="AD792" s="14" t="s">
        <v>603</v>
      </c>
      <c r="AE792" s="57">
        <v>40004</v>
      </c>
      <c r="AF792" s="33">
        <f t="shared" si="263"/>
        <v>3477.4530704653207</v>
      </c>
      <c r="AG792" s="84">
        <f t="shared" si="253"/>
        <v>5.1276575603362158</v>
      </c>
      <c r="AH792" s="31">
        <f t="shared" si="264"/>
        <v>3194.051731983277</v>
      </c>
      <c r="AI792" s="86">
        <f t="shared" si="254"/>
        <v>4.7097698170855491</v>
      </c>
      <c r="AJ792" s="155">
        <f t="shared" si="265"/>
        <v>2933.7466990518542</v>
      </c>
      <c r="AK792" s="56"/>
      <c r="AL792" s="86">
        <f t="shared" si="266"/>
        <v>4.3259385926067173</v>
      </c>
      <c r="AM792" s="31">
        <f t="shared" si="267"/>
        <v>2694.6556964039542</v>
      </c>
      <c r="AN792" s="86">
        <f t="shared" si="268"/>
        <v>3.9733883891982722</v>
      </c>
      <c r="AO792" s="31">
        <f t="shared" si="269"/>
        <v>2475.0498482057042</v>
      </c>
      <c r="AP792" s="89">
        <f t="shared" si="270"/>
        <v>3.6495699033726319</v>
      </c>
      <c r="AQ792" s="20">
        <f t="shared" si="271"/>
        <v>2273.34117649172</v>
      </c>
      <c r="AR792" s="86">
        <f t="shared" si="272"/>
        <v>3.3521415917488069</v>
      </c>
    </row>
    <row r="793" spans="1:44" x14ac:dyDescent="0.25">
      <c r="A793" s="3" t="s">
        <v>732</v>
      </c>
      <c r="B793" s="4">
        <v>40008</v>
      </c>
      <c r="C793" s="7">
        <v>4301333985</v>
      </c>
      <c r="D793" s="8">
        <v>305</v>
      </c>
      <c r="E793" s="8">
        <v>921</v>
      </c>
      <c r="F793" s="8" t="s">
        <v>1695</v>
      </c>
      <c r="G793" s="8" t="s">
        <v>1696</v>
      </c>
      <c r="H793" s="8">
        <v>40.054900000000004</v>
      </c>
      <c r="I793" s="9">
        <v>-110.18359</v>
      </c>
      <c r="J793" s="7">
        <v>921</v>
      </c>
      <c r="K793" s="8">
        <v>365</v>
      </c>
      <c r="L793" s="8">
        <v>730</v>
      </c>
      <c r="M793" s="8">
        <v>1095</v>
      </c>
      <c r="N793" s="8">
        <v>1460</v>
      </c>
      <c r="O793" s="8">
        <v>1825</v>
      </c>
      <c r="P793" s="8">
        <v>2190</v>
      </c>
      <c r="Q793" s="6">
        <v>2.3290384453705478E-4</v>
      </c>
      <c r="R793" s="33">
        <f t="shared" si="255"/>
        <v>845.94143631763347</v>
      </c>
      <c r="S793" s="31">
        <f t="shared" si="256"/>
        <v>776.9999062748542</v>
      </c>
      <c r="T793" s="31">
        <f t="shared" si="257"/>
        <v>713.67689113226572</v>
      </c>
      <c r="U793" s="31">
        <f t="shared" si="258"/>
        <v>655.51449983836278</v>
      </c>
      <c r="V793" s="31">
        <f t="shared" si="259"/>
        <v>602.09215800249694</v>
      </c>
      <c r="W793" s="20">
        <f t="shared" si="260"/>
        <v>553.02356670598897</v>
      </c>
      <c r="Y793" s="153">
        <f t="shared" si="252"/>
        <v>1.358055024</v>
      </c>
      <c r="Z793" s="155">
        <f t="shared" si="261"/>
        <v>170.10928637947154</v>
      </c>
      <c r="AA793" s="156">
        <f t="shared" si="262"/>
        <v>543.56760475279418</v>
      </c>
      <c r="AD793" s="14" t="s">
        <v>732</v>
      </c>
      <c r="AE793" s="57">
        <v>40008</v>
      </c>
      <c r="AF793" s="33">
        <f t="shared" si="263"/>
        <v>845.94143631763347</v>
      </c>
      <c r="AG793" s="84">
        <f t="shared" si="253"/>
        <v>1.2473778692735484</v>
      </c>
      <c r="AH793" s="31">
        <f t="shared" si="264"/>
        <v>776.9999062748542</v>
      </c>
      <c r="AI793" s="86">
        <f t="shared" si="254"/>
        <v>1.1457205497981486</v>
      </c>
      <c r="AJ793" s="155">
        <f t="shared" si="265"/>
        <v>713.67689113226572</v>
      </c>
      <c r="AK793" s="56"/>
      <c r="AL793" s="86">
        <f t="shared" si="266"/>
        <v>1.0523479777577356</v>
      </c>
      <c r="AM793" s="31">
        <f t="shared" si="267"/>
        <v>655.51449983836278</v>
      </c>
      <c r="AN793" s="86">
        <f t="shared" si="268"/>
        <v>0.96658497264965881</v>
      </c>
      <c r="AO793" s="31">
        <f t="shared" si="269"/>
        <v>602.09215800249694</v>
      </c>
      <c r="AP793" s="89">
        <f t="shared" si="270"/>
        <v>0.88781137902963381</v>
      </c>
      <c r="AQ793" s="20">
        <f t="shared" si="271"/>
        <v>553.02356670598897</v>
      </c>
      <c r="AR793" s="86">
        <f t="shared" si="272"/>
        <v>0.81545758214491582</v>
      </c>
    </row>
    <row r="794" spans="1:44" x14ac:dyDescent="0.25">
      <c r="A794" s="3" t="s">
        <v>595</v>
      </c>
      <c r="B794" s="4">
        <v>40009</v>
      </c>
      <c r="C794" s="7">
        <v>4301333410</v>
      </c>
      <c r="D794" s="8">
        <v>366</v>
      </c>
      <c r="E794" s="8">
        <v>1110</v>
      </c>
      <c r="F794" s="8" t="s">
        <v>1695</v>
      </c>
      <c r="G794" s="8" t="s">
        <v>1696</v>
      </c>
      <c r="H794" s="8">
        <v>40.00658</v>
      </c>
      <c r="I794" s="9">
        <v>-110.116829999999</v>
      </c>
      <c r="J794" s="7">
        <v>1110</v>
      </c>
      <c r="K794" s="8">
        <v>365</v>
      </c>
      <c r="L794" s="8">
        <v>730</v>
      </c>
      <c r="M794" s="8">
        <v>1095</v>
      </c>
      <c r="N794" s="8">
        <v>1460</v>
      </c>
      <c r="O794" s="8">
        <v>1825</v>
      </c>
      <c r="P794" s="8">
        <v>2190</v>
      </c>
      <c r="Q794" s="6">
        <v>2.3290384453705478E-4</v>
      </c>
      <c r="R794" s="33">
        <f t="shared" si="255"/>
        <v>1019.5385388844442</v>
      </c>
      <c r="S794" s="31">
        <f t="shared" si="256"/>
        <v>936.44939844200667</v>
      </c>
      <c r="T794" s="31">
        <f t="shared" si="257"/>
        <v>860.13175804214427</v>
      </c>
      <c r="U794" s="31">
        <f t="shared" si="258"/>
        <v>790.03376202017671</v>
      </c>
      <c r="V794" s="31">
        <f t="shared" si="259"/>
        <v>725.64852918867712</v>
      </c>
      <c r="W794" s="20">
        <f t="shared" si="260"/>
        <v>666.51048756096395</v>
      </c>
      <c r="Y794" s="153">
        <f t="shared" si="252"/>
        <v>1.6367438399999998</v>
      </c>
      <c r="Z794" s="155">
        <f t="shared" si="261"/>
        <v>205.0177067114152</v>
      </c>
      <c r="AA794" s="156">
        <f t="shared" si="262"/>
        <v>655.11405133072901</v>
      </c>
      <c r="AD794" s="14" t="s">
        <v>595</v>
      </c>
      <c r="AE794" s="57">
        <v>40009</v>
      </c>
      <c r="AF794" s="33">
        <f t="shared" si="263"/>
        <v>1019.5385388844442</v>
      </c>
      <c r="AG794" s="84">
        <f t="shared" si="253"/>
        <v>1.5033544352808237</v>
      </c>
      <c r="AH794" s="31">
        <f t="shared" si="264"/>
        <v>936.44939844200667</v>
      </c>
      <c r="AI794" s="86">
        <f t="shared" si="254"/>
        <v>1.3808358417762703</v>
      </c>
      <c r="AJ794" s="155">
        <f t="shared" si="265"/>
        <v>860.13175804214427</v>
      </c>
      <c r="AK794" s="56"/>
      <c r="AL794" s="86">
        <f t="shared" si="266"/>
        <v>1.2683021230304956</v>
      </c>
      <c r="AM794" s="31">
        <f t="shared" si="267"/>
        <v>790.03376202017671</v>
      </c>
      <c r="AN794" s="86">
        <f t="shared" si="268"/>
        <v>1.1649395435842793</v>
      </c>
      <c r="AO794" s="31">
        <f t="shared" si="269"/>
        <v>725.64852918867712</v>
      </c>
      <c r="AP794" s="89">
        <f t="shared" si="270"/>
        <v>1.0700006848239887</v>
      </c>
      <c r="AQ794" s="20">
        <f t="shared" si="271"/>
        <v>666.51048756096395</v>
      </c>
      <c r="AR794" s="86">
        <f t="shared" si="272"/>
        <v>0.98279904037009402</v>
      </c>
    </row>
    <row r="795" spans="1:44" x14ac:dyDescent="0.25">
      <c r="A795" s="3" t="s">
        <v>726</v>
      </c>
      <c r="B795" s="4">
        <v>40009</v>
      </c>
      <c r="C795" s="7">
        <v>4301333977</v>
      </c>
      <c r="D795" s="8">
        <v>355</v>
      </c>
      <c r="E795" s="8">
        <v>3093</v>
      </c>
      <c r="F795" s="8" t="s">
        <v>1695</v>
      </c>
      <c r="G795" s="8" t="s">
        <v>1696</v>
      </c>
      <c r="H795" s="8">
        <v>40.06897</v>
      </c>
      <c r="I795" s="9">
        <v>-110.117279999999</v>
      </c>
      <c r="J795" s="7">
        <v>3093</v>
      </c>
      <c r="K795" s="8">
        <v>365</v>
      </c>
      <c r="L795" s="8">
        <v>730</v>
      </c>
      <c r="M795" s="8">
        <v>1095</v>
      </c>
      <c r="N795" s="8">
        <v>1460</v>
      </c>
      <c r="O795" s="8">
        <v>1825</v>
      </c>
      <c r="P795" s="8">
        <v>2190</v>
      </c>
      <c r="Q795" s="6">
        <v>2.3290384453705478E-4</v>
      </c>
      <c r="R795" s="33">
        <f t="shared" si="255"/>
        <v>2840.9303610536808</v>
      </c>
      <c r="S795" s="31">
        <f t="shared" si="256"/>
        <v>2609.4035940370509</v>
      </c>
      <c r="T795" s="31">
        <f t="shared" si="257"/>
        <v>2396.7455203822992</v>
      </c>
      <c r="U795" s="31">
        <f t="shared" si="258"/>
        <v>2201.4184017373032</v>
      </c>
      <c r="V795" s="31">
        <f t="shared" si="259"/>
        <v>2022.0098205230436</v>
      </c>
      <c r="W795" s="20">
        <f t="shared" si="260"/>
        <v>1857.2224666901454</v>
      </c>
      <c r="Y795" s="153">
        <f t="shared" si="252"/>
        <v>4.560764592</v>
      </c>
      <c r="Z795" s="155">
        <f t="shared" si="261"/>
        <v>571.27906924180832</v>
      </c>
      <c r="AA795" s="156">
        <f t="shared" si="262"/>
        <v>1825.4664511404908</v>
      </c>
      <c r="AD795" s="14" t="s">
        <v>726</v>
      </c>
      <c r="AE795" s="57">
        <v>40009</v>
      </c>
      <c r="AF795" s="33">
        <f t="shared" si="263"/>
        <v>2840.9303610536808</v>
      </c>
      <c r="AG795" s="84">
        <f t="shared" si="253"/>
        <v>4.1890768183095384</v>
      </c>
      <c r="AH795" s="31">
        <f t="shared" si="264"/>
        <v>2609.4035940370509</v>
      </c>
      <c r="AI795" s="86">
        <f t="shared" si="254"/>
        <v>3.8476804131657691</v>
      </c>
      <c r="AJ795" s="155">
        <f t="shared" si="265"/>
        <v>2396.7455203822992</v>
      </c>
      <c r="AK795" s="56"/>
      <c r="AL795" s="86">
        <f t="shared" si="266"/>
        <v>3.5341067266065971</v>
      </c>
      <c r="AM795" s="31">
        <f t="shared" si="267"/>
        <v>2201.4184017373032</v>
      </c>
      <c r="AN795" s="86">
        <f t="shared" si="268"/>
        <v>3.24608829577133</v>
      </c>
      <c r="AO795" s="31">
        <f t="shared" si="269"/>
        <v>2022.0098205230436</v>
      </c>
      <c r="AP795" s="89">
        <f t="shared" si="270"/>
        <v>2.9815424487933306</v>
      </c>
      <c r="AQ795" s="20">
        <f t="shared" si="271"/>
        <v>1857.2224666901454</v>
      </c>
      <c r="AR795" s="86">
        <f t="shared" si="272"/>
        <v>2.7385562449231537</v>
      </c>
    </row>
    <row r="796" spans="1:44" x14ac:dyDescent="0.25">
      <c r="A796" s="3" t="s">
        <v>594</v>
      </c>
      <c r="B796" s="4">
        <v>40011</v>
      </c>
      <c r="C796" s="7">
        <v>4301333409</v>
      </c>
      <c r="D796" s="8">
        <v>364</v>
      </c>
      <c r="E796" s="8">
        <v>2195</v>
      </c>
      <c r="F796" s="8" t="s">
        <v>1695</v>
      </c>
      <c r="G796" s="8" t="s">
        <v>1696</v>
      </c>
      <c r="H796" s="8">
        <v>40.007100000000001</v>
      </c>
      <c r="I796" s="9">
        <v>-110.1221</v>
      </c>
      <c r="J796" s="7">
        <v>2195</v>
      </c>
      <c r="K796" s="8">
        <v>365</v>
      </c>
      <c r="L796" s="8">
        <v>730</v>
      </c>
      <c r="M796" s="8">
        <v>1095</v>
      </c>
      <c r="N796" s="8">
        <v>1460</v>
      </c>
      <c r="O796" s="8">
        <v>1825</v>
      </c>
      <c r="P796" s="8">
        <v>2190</v>
      </c>
      <c r="Q796" s="6">
        <v>2.3290384453705478E-4</v>
      </c>
      <c r="R796" s="33">
        <f t="shared" si="255"/>
        <v>2016.1144980642839</v>
      </c>
      <c r="S796" s="31">
        <f t="shared" si="256"/>
        <v>1851.8075942164005</v>
      </c>
      <c r="T796" s="31">
        <f t="shared" si="257"/>
        <v>1700.8911791914475</v>
      </c>
      <c r="U796" s="31">
        <f t="shared" si="258"/>
        <v>1562.2739708417007</v>
      </c>
      <c r="V796" s="31">
        <f t="shared" si="259"/>
        <v>1434.9536230352669</v>
      </c>
      <c r="W796" s="20">
        <f t="shared" si="260"/>
        <v>1318.0094776543385</v>
      </c>
      <c r="Y796" s="153">
        <f t="shared" si="252"/>
        <v>3.2366240799999999</v>
      </c>
      <c r="Z796" s="155">
        <f t="shared" si="261"/>
        <v>405.41789750590664</v>
      </c>
      <c r="AA796" s="156">
        <f t="shared" si="262"/>
        <v>1295.4732816855408</v>
      </c>
      <c r="AD796" s="14" t="s">
        <v>594</v>
      </c>
      <c r="AE796" s="57">
        <v>40011</v>
      </c>
      <c r="AF796" s="33">
        <f t="shared" si="263"/>
        <v>2016.1144980642839</v>
      </c>
      <c r="AG796" s="84">
        <f t="shared" si="253"/>
        <v>2.9728495364337015</v>
      </c>
      <c r="AH796" s="31">
        <f t="shared" si="264"/>
        <v>1851.8075942164005</v>
      </c>
      <c r="AI796" s="86">
        <f t="shared" si="254"/>
        <v>2.7305717772062281</v>
      </c>
      <c r="AJ796" s="155">
        <f t="shared" si="265"/>
        <v>1700.8911791914475</v>
      </c>
      <c r="AK796" s="56"/>
      <c r="AL796" s="86">
        <f t="shared" si="266"/>
        <v>2.5080388829296738</v>
      </c>
      <c r="AM796" s="31">
        <f t="shared" si="267"/>
        <v>1562.2739708417007</v>
      </c>
      <c r="AN796" s="86">
        <f t="shared" si="268"/>
        <v>2.3036417100608046</v>
      </c>
      <c r="AO796" s="31">
        <f t="shared" si="269"/>
        <v>1434.9536230352669</v>
      </c>
      <c r="AP796" s="89">
        <f t="shared" si="270"/>
        <v>2.1159022551249147</v>
      </c>
      <c r="AQ796" s="20">
        <f t="shared" si="271"/>
        <v>1318.0094776543385</v>
      </c>
      <c r="AR796" s="86">
        <f t="shared" si="272"/>
        <v>1.9434629672183388</v>
      </c>
    </row>
    <row r="797" spans="1:44" x14ac:dyDescent="0.25">
      <c r="A797" s="3" t="s">
        <v>695</v>
      </c>
      <c r="B797" s="4">
        <v>40011</v>
      </c>
      <c r="C797" s="7">
        <v>4301333901</v>
      </c>
      <c r="D797" s="8">
        <v>331</v>
      </c>
      <c r="E797" s="8">
        <v>6815</v>
      </c>
      <c r="F797" s="8" t="s">
        <v>1695</v>
      </c>
      <c r="G797" s="8" t="s">
        <v>1696</v>
      </c>
      <c r="H797" s="8">
        <v>40.061810000000001</v>
      </c>
      <c r="I797" s="9">
        <v>-110.17337000000001</v>
      </c>
      <c r="J797" s="7">
        <v>6815</v>
      </c>
      <c r="K797" s="8">
        <v>365</v>
      </c>
      <c r="L797" s="8">
        <v>730</v>
      </c>
      <c r="M797" s="8">
        <v>1095</v>
      </c>
      <c r="N797" s="8">
        <v>1460</v>
      </c>
      <c r="O797" s="8">
        <v>1825</v>
      </c>
      <c r="P797" s="8">
        <v>2190</v>
      </c>
      <c r="Q797" s="6">
        <v>2.3290384453705478E-4</v>
      </c>
      <c r="R797" s="33">
        <f t="shared" si="255"/>
        <v>6259.5992274752134</v>
      </c>
      <c r="S797" s="31">
        <f t="shared" si="256"/>
        <v>5749.461847191239</v>
      </c>
      <c r="T797" s="31">
        <f t="shared" si="257"/>
        <v>5280.8990369884805</v>
      </c>
      <c r="U797" s="31">
        <f t="shared" si="258"/>
        <v>4850.5226019527063</v>
      </c>
      <c r="V797" s="31">
        <f t="shared" si="259"/>
        <v>4455.2204742530039</v>
      </c>
      <c r="W797" s="20">
        <f t="shared" si="260"/>
        <v>4092.1342096648368</v>
      </c>
      <c r="Y797" s="153">
        <f t="shared" si="252"/>
        <v>10.049017359999999</v>
      </c>
      <c r="Z797" s="155">
        <f t="shared" si="261"/>
        <v>1258.7348389534186</v>
      </c>
      <c r="AA797" s="156">
        <f t="shared" si="262"/>
        <v>4022.1641980350619</v>
      </c>
      <c r="AD797" s="14" t="s">
        <v>695</v>
      </c>
      <c r="AE797" s="57">
        <v>40011</v>
      </c>
      <c r="AF797" s="33">
        <f t="shared" si="263"/>
        <v>6259.5992274752134</v>
      </c>
      <c r="AG797" s="84">
        <f t="shared" si="253"/>
        <v>9.2300544832782112</v>
      </c>
      <c r="AH797" s="31">
        <f t="shared" si="264"/>
        <v>5749.461847191239</v>
      </c>
      <c r="AI797" s="86">
        <f t="shared" si="254"/>
        <v>8.4778344700047583</v>
      </c>
      <c r="AJ797" s="155">
        <f t="shared" si="265"/>
        <v>5280.8990369884805</v>
      </c>
      <c r="AK797" s="56"/>
      <c r="AL797" s="86">
        <f t="shared" si="266"/>
        <v>7.7869179895971419</v>
      </c>
      <c r="AM797" s="31">
        <f t="shared" si="267"/>
        <v>4850.5226019527063</v>
      </c>
      <c r="AN797" s="86">
        <f t="shared" si="268"/>
        <v>7.1523089995737514</v>
      </c>
      <c r="AO797" s="31">
        <f t="shared" si="269"/>
        <v>4455.2204742530039</v>
      </c>
      <c r="AP797" s="89">
        <f t="shared" si="270"/>
        <v>6.569418618986921</v>
      </c>
      <c r="AQ797" s="20">
        <f t="shared" si="271"/>
        <v>4092.1342096648368</v>
      </c>
      <c r="AR797" s="86">
        <f t="shared" si="272"/>
        <v>6.034031946056027</v>
      </c>
    </row>
    <row r="798" spans="1:44" x14ac:dyDescent="0.25">
      <c r="A798" s="3" t="s">
        <v>627</v>
      </c>
      <c r="B798" s="4">
        <v>40016</v>
      </c>
      <c r="C798" s="7">
        <v>4301333586</v>
      </c>
      <c r="D798" s="8">
        <v>366</v>
      </c>
      <c r="E798" s="8">
        <v>1418</v>
      </c>
      <c r="F798" s="8" t="s">
        <v>1695</v>
      </c>
      <c r="G798" s="8" t="s">
        <v>1696</v>
      </c>
      <c r="H798" s="8">
        <v>40.01484</v>
      </c>
      <c r="I798" s="9">
        <v>-110.11364</v>
      </c>
      <c r="J798" s="7">
        <v>1418</v>
      </c>
      <c r="K798" s="8">
        <v>365</v>
      </c>
      <c r="L798" s="8">
        <v>730</v>
      </c>
      <c r="M798" s="8">
        <v>1095</v>
      </c>
      <c r="N798" s="8">
        <v>1460</v>
      </c>
      <c r="O798" s="8">
        <v>1825</v>
      </c>
      <c r="P798" s="8">
        <v>2190</v>
      </c>
      <c r="Q798" s="6">
        <v>2.3290384453705478E-4</v>
      </c>
      <c r="R798" s="33">
        <f t="shared" si="255"/>
        <v>1302.4375208451729</v>
      </c>
      <c r="S798" s="31">
        <f t="shared" si="256"/>
        <v>1196.2930153069958</v>
      </c>
      <c r="T798" s="31">
        <f t="shared" si="257"/>
        <v>1098.7989485619464</v>
      </c>
      <c r="U798" s="31">
        <f t="shared" si="258"/>
        <v>1009.2503374275771</v>
      </c>
      <c r="V798" s="31">
        <f t="shared" si="259"/>
        <v>926.999652603193</v>
      </c>
      <c r="W798" s="20">
        <f t="shared" si="260"/>
        <v>851.45213636166375</v>
      </c>
      <c r="Y798" s="153">
        <f t="shared" si="252"/>
        <v>2.090903392</v>
      </c>
      <c r="Z798" s="155">
        <f t="shared" si="261"/>
        <v>261.90550280791598</v>
      </c>
      <c r="AA798" s="156">
        <f t="shared" si="262"/>
        <v>836.89344575403038</v>
      </c>
      <c r="AD798" s="14" t="s">
        <v>627</v>
      </c>
      <c r="AE798" s="57">
        <v>40016</v>
      </c>
      <c r="AF798" s="33">
        <f t="shared" si="263"/>
        <v>1302.4375208451729</v>
      </c>
      <c r="AG798" s="84">
        <f t="shared" si="253"/>
        <v>1.9205014317371245</v>
      </c>
      <c r="AH798" s="31">
        <f t="shared" si="264"/>
        <v>1196.2930153069958</v>
      </c>
      <c r="AI798" s="86">
        <f t="shared" si="254"/>
        <v>1.7639866879628388</v>
      </c>
      <c r="AJ798" s="155">
        <f t="shared" si="265"/>
        <v>1098.7989485619464</v>
      </c>
      <c r="AK798" s="56"/>
      <c r="AL798" s="86">
        <f t="shared" si="266"/>
        <v>1.6202273968083267</v>
      </c>
      <c r="AM798" s="31">
        <f t="shared" si="267"/>
        <v>1009.2503374275771</v>
      </c>
      <c r="AN798" s="86">
        <f t="shared" si="268"/>
        <v>1.4881840295518092</v>
      </c>
      <c r="AO798" s="31">
        <f t="shared" si="269"/>
        <v>926.999652603193</v>
      </c>
      <c r="AP798" s="89">
        <f t="shared" si="270"/>
        <v>1.3669017757481225</v>
      </c>
      <c r="AQ798" s="20">
        <f t="shared" si="271"/>
        <v>851.45213636166375</v>
      </c>
      <c r="AR798" s="86">
        <f t="shared" si="272"/>
        <v>1.2555036389592731</v>
      </c>
    </row>
    <row r="799" spans="1:44" x14ac:dyDescent="0.25">
      <c r="A799" s="3" t="s">
        <v>668</v>
      </c>
      <c r="B799" s="4">
        <v>40016</v>
      </c>
      <c r="C799" s="7">
        <v>4301333810</v>
      </c>
      <c r="D799" s="8">
        <v>354</v>
      </c>
      <c r="E799" s="8">
        <v>8250</v>
      </c>
      <c r="F799" s="8" t="s">
        <v>1695</v>
      </c>
      <c r="G799" s="8" t="s">
        <v>1696</v>
      </c>
      <c r="H799" s="8">
        <v>40.0611999999999</v>
      </c>
      <c r="I799" s="9">
        <v>-110.116829999999</v>
      </c>
      <c r="J799" s="7">
        <v>8250</v>
      </c>
      <c r="K799" s="8">
        <v>365</v>
      </c>
      <c r="L799" s="8">
        <v>730</v>
      </c>
      <c r="M799" s="8">
        <v>1095</v>
      </c>
      <c r="N799" s="8">
        <v>1460</v>
      </c>
      <c r="O799" s="8">
        <v>1825</v>
      </c>
      <c r="P799" s="8">
        <v>2190</v>
      </c>
      <c r="Q799" s="6">
        <v>2.3290384453705478E-4</v>
      </c>
      <c r="R799" s="33">
        <f t="shared" si="255"/>
        <v>7577.6513025195181</v>
      </c>
      <c r="S799" s="31">
        <f t="shared" si="256"/>
        <v>6960.0968803122114</v>
      </c>
      <c r="T799" s="31">
        <f t="shared" si="257"/>
        <v>6392.8711746375593</v>
      </c>
      <c r="U799" s="31">
        <f t="shared" si="258"/>
        <v>5871.8725555553674</v>
      </c>
      <c r="V799" s="31">
        <f t="shared" si="259"/>
        <v>5393.3336628888164</v>
      </c>
      <c r="W799" s="20">
        <f t="shared" si="260"/>
        <v>4953.7941643044614</v>
      </c>
      <c r="Y799" s="153">
        <f t="shared" si="252"/>
        <v>12.164987999999999</v>
      </c>
      <c r="Z799" s="155">
        <f t="shared" si="261"/>
        <v>1523.7802525848429</v>
      </c>
      <c r="AA799" s="156">
        <f t="shared" si="262"/>
        <v>4869.0909220527165</v>
      </c>
      <c r="AD799" s="14" t="s">
        <v>668</v>
      </c>
      <c r="AE799" s="57">
        <v>40016</v>
      </c>
      <c r="AF799" s="33">
        <f t="shared" si="263"/>
        <v>7577.6513025195181</v>
      </c>
      <c r="AG799" s="84">
        <f t="shared" si="253"/>
        <v>11.173580262222339</v>
      </c>
      <c r="AH799" s="31">
        <f t="shared" si="264"/>
        <v>6960.0968803122114</v>
      </c>
      <c r="AI799" s="86">
        <f t="shared" si="254"/>
        <v>10.26296909428309</v>
      </c>
      <c r="AJ799" s="155">
        <f t="shared" si="265"/>
        <v>6392.8711746375593</v>
      </c>
      <c r="AK799" s="56"/>
      <c r="AL799" s="86">
        <f t="shared" si="266"/>
        <v>9.4265698333347654</v>
      </c>
      <c r="AM799" s="31">
        <f t="shared" si="267"/>
        <v>5871.8725555553674</v>
      </c>
      <c r="AN799" s="86">
        <f t="shared" si="268"/>
        <v>8.6583344455588325</v>
      </c>
      <c r="AO799" s="31">
        <f t="shared" si="269"/>
        <v>5393.3336628888164</v>
      </c>
      <c r="AP799" s="89">
        <f t="shared" si="270"/>
        <v>7.9527077926107266</v>
      </c>
      <c r="AQ799" s="20">
        <f t="shared" si="271"/>
        <v>4953.7941643044614</v>
      </c>
      <c r="AR799" s="86">
        <f t="shared" si="272"/>
        <v>7.3045874622101579</v>
      </c>
    </row>
    <row r="800" spans="1:44" x14ac:dyDescent="0.25">
      <c r="A800" s="3" t="s">
        <v>599</v>
      </c>
      <c r="B800" s="4">
        <v>40018</v>
      </c>
      <c r="C800" s="7">
        <v>4301333423</v>
      </c>
      <c r="D800" s="8">
        <v>361</v>
      </c>
      <c r="E800" s="8">
        <v>2213</v>
      </c>
      <c r="F800" s="8" t="s">
        <v>1695</v>
      </c>
      <c r="G800" s="8" t="s">
        <v>1696</v>
      </c>
      <c r="H800" s="8">
        <v>40.007019999999898</v>
      </c>
      <c r="I800" s="9">
        <v>-110.13609</v>
      </c>
      <c r="J800" s="7">
        <v>2213</v>
      </c>
      <c r="K800" s="8">
        <v>365</v>
      </c>
      <c r="L800" s="8">
        <v>730</v>
      </c>
      <c r="M800" s="8">
        <v>1095</v>
      </c>
      <c r="N800" s="8">
        <v>1460</v>
      </c>
      <c r="O800" s="8">
        <v>1825</v>
      </c>
      <c r="P800" s="8">
        <v>2190</v>
      </c>
      <c r="Q800" s="6">
        <v>2.3290384453705478E-4</v>
      </c>
      <c r="R800" s="33">
        <f t="shared" si="255"/>
        <v>2032.6475554515991</v>
      </c>
      <c r="S800" s="31">
        <f t="shared" si="256"/>
        <v>1866.9932601370817</v>
      </c>
      <c r="T800" s="31">
        <f t="shared" si="257"/>
        <v>1714.8392617542931</v>
      </c>
      <c r="U800" s="31">
        <f t="shared" si="258"/>
        <v>1575.0853291447306</v>
      </c>
      <c r="V800" s="31">
        <f t="shared" si="259"/>
        <v>1446.7208964815698</v>
      </c>
      <c r="W800" s="20">
        <f t="shared" si="260"/>
        <v>1328.8177558310028</v>
      </c>
      <c r="Y800" s="153">
        <f t="shared" si="252"/>
        <v>3.2631658720000001</v>
      </c>
      <c r="Z800" s="155">
        <f t="shared" si="261"/>
        <v>408.7425089660918</v>
      </c>
      <c r="AA800" s="156">
        <f t="shared" si="262"/>
        <v>1306.0967527882012</v>
      </c>
      <c r="AD800" s="14" t="s">
        <v>599</v>
      </c>
      <c r="AE800" s="57">
        <v>40018</v>
      </c>
      <c r="AF800" s="33">
        <f t="shared" si="263"/>
        <v>2032.6475554515991</v>
      </c>
      <c r="AG800" s="84">
        <f t="shared" si="253"/>
        <v>2.9972282570058226</v>
      </c>
      <c r="AH800" s="31">
        <f t="shared" si="264"/>
        <v>1866.9932601370817</v>
      </c>
      <c r="AI800" s="86">
        <f t="shared" si="254"/>
        <v>2.7529637097755728</v>
      </c>
      <c r="AJ800" s="155">
        <f t="shared" si="265"/>
        <v>1714.8392617542931</v>
      </c>
      <c r="AK800" s="56"/>
      <c r="AL800" s="86">
        <f t="shared" si="266"/>
        <v>2.5286059443842221</v>
      </c>
      <c r="AM800" s="31">
        <f t="shared" si="267"/>
        <v>1575.0853291447306</v>
      </c>
      <c r="AN800" s="86">
        <f t="shared" si="268"/>
        <v>2.3225326215783877</v>
      </c>
      <c r="AO800" s="31">
        <f t="shared" si="269"/>
        <v>1446.7208964815698</v>
      </c>
      <c r="AP800" s="89">
        <f t="shared" si="270"/>
        <v>2.1332536175815195</v>
      </c>
      <c r="AQ800" s="20">
        <f t="shared" si="271"/>
        <v>1328.8177558310028</v>
      </c>
      <c r="AR800" s="86">
        <f t="shared" si="272"/>
        <v>1.9594002489540703</v>
      </c>
    </row>
    <row r="801" spans="1:44" x14ac:dyDescent="0.25">
      <c r="A801" s="3" t="s">
        <v>593</v>
      </c>
      <c r="B801" s="4">
        <v>40022</v>
      </c>
      <c r="C801" s="7">
        <v>4301333408</v>
      </c>
      <c r="D801" s="8">
        <v>350</v>
      </c>
      <c r="E801" s="8">
        <v>2340</v>
      </c>
      <c r="F801" s="8" t="s">
        <v>1695</v>
      </c>
      <c r="G801" s="8" t="s">
        <v>1696</v>
      </c>
      <c r="H801" s="8">
        <v>40.007289999999898</v>
      </c>
      <c r="I801" s="9">
        <v>-110.12728</v>
      </c>
      <c r="J801" s="7">
        <v>2340</v>
      </c>
      <c r="K801" s="8">
        <v>365</v>
      </c>
      <c r="L801" s="8">
        <v>730</v>
      </c>
      <c r="M801" s="8">
        <v>1095</v>
      </c>
      <c r="N801" s="8">
        <v>1460</v>
      </c>
      <c r="O801" s="8">
        <v>1825</v>
      </c>
      <c r="P801" s="8">
        <v>2190</v>
      </c>
      <c r="Q801" s="6">
        <v>2.3290384453705478E-4</v>
      </c>
      <c r="R801" s="33">
        <f t="shared" si="255"/>
        <v>2149.2974603509906</v>
      </c>
      <c r="S801" s="31">
        <f t="shared" si="256"/>
        <v>1974.1365696885546</v>
      </c>
      <c r="T801" s="31">
        <f t="shared" si="257"/>
        <v>1813.2507331699258</v>
      </c>
      <c r="U801" s="31">
        <f t="shared" si="258"/>
        <v>1665.4765793938861</v>
      </c>
      <c r="V801" s="31">
        <f t="shared" si="259"/>
        <v>1529.7455480193735</v>
      </c>
      <c r="W801" s="20">
        <f t="shared" si="260"/>
        <v>1405.0761629663564</v>
      </c>
      <c r="Y801" s="153">
        <f t="shared" si="252"/>
        <v>3.4504329599999997</v>
      </c>
      <c r="Z801" s="155">
        <f t="shared" si="261"/>
        <v>432.19948982406447</v>
      </c>
      <c r="AA801" s="156">
        <f t="shared" si="262"/>
        <v>1381.0512433458612</v>
      </c>
      <c r="AD801" s="14" t="s">
        <v>593</v>
      </c>
      <c r="AE801" s="57">
        <v>40022</v>
      </c>
      <c r="AF801" s="33">
        <f t="shared" si="263"/>
        <v>2149.2974603509906</v>
      </c>
      <c r="AG801" s="84">
        <f t="shared" si="253"/>
        <v>3.169233674375791</v>
      </c>
      <c r="AH801" s="31">
        <f t="shared" si="264"/>
        <v>1974.1365696885546</v>
      </c>
      <c r="AI801" s="86">
        <f t="shared" si="254"/>
        <v>2.9109512340148398</v>
      </c>
      <c r="AJ801" s="155">
        <f t="shared" si="265"/>
        <v>1813.2507331699258</v>
      </c>
      <c r="AK801" s="56"/>
      <c r="AL801" s="86">
        <f t="shared" si="266"/>
        <v>2.673717989091315</v>
      </c>
      <c r="AM801" s="31">
        <f t="shared" si="267"/>
        <v>1665.4765793938861</v>
      </c>
      <c r="AN801" s="86">
        <f t="shared" si="268"/>
        <v>2.4558184972857782</v>
      </c>
      <c r="AO801" s="31">
        <f t="shared" si="269"/>
        <v>1529.7455480193735</v>
      </c>
      <c r="AP801" s="89">
        <f t="shared" si="270"/>
        <v>2.2556771193586789</v>
      </c>
      <c r="AQ801" s="20">
        <f t="shared" si="271"/>
        <v>1405.0761629663564</v>
      </c>
      <c r="AR801" s="86">
        <f t="shared" si="272"/>
        <v>2.0718466256450627</v>
      </c>
    </row>
    <row r="802" spans="1:44" x14ac:dyDescent="0.25">
      <c r="A802" s="3" t="s">
        <v>600</v>
      </c>
      <c r="B802" s="4">
        <v>40025</v>
      </c>
      <c r="C802" s="7">
        <v>4301333424</v>
      </c>
      <c r="D802" s="8">
        <v>366</v>
      </c>
      <c r="E802" s="8">
        <v>2172</v>
      </c>
      <c r="F802" s="8" t="s">
        <v>1695</v>
      </c>
      <c r="G802" s="8" t="s">
        <v>1696</v>
      </c>
      <c r="H802" s="8">
        <v>40.00723</v>
      </c>
      <c r="I802" s="9">
        <v>-110.141409999999</v>
      </c>
      <c r="J802" s="7">
        <v>2172</v>
      </c>
      <c r="K802" s="8">
        <v>365</v>
      </c>
      <c r="L802" s="8">
        <v>730</v>
      </c>
      <c r="M802" s="8">
        <v>1095</v>
      </c>
      <c r="N802" s="8">
        <v>1460</v>
      </c>
      <c r="O802" s="8">
        <v>1825</v>
      </c>
      <c r="P802" s="8">
        <v>2190</v>
      </c>
      <c r="Q802" s="6">
        <v>2.3290384453705478E-4</v>
      </c>
      <c r="R802" s="33">
        <f t="shared" si="255"/>
        <v>1994.9889247360477</v>
      </c>
      <c r="S802" s="31">
        <f t="shared" si="256"/>
        <v>1832.4036877621968</v>
      </c>
      <c r="T802" s="31">
        <f t="shared" si="257"/>
        <v>1683.0686292500338</v>
      </c>
      <c r="U802" s="31">
        <f t="shared" si="258"/>
        <v>1545.9039018989404</v>
      </c>
      <c r="V802" s="31">
        <f t="shared" si="259"/>
        <v>1419.9176625205466</v>
      </c>
      <c r="W802" s="20">
        <f t="shared" si="260"/>
        <v>1304.1988999841565</v>
      </c>
      <c r="Y802" s="153">
        <f t="shared" si="252"/>
        <v>3.202709568</v>
      </c>
      <c r="Z802" s="155">
        <f t="shared" si="261"/>
        <v>401.16978286233683</v>
      </c>
      <c r="AA802" s="156">
        <f t="shared" si="262"/>
        <v>1281.8988463876969</v>
      </c>
      <c r="AD802" s="14" t="s">
        <v>600</v>
      </c>
      <c r="AE802" s="57">
        <v>40025</v>
      </c>
      <c r="AF802" s="33">
        <f t="shared" si="263"/>
        <v>1994.9889247360477</v>
      </c>
      <c r="AG802" s="84">
        <f t="shared" si="253"/>
        <v>2.9416989490359904</v>
      </c>
      <c r="AH802" s="31">
        <f t="shared" si="264"/>
        <v>1832.4036877621968</v>
      </c>
      <c r="AI802" s="86">
        <f t="shared" si="254"/>
        <v>2.7019598633676205</v>
      </c>
      <c r="AJ802" s="155">
        <f t="shared" si="265"/>
        <v>1683.0686292500338</v>
      </c>
      <c r="AK802" s="56"/>
      <c r="AL802" s="86">
        <f t="shared" si="266"/>
        <v>2.4817587488488617</v>
      </c>
      <c r="AM802" s="31">
        <f t="shared" si="267"/>
        <v>1545.9039018989404</v>
      </c>
      <c r="AN802" s="86">
        <f t="shared" si="268"/>
        <v>2.2795033231216713</v>
      </c>
      <c r="AO802" s="31">
        <f t="shared" si="269"/>
        <v>1419.9176625205466</v>
      </c>
      <c r="AP802" s="89">
        <f t="shared" si="270"/>
        <v>2.0937310697636966</v>
      </c>
      <c r="AQ802" s="20">
        <f t="shared" si="271"/>
        <v>1304.1988999841565</v>
      </c>
      <c r="AR802" s="86">
        <f t="shared" si="272"/>
        <v>1.923098662778238</v>
      </c>
    </row>
    <row r="803" spans="1:44" x14ac:dyDescent="0.25">
      <c r="A803" s="3" t="s">
        <v>592</v>
      </c>
      <c r="B803" s="4">
        <v>40032</v>
      </c>
      <c r="C803" s="7">
        <v>4301333407</v>
      </c>
      <c r="D803" s="8">
        <v>361</v>
      </c>
      <c r="E803" s="8">
        <v>2412</v>
      </c>
      <c r="F803" s="8" t="s">
        <v>1695</v>
      </c>
      <c r="G803" s="8" t="s">
        <v>1696</v>
      </c>
      <c r="H803" s="8">
        <v>40.007550000000002</v>
      </c>
      <c r="I803" s="9">
        <v>-110.13198</v>
      </c>
      <c r="J803" s="7">
        <v>2412</v>
      </c>
      <c r="K803" s="8">
        <v>365</v>
      </c>
      <c r="L803" s="8">
        <v>730</v>
      </c>
      <c r="M803" s="8">
        <v>1095</v>
      </c>
      <c r="N803" s="8">
        <v>1460</v>
      </c>
      <c r="O803" s="8">
        <v>1825</v>
      </c>
      <c r="P803" s="8">
        <v>2190</v>
      </c>
      <c r="Q803" s="6">
        <v>2.3290384453705478E-4</v>
      </c>
      <c r="R803" s="33">
        <f t="shared" si="255"/>
        <v>2215.4296899002516</v>
      </c>
      <c r="S803" s="31">
        <f t="shared" si="256"/>
        <v>2034.8792333712793</v>
      </c>
      <c r="T803" s="31">
        <f t="shared" si="257"/>
        <v>1869.0430634213083</v>
      </c>
      <c r="U803" s="31">
        <f t="shared" si="258"/>
        <v>1716.7220126060056</v>
      </c>
      <c r="V803" s="31">
        <f t="shared" si="259"/>
        <v>1576.8146418045849</v>
      </c>
      <c r="W803" s="20">
        <f t="shared" si="260"/>
        <v>1448.3092756730134</v>
      </c>
      <c r="Y803" s="153">
        <f t="shared" si="252"/>
        <v>3.5566001279999999</v>
      </c>
      <c r="Z803" s="155">
        <f t="shared" si="261"/>
        <v>445.49793566480497</v>
      </c>
      <c r="AA803" s="156">
        <f t="shared" si="262"/>
        <v>1423.5451277565032</v>
      </c>
      <c r="AD803" s="14" t="s">
        <v>592</v>
      </c>
      <c r="AE803" s="57">
        <v>40032</v>
      </c>
      <c r="AF803" s="33">
        <f t="shared" si="263"/>
        <v>2215.4296899002516</v>
      </c>
      <c r="AG803" s="84">
        <f t="shared" si="253"/>
        <v>3.2667485566642762</v>
      </c>
      <c r="AH803" s="31">
        <f t="shared" si="264"/>
        <v>2034.8792333712793</v>
      </c>
      <c r="AI803" s="86">
        <f t="shared" si="254"/>
        <v>3.0005189642922194</v>
      </c>
      <c r="AJ803" s="155">
        <f t="shared" si="265"/>
        <v>1869.0430634213083</v>
      </c>
      <c r="AK803" s="56"/>
      <c r="AL803" s="86">
        <f t="shared" si="266"/>
        <v>2.7559862349095097</v>
      </c>
      <c r="AM803" s="31">
        <f t="shared" si="267"/>
        <v>1716.7220126060056</v>
      </c>
      <c r="AN803" s="86">
        <f t="shared" si="268"/>
        <v>2.5313821433561099</v>
      </c>
      <c r="AO803" s="31">
        <f t="shared" si="269"/>
        <v>1576.8146418045849</v>
      </c>
      <c r="AP803" s="89">
        <f t="shared" si="270"/>
        <v>2.3250825691850996</v>
      </c>
      <c r="AQ803" s="20">
        <f t="shared" si="271"/>
        <v>1448.3092756730134</v>
      </c>
      <c r="AR803" s="86">
        <f t="shared" si="272"/>
        <v>2.1355957525879878</v>
      </c>
    </row>
    <row r="804" spans="1:44" x14ac:dyDescent="0.25">
      <c r="A804" s="3" t="s">
        <v>601</v>
      </c>
      <c r="B804" s="4">
        <v>40038</v>
      </c>
      <c r="C804" s="7">
        <v>4301333425</v>
      </c>
      <c r="D804" s="8">
        <v>227</v>
      </c>
      <c r="E804" s="8">
        <v>706</v>
      </c>
      <c r="F804" s="8" t="s">
        <v>1695</v>
      </c>
      <c r="G804" s="8" t="s">
        <v>1696</v>
      </c>
      <c r="H804" s="8">
        <v>40.007300000000001</v>
      </c>
      <c r="I804" s="9">
        <v>-110.14525</v>
      </c>
      <c r="J804" s="7">
        <v>706</v>
      </c>
      <c r="K804" s="8">
        <v>365</v>
      </c>
      <c r="L804" s="8">
        <v>730</v>
      </c>
      <c r="M804" s="8">
        <v>1095</v>
      </c>
      <c r="N804" s="8">
        <v>1460</v>
      </c>
      <c r="O804" s="8">
        <v>1825</v>
      </c>
      <c r="P804" s="8">
        <v>2190</v>
      </c>
      <c r="Q804" s="6">
        <v>2.3290384453705478E-4</v>
      </c>
      <c r="R804" s="33">
        <f t="shared" si="255"/>
        <v>648.46325085803392</v>
      </c>
      <c r="S804" s="31">
        <f t="shared" si="256"/>
        <v>595.61556333338444</v>
      </c>
      <c r="T804" s="31">
        <f t="shared" si="257"/>
        <v>547.07479385383238</v>
      </c>
      <c r="U804" s="31">
        <f t="shared" si="258"/>
        <v>502.48994232995022</v>
      </c>
      <c r="V804" s="31">
        <f t="shared" si="259"/>
        <v>461.53861406054602</v>
      </c>
      <c r="W804" s="20">
        <f t="shared" si="260"/>
        <v>423.92468848472117</v>
      </c>
      <c r="Y804" s="153">
        <f t="shared" si="252"/>
        <v>1.041028064</v>
      </c>
      <c r="Z804" s="155">
        <f t="shared" si="261"/>
        <v>130.39864949392717</v>
      </c>
      <c r="AA804" s="156">
        <f t="shared" si="262"/>
        <v>416.67614435990521</v>
      </c>
      <c r="AD804" s="14" t="s">
        <v>601</v>
      </c>
      <c r="AE804" s="57">
        <v>40038</v>
      </c>
      <c r="AF804" s="33">
        <f t="shared" si="263"/>
        <v>648.46325085803392</v>
      </c>
      <c r="AG804" s="84">
        <f t="shared" si="253"/>
        <v>0.95618759577320878</v>
      </c>
      <c r="AH804" s="31">
        <f t="shared" si="264"/>
        <v>595.61556333338444</v>
      </c>
      <c r="AI804" s="86">
        <f t="shared" si="254"/>
        <v>0.87826135521986204</v>
      </c>
      <c r="AJ804" s="155">
        <f t="shared" si="265"/>
        <v>547.07479385383238</v>
      </c>
      <c r="AK804" s="56"/>
      <c r="AL804" s="86">
        <f t="shared" si="266"/>
        <v>0.80668585482840538</v>
      </c>
      <c r="AM804" s="31">
        <f t="shared" si="267"/>
        <v>502.48994232995022</v>
      </c>
      <c r="AN804" s="86">
        <f t="shared" si="268"/>
        <v>0.74094352952297404</v>
      </c>
      <c r="AO804" s="31">
        <f t="shared" si="269"/>
        <v>461.53861406054602</v>
      </c>
      <c r="AP804" s="89">
        <f t="shared" si="270"/>
        <v>0.68055899413129373</v>
      </c>
      <c r="AQ804" s="20">
        <f t="shared" si="271"/>
        <v>423.92468848472117</v>
      </c>
      <c r="AR804" s="86">
        <f t="shared" si="272"/>
        <v>0.62509560585701462</v>
      </c>
    </row>
    <row r="805" spans="1:44" x14ac:dyDescent="0.25">
      <c r="A805" s="3" t="s">
        <v>665</v>
      </c>
      <c r="B805" s="4">
        <v>40043</v>
      </c>
      <c r="C805" s="7">
        <v>4301333781</v>
      </c>
      <c r="D805" s="8">
        <v>356</v>
      </c>
      <c r="E805" s="8">
        <v>3681</v>
      </c>
      <c r="F805" s="8" t="s">
        <v>1695</v>
      </c>
      <c r="G805" s="8" t="s">
        <v>1696</v>
      </c>
      <c r="H805" s="8">
        <v>40.114089999999898</v>
      </c>
      <c r="I805" s="9">
        <v>-110.01827</v>
      </c>
      <c r="J805" s="7">
        <v>3681</v>
      </c>
      <c r="K805" s="8">
        <v>365</v>
      </c>
      <c r="L805" s="8">
        <v>730</v>
      </c>
      <c r="M805" s="8">
        <v>1095</v>
      </c>
      <c r="N805" s="8">
        <v>1460</v>
      </c>
      <c r="O805" s="8">
        <v>1825</v>
      </c>
      <c r="P805" s="8">
        <v>2190</v>
      </c>
      <c r="Q805" s="6">
        <v>2.3290384453705478E-4</v>
      </c>
      <c r="R805" s="33">
        <f t="shared" si="255"/>
        <v>3381.0102357059814</v>
      </c>
      <c r="S805" s="31">
        <f t="shared" si="256"/>
        <v>3105.4686807793032</v>
      </c>
      <c r="T805" s="31">
        <f t="shared" si="257"/>
        <v>2852.3828841019217</v>
      </c>
      <c r="U805" s="31">
        <f t="shared" si="258"/>
        <v>2619.9227729696131</v>
      </c>
      <c r="V805" s="31">
        <f t="shared" si="259"/>
        <v>2406.4074197689374</v>
      </c>
      <c r="W805" s="20">
        <f t="shared" si="260"/>
        <v>2210.292887127845</v>
      </c>
      <c r="Y805" s="153">
        <f t="shared" si="252"/>
        <v>5.427796464</v>
      </c>
      <c r="Z805" s="155">
        <f t="shared" si="261"/>
        <v>679.88304360785526</v>
      </c>
      <c r="AA805" s="156">
        <f t="shared" si="262"/>
        <v>2172.4998404940661</v>
      </c>
      <c r="AD805" s="14" t="s">
        <v>665</v>
      </c>
      <c r="AE805" s="57">
        <v>40043</v>
      </c>
      <c r="AF805" s="33">
        <f t="shared" si="263"/>
        <v>3381.0102357059814</v>
      </c>
      <c r="AG805" s="84">
        <f t="shared" si="253"/>
        <v>4.9854483569988401</v>
      </c>
      <c r="AH805" s="31">
        <f t="shared" si="264"/>
        <v>3105.4686807793032</v>
      </c>
      <c r="AI805" s="86">
        <f t="shared" si="254"/>
        <v>4.5791502104310364</v>
      </c>
      <c r="AJ805" s="155">
        <f t="shared" si="265"/>
        <v>2852.3828841019217</v>
      </c>
      <c r="AK805" s="56"/>
      <c r="AL805" s="86">
        <f t="shared" si="266"/>
        <v>4.2059640674551835</v>
      </c>
      <c r="AM805" s="31">
        <f t="shared" si="267"/>
        <v>2619.9227729696131</v>
      </c>
      <c r="AN805" s="86">
        <f t="shared" si="268"/>
        <v>3.863191405345705</v>
      </c>
      <c r="AO805" s="31">
        <f t="shared" si="269"/>
        <v>2406.4074197689374</v>
      </c>
      <c r="AP805" s="89">
        <f t="shared" si="270"/>
        <v>3.5483536223757679</v>
      </c>
      <c r="AQ805" s="20">
        <f t="shared" si="271"/>
        <v>2210.292887127845</v>
      </c>
      <c r="AR805" s="86">
        <f t="shared" si="272"/>
        <v>3.259174114957041</v>
      </c>
    </row>
    <row r="806" spans="1:44" x14ac:dyDescent="0.25">
      <c r="A806" s="3" t="s">
        <v>500</v>
      </c>
      <c r="B806" s="4">
        <v>40046</v>
      </c>
      <c r="C806" s="7">
        <v>4301333103</v>
      </c>
      <c r="D806" s="8">
        <v>364</v>
      </c>
      <c r="E806" s="8">
        <v>3215</v>
      </c>
      <c r="F806" s="8" t="s">
        <v>1695</v>
      </c>
      <c r="G806" s="8" t="s">
        <v>1696</v>
      </c>
      <c r="H806" s="8">
        <v>40.010840000000002</v>
      </c>
      <c r="I806" s="9">
        <v>-110.16843</v>
      </c>
      <c r="J806" s="7">
        <v>3215</v>
      </c>
      <c r="K806" s="8">
        <v>365</v>
      </c>
      <c r="L806" s="8">
        <v>730</v>
      </c>
      <c r="M806" s="8">
        <v>1095</v>
      </c>
      <c r="N806" s="8">
        <v>1460</v>
      </c>
      <c r="O806" s="8">
        <v>1825</v>
      </c>
      <c r="P806" s="8">
        <v>2190</v>
      </c>
      <c r="Q806" s="6">
        <v>2.3290384453705478E-4</v>
      </c>
      <c r="R806" s="33">
        <f t="shared" si="255"/>
        <v>2952.9877500121515</v>
      </c>
      <c r="S806" s="31">
        <f t="shared" si="256"/>
        <v>2712.3286630550015</v>
      </c>
      <c r="T806" s="31">
        <f t="shared" si="257"/>
        <v>2491.2825244193641</v>
      </c>
      <c r="U806" s="31">
        <f t="shared" si="258"/>
        <v>2288.2509413467278</v>
      </c>
      <c r="V806" s="31">
        <f t="shared" si="259"/>
        <v>2101.7657849924299</v>
      </c>
      <c r="W806" s="20">
        <f t="shared" si="260"/>
        <v>1930.478574331981</v>
      </c>
      <c r="Y806" s="153">
        <f t="shared" si="252"/>
        <v>4.7406589600000002</v>
      </c>
      <c r="Z806" s="155">
        <f t="shared" si="261"/>
        <v>593.8125469163964</v>
      </c>
      <c r="AA806" s="156">
        <f t="shared" si="262"/>
        <v>1897.4699775029676</v>
      </c>
      <c r="AD806" s="14" t="s">
        <v>500</v>
      </c>
      <c r="AE806" s="57">
        <v>40046</v>
      </c>
      <c r="AF806" s="33">
        <f t="shared" si="263"/>
        <v>2952.9877500121515</v>
      </c>
      <c r="AG806" s="84">
        <f t="shared" si="253"/>
        <v>4.354310368853918</v>
      </c>
      <c r="AH806" s="31">
        <f t="shared" si="264"/>
        <v>2712.3286630550015</v>
      </c>
      <c r="AI806" s="86">
        <f t="shared" si="254"/>
        <v>3.9994479561357741</v>
      </c>
      <c r="AJ806" s="155">
        <f t="shared" si="265"/>
        <v>2491.2825244193641</v>
      </c>
      <c r="AK806" s="56"/>
      <c r="AL806" s="86">
        <f t="shared" si="266"/>
        <v>3.6735056986874266</v>
      </c>
      <c r="AM806" s="31">
        <f t="shared" si="267"/>
        <v>2288.2509413467278</v>
      </c>
      <c r="AN806" s="86">
        <f t="shared" si="268"/>
        <v>3.3741266960571692</v>
      </c>
      <c r="AO806" s="31">
        <f t="shared" si="269"/>
        <v>2101.7657849924299</v>
      </c>
      <c r="AP806" s="89">
        <f t="shared" si="270"/>
        <v>3.0991461276658776</v>
      </c>
      <c r="AQ806" s="20">
        <f t="shared" si="271"/>
        <v>1930.478574331981</v>
      </c>
      <c r="AR806" s="86">
        <f t="shared" si="272"/>
        <v>2.8465755989097765</v>
      </c>
    </row>
    <row r="807" spans="1:44" x14ac:dyDescent="0.25">
      <c r="A807" s="3" t="s">
        <v>720</v>
      </c>
      <c r="B807" s="4">
        <v>40056</v>
      </c>
      <c r="C807" s="7">
        <v>4301333969</v>
      </c>
      <c r="D807" s="8">
        <v>366</v>
      </c>
      <c r="E807" s="8">
        <v>4960</v>
      </c>
      <c r="F807" s="8" t="s">
        <v>1695</v>
      </c>
      <c r="G807" s="8" t="s">
        <v>1696</v>
      </c>
      <c r="H807" s="8">
        <v>40.042789999999897</v>
      </c>
      <c r="I807" s="9">
        <v>-110.13227000000001</v>
      </c>
      <c r="J807" s="7">
        <v>4960</v>
      </c>
      <c r="K807" s="8">
        <v>365</v>
      </c>
      <c r="L807" s="8">
        <v>730</v>
      </c>
      <c r="M807" s="8">
        <v>1095</v>
      </c>
      <c r="N807" s="8">
        <v>1460</v>
      </c>
      <c r="O807" s="8">
        <v>1825</v>
      </c>
      <c r="P807" s="8">
        <v>2190</v>
      </c>
      <c r="Q807" s="6">
        <v>2.3290384453705478E-4</v>
      </c>
      <c r="R807" s="33">
        <f t="shared" si="255"/>
        <v>4555.7758133935522</v>
      </c>
      <c r="S807" s="31">
        <f t="shared" si="256"/>
        <v>4184.4946092543723</v>
      </c>
      <c r="T807" s="31">
        <f t="shared" si="257"/>
        <v>3843.4716395396717</v>
      </c>
      <c r="U807" s="31">
        <f t="shared" si="258"/>
        <v>3530.2409546126814</v>
      </c>
      <c r="V807" s="31">
        <f t="shared" si="259"/>
        <v>3242.5375718701248</v>
      </c>
      <c r="W807" s="20">
        <f t="shared" si="260"/>
        <v>2978.2810975697125</v>
      </c>
      <c r="Y807" s="153">
        <f t="shared" si="252"/>
        <v>7.3137382399999993</v>
      </c>
      <c r="Z807" s="155">
        <f t="shared" si="261"/>
        <v>916.11515791767511</v>
      </c>
      <c r="AA807" s="156">
        <f t="shared" si="262"/>
        <v>2927.3564816219964</v>
      </c>
      <c r="AD807" s="14" t="s">
        <v>720</v>
      </c>
      <c r="AE807" s="57">
        <v>40056</v>
      </c>
      <c r="AF807" s="33">
        <f t="shared" si="263"/>
        <v>4555.7758133935522</v>
      </c>
      <c r="AG807" s="84">
        <f t="shared" si="253"/>
        <v>6.7176918909845815</v>
      </c>
      <c r="AH807" s="31">
        <f t="shared" si="264"/>
        <v>4184.4946092543723</v>
      </c>
      <c r="AI807" s="86">
        <f t="shared" si="254"/>
        <v>6.1702214191083788</v>
      </c>
      <c r="AJ807" s="155">
        <f t="shared" si="265"/>
        <v>3843.4716395396717</v>
      </c>
      <c r="AK807" s="56"/>
      <c r="AL807" s="86">
        <f t="shared" si="266"/>
        <v>5.6673680452533857</v>
      </c>
      <c r="AM807" s="31">
        <f t="shared" si="267"/>
        <v>3530.2409546126814</v>
      </c>
      <c r="AN807" s="86">
        <f t="shared" si="268"/>
        <v>5.2054956181784018</v>
      </c>
      <c r="AO807" s="31">
        <f t="shared" si="269"/>
        <v>3242.5375718701248</v>
      </c>
      <c r="AP807" s="89">
        <f t="shared" si="270"/>
        <v>4.7812643213756614</v>
      </c>
      <c r="AQ807" s="20">
        <f t="shared" si="271"/>
        <v>2978.2810975697125</v>
      </c>
      <c r="AR807" s="86">
        <f t="shared" si="272"/>
        <v>4.3916065227348344</v>
      </c>
    </row>
    <row r="808" spans="1:44" x14ac:dyDescent="0.25">
      <c r="A808" s="3" t="s">
        <v>518</v>
      </c>
      <c r="B808" s="4">
        <v>40058</v>
      </c>
      <c r="C808" s="7">
        <v>4301333145</v>
      </c>
      <c r="D808" s="8">
        <v>252</v>
      </c>
      <c r="E808" s="8">
        <v>955</v>
      </c>
      <c r="F808" s="8" t="s">
        <v>1695</v>
      </c>
      <c r="G808" s="8" t="s">
        <v>1696</v>
      </c>
      <c r="H808" s="8">
        <v>40.015360000000001</v>
      </c>
      <c r="I808" s="9">
        <v>-110.11696000000001</v>
      </c>
      <c r="J808" s="7">
        <v>955</v>
      </c>
      <c r="K808" s="8">
        <v>365</v>
      </c>
      <c r="L808" s="8">
        <v>730</v>
      </c>
      <c r="M808" s="8">
        <v>1095</v>
      </c>
      <c r="N808" s="8">
        <v>1460</v>
      </c>
      <c r="O808" s="8">
        <v>1825</v>
      </c>
      <c r="P808" s="8">
        <v>2190</v>
      </c>
      <c r="Q808" s="6">
        <v>2.3290384453705478E-4</v>
      </c>
      <c r="R808" s="33">
        <f t="shared" si="255"/>
        <v>877.17054471589574</v>
      </c>
      <c r="S808" s="31">
        <f t="shared" si="256"/>
        <v>805.68394190280753</v>
      </c>
      <c r="T808" s="31">
        <f t="shared" si="257"/>
        <v>740.02326930652953</v>
      </c>
      <c r="U808" s="31">
        <f t="shared" si="258"/>
        <v>679.71373218853046</v>
      </c>
      <c r="V808" s="31">
        <f t="shared" si="259"/>
        <v>624.3192300677357</v>
      </c>
      <c r="W808" s="20">
        <f t="shared" si="260"/>
        <v>573.43920326191039</v>
      </c>
      <c r="Y808" s="153">
        <f t="shared" si="252"/>
        <v>1.4081895199999999</v>
      </c>
      <c r="Z808" s="155">
        <f t="shared" si="261"/>
        <v>176.38910802648786</v>
      </c>
      <c r="AA808" s="156">
        <f t="shared" si="262"/>
        <v>563.63416128004167</v>
      </c>
      <c r="AD808" s="14" t="s">
        <v>518</v>
      </c>
      <c r="AE808" s="57">
        <v>40058</v>
      </c>
      <c r="AF808" s="33">
        <f t="shared" si="263"/>
        <v>877.17054471589574</v>
      </c>
      <c r="AG808" s="84">
        <f t="shared" si="253"/>
        <v>1.2934265636875557</v>
      </c>
      <c r="AH808" s="31">
        <f t="shared" si="264"/>
        <v>805.68394190280753</v>
      </c>
      <c r="AI808" s="86">
        <f t="shared" si="254"/>
        <v>1.1880164224291334</v>
      </c>
      <c r="AJ808" s="155">
        <f t="shared" si="265"/>
        <v>740.02326930652953</v>
      </c>
      <c r="AK808" s="56"/>
      <c r="AL808" s="86">
        <f t="shared" si="266"/>
        <v>1.0911968716163272</v>
      </c>
      <c r="AM808" s="31">
        <f t="shared" si="267"/>
        <v>679.71373218853046</v>
      </c>
      <c r="AN808" s="86">
        <f t="shared" si="268"/>
        <v>1.0022678055162044</v>
      </c>
      <c r="AO808" s="31">
        <f t="shared" si="269"/>
        <v>624.3192300677357</v>
      </c>
      <c r="AP808" s="89">
        <f t="shared" si="270"/>
        <v>0.92058617478099924</v>
      </c>
      <c r="AQ808" s="20">
        <f t="shared" si="271"/>
        <v>573.43920326191039</v>
      </c>
      <c r="AR808" s="86">
        <f t="shared" si="272"/>
        <v>0.84556133653463039</v>
      </c>
    </row>
    <row r="809" spans="1:44" x14ac:dyDescent="0.25">
      <c r="A809" s="3" t="s">
        <v>1486</v>
      </c>
      <c r="B809" s="4">
        <v>40058</v>
      </c>
      <c r="C809" s="7">
        <v>4304740617</v>
      </c>
      <c r="D809" s="8">
        <v>366</v>
      </c>
      <c r="E809" s="8">
        <v>3161</v>
      </c>
      <c r="F809" s="8" t="s">
        <v>1695</v>
      </c>
      <c r="G809" s="8" t="s">
        <v>1697</v>
      </c>
      <c r="H809" s="8">
        <v>40.111289999999897</v>
      </c>
      <c r="I809" s="9">
        <v>-109.961119999999</v>
      </c>
      <c r="J809" s="7">
        <v>3161</v>
      </c>
      <c r="K809" s="8">
        <v>365</v>
      </c>
      <c r="L809" s="8">
        <v>730</v>
      </c>
      <c r="M809" s="8">
        <v>1095</v>
      </c>
      <c r="N809" s="8">
        <v>1460</v>
      </c>
      <c r="O809" s="8">
        <v>1825</v>
      </c>
      <c r="P809" s="8">
        <v>2190</v>
      </c>
      <c r="Q809" s="6">
        <v>2.3290384453705478E-4</v>
      </c>
      <c r="R809" s="33">
        <f t="shared" si="255"/>
        <v>2903.3885778502054</v>
      </c>
      <c r="S809" s="31">
        <f t="shared" si="256"/>
        <v>2666.7716652929576</v>
      </c>
      <c r="T809" s="31">
        <f t="shared" si="257"/>
        <v>2449.4382767308271</v>
      </c>
      <c r="U809" s="31">
        <f t="shared" si="258"/>
        <v>2249.8168664376385</v>
      </c>
      <c r="V809" s="31">
        <f t="shared" si="259"/>
        <v>2066.4639646535211</v>
      </c>
      <c r="W809" s="20">
        <f t="shared" si="260"/>
        <v>1898.0537398019883</v>
      </c>
      <c r="Y809" s="153">
        <f t="shared" si="252"/>
        <v>4.6610335840000001</v>
      </c>
      <c r="Z809" s="155">
        <f t="shared" si="261"/>
        <v>583.83871253584095</v>
      </c>
      <c r="AA809" s="156">
        <f t="shared" si="262"/>
        <v>1865.599564194986</v>
      </c>
      <c r="AD809" s="14" t="s">
        <v>1486</v>
      </c>
      <c r="AE809" s="57">
        <v>40058</v>
      </c>
      <c r="AF809" s="33">
        <f t="shared" si="263"/>
        <v>2903.3885778502054</v>
      </c>
      <c r="AG809" s="84">
        <f t="shared" si="253"/>
        <v>4.2811742071375534</v>
      </c>
      <c r="AH809" s="31">
        <f t="shared" si="264"/>
        <v>2666.7716652929576</v>
      </c>
      <c r="AI809" s="86">
        <f t="shared" si="254"/>
        <v>3.9322721584277387</v>
      </c>
      <c r="AJ809" s="155">
        <f t="shared" si="265"/>
        <v>2449.4382767308271</v>
      </c>
      <c r="AK809" s="56"/>
      <c r="AL809" s="86">
        <f t="shared" si="266"/>
        <v>3.6118045143237807</v>
      </c>
      <c r="AM809" s="31">
        <f t="shared" si="267"/>
        <v>2249.8168664376385</v>
      </c>
      <c r="AN809" s="86">
        <f t="shared" si="268"/>
        <v>3.317453961504421</v>
      </c>
      <c r="AO809" s="31">
        <f t="shared" si="269"/>
        <v>2066.4639646535211</v>
      </c>
      <c r="AP809" s="89">
        <f t="shared" si="270"/>
        <v>3.0470920402960613</v>
      </c>
      <c r="AQ809" s="20">
        <f t="shared" si="271"/>
        <v>1898.0537398019883</v>
      </c>
      <c r="AR809" s="86">
        <f t="shared" si="272"/>
        <v>2.7987637537025831</v>
      </c>
    </row>
    <row r="810" spans="1:44" x14ac:dyDescent="0.25">
      <c r="A810" s="3" t="s">
        <v>856</v>
      </c>
      <c r="B810" s="4">
        <v>40065</v>
      </c>
      <c r="C810" s="7">
        <v>4301334257</v>
      </c>
      <c r="D810" s="8">
        <v>366</v>
      </c>
      <c r="E810" s="8">
        <v>885</v>
      </c>
      <c r="F810" s="8" t="s">
        <v>1695</v>
      </c>
      <c r="G810" s="8" t="s">
        <v>1696</v>
      </c>
      <c r="H810" s="8">
        <v>40.115279999999899</v>
      </c>
      <c r="I810" s="9">
        <v>-110.031989999999</v>
      </c>
      <c r="J810" s="7">
        <v>885</v>
      </c>
      <c r="K810" s="8">
        <v>365</v>
      </c>
      <c r="L810" s="8">
        <v>730</v>
      </c>
      <c r="M810" s="8">
        <v>1095</v>
      </c>
      <c r="N810" s="8">
        <v>1460</v>
      </c>
      <c r="O810" s="8">
        <v>1825</v>
      </c>
      <c r="P810" s="8">
        <v>2190</v>
      </c>
      <c r="Q810" s="6">
        <v>2.3290384453705478E-4</v>
      </c>
      <c r="R810" s="33">
        <f t="shared" si="255"/>
        <v>812.87532154300277</v>
      </c>
      <c r="S810" s="31">
        <f t="shared" si="256"/>
        <v>746.62857443349185</v>
      </c>
      <c r="T810" s="31">
        <f t="shared" si="257"/>
        <v>685.78072600657447</v>
      </c>
      <c r="U810" s="31">
        <f t="shared" si="258"/>
        <v>629.89178323230306</v>
      </c>
      <c r="V810" s="31">
        <f t="shared" si="259"/>
        <v>578.55761110989124</v>
      </c>
      <c r="W810" s="20">
        <f t="shared" si="260"/>
        <v>531.40701035266045</v>
      </c>
      <c r="Y810" s="153">
        <f t="shared" si="252"/>
        <v>1.3049714399999999</v>
      </c>
      <c r="Z810" s="155">
        <f t="shared" si="261"/>
        <v>163.46006345910132</v>
      </c>
      <c r="AA810" s="156">
        <f t="shared" si="262"/>
        <v>522.32066254747315</v>
      </c>
      <c r="AD810" s="14" t="s">
        <v>856</v>
      </c>
      <c r="AE810" s="57">
        <v>40065</v>
      </c>
      <c r="AF810" s="33">
        <f t="shared" si="263"/>
        <v>812.87532154300277</v>
      </c>
      <c r="AG810" s="84">
        <f t="shared" si="253"/>
        <v>1.1986204281293054</v>
      </c>
      <c r="AH810" s="31">
        <f t="shared" si="264"/>
        <v>746.62857443349185</v>
      </c>
      <c r="AI810" s="86">
        <f t="shared" si="254"/>
        <v>1.1009366846594588</v>
      </c>
      <c r="AJ810" s="155">
        <f t="shared" si="265"/>
        <v>685.78072600657447</v>
      </c>
      <c r="AK810" s="56"/>
      <c r="AL810" s="86">
        <f t="shared" si="266"/>
        <v>1.0112138548486382</v>
      </c>
      <c r="AM810" s="31">
        <f t="shared" si="267"/>
        <v>629.89178323230306</v>
      </c>
      <c r="AN810" s="86">
        <f t="shared" si="268"/>
        <v>0.92880314961449306</v>
      </c>
      <c r="AO810" s="31">
        <f t="shared" si="269"/>
        <v>578.55761110989124</v>
      </c>
      <c r="AP810" s="89">
        <f t="shared" si="270"/>
        <v>0.85310865411642345</v>
      </c>
      <c r="AQ810" s="20">
        <f t="shared" si="271"/>
        <v>531.40701035266045</v>
      </c>
      <c r="AR810" s="86">
        <f t="shared" si="272"/>
        <v>0.78358301867345337</v>
      </c>
    </row>
    <row r="811" spans="1:44" x14ac:dyDescent="0.25">
      <c r="A811" s="3" t="s">
        <v>881</v>
      </c>
      <c r="B811" s="4">
        <v>40065</v>
      </c>
      <c r="C811" s="7">
        <v>4301350018</v>
      </c>
      <c r="D811" s="8">
        <v>265</v>
      </c>
      <c r="E811" s="8">
        <v>808</v>
      </c>
      <c r="F811" s="8" t="s">
        <v>1695</v>
      </c>
      <c r="G811" s="8" t="s">
        <v>1696</v>
      </c>
      <c r="H811" s="8">
        <v>40.124890000000001</v>
      </c>
      <c r="I811" s="9">
        <v>-110.022409999999</v>
      </c>
      <c r="J811" s="7">
        <v>808</v>
      </c>
      <c r="K811" s="8">
        <v>365</v>
      </c>
      <c r="L811" s="8">
        <v>730</v>
      </c>
      <c r="M811" s="8">
        <v>1095</v>
      </c>
      <c r="N811" s="8">
        <v>1460</v>
      </c>
      <c r="O811" s="8">
        <v>1825</v>
      </c>
      <c r="P811" s="8">
        <v>2190</v>
      </c>
      <c r="Q811" s="6">
        <v>2.3290384453705478E-4</v>
      </c>
      <c r="R811" s="33">
        <f t="shared" si="255"/>
        <v>742.15057605282061</v>
      </c>
      <c r="S811" s="31">
        <f t="shared" si="256"/>
        <v>681.66767021724445</v>
      </c>
      <c r="T811" s="31">
        <f t="shared" si="257"/>
        <v>626.11392837662402</v>
      </c>
      <c r="U811" s="31">
        <f t="shared" si="258"/>
        <v>575.08763938045297</v>
      </c>
      <c r="V811" s="31">
        <f t="shared" si="259"/>
        <v>528.2198302562623</v>
      </c>
      <c r="W811" s="20">
        <f t="shared" si="260"/>
        <v>485.17159815248544</v>
      </c>
      <c r="Y811" s="153">
        <f t="shared" si="252"/>
        <v>1.1914315520000001</v>
      </c>
      <c r="Z811" s="155">
        <f t="shared" si="261"/>
        <v>149.23811443497613</v>
      </c>
      <c r="AA811" s="156">
        <f t="shared" si="262"/>
        <v>476.87581394164789</v>
      </c>
      <c r="AD811" s="14" t="s">
        <v>881</v>
      </c>
      <c r="AE811" s="57">
        <v>40065</v>
      </c>
      <c r="AF811" s="33">
        <f t="shared" si="263"/>
        <v>742.15057605282061</v>
      </c>
      <c r="AG811" s="84">
        <f t="shared" si="253"/>
        <v>1.0943336790152303</v>
      </c>
      <c r="AH811" s="31">
        <f t="shared" si="264"/>
        <v>681.66767021724445</v>
      </c>
      <c r="AI811" s="86">
        <f t="shared" si="254"/>
        <v>1.0051489731128165</v>
      </c>
      <c r="AJ811" s="155">
        <f t="shared" si="265"/>
        <v>626.11392837662402</v>
      </c>
      <c r="AK811" s="56"/>
      <c r="AL811" s="86">
        <f t="shared" si="266"/>
        <v>0.92323253640418068</v>
      </c>
      <c r="AM811" s="31">
        <f t="shared" si="267"/>
        <v>575.08763938045297</v>
      </c>
      <c r="AN811" s="86">
        <f t="shared" si="268"/>
        <v>0.84799202812261065</v>
      </c>
      <c r="AO811" s="31">
        <f t="shared" si="269"/>
        <v>528.2198302562623</v>
      </c>
      <c r="AP811" s="89">
        <f t="shared" si="270"/>
        <v>0.77888338138539004</v>
      </c>
      <c r="AQ811" s="20">
        <f t="shared" si="271"/>
        <v>485.17159815248544</v>
      </c>
      <c r="AR811" s="86">
        <f t="shared" si="272"/>
        <v>0.71540686902615847</v>
      </c>
    </row>
    <row r="812" spans="1:44" x14ac:dyDescent="0.25">
      <c r="A812" s="3" t="s">
        <v>878</v>
      </c>
      <c r="B812" s="4">
        <v>40067</v>
      </c>
      <c r="C812" s="7">
        <v>4301350014</v>
      </c>
      <c r="D812" s="8">
        <v>360</v>
      </c>
      <c r="E812" s="8">
        <v>2091</v>
      </c>
      <c r="F812" s="8" t="s">
        <v>1695</v>
      </c>
      <c r="G812" s="8" t="s">
        <v>1696</v>
      </c>
      <c r="H812" s="8">
        <v>40.118690000000001</v>
      </c>
      <c r="I812" s="9">
        <v>-109.95263</v>
      </c>
      <c r="J812" s="7">
        <v>2091</v>
      </c>
      <c r="K812" s="8">
        <v>365</v>
      </c>
      <c r="L812" s="8">
        <v>730</v>
      </c>
      <c r="M812" s="8">
        <v>1095</v>
      </c>
      <c r="N812" s="8">
        <v>1460</v>
      </c>
      <c r="O812" s="8">
        <v>1825</v>
      </c>
      <c r="P812" s="8">
        <v>2190</v>
      </c>
      <c r="Q812" s="6">
        <v>2.3290384453705478E-4</v>
      </c>
      <c r="R812" s="33">
        <f t="shared" si="255"/>
        <v>1920.5901664931287</v>
      </c>
      <c r="S812" s="31">
        <f t="shared" si="256"/>
        <v>1764.0681911191316</v>
      </c>
      <c r="T812" s="31">
        <f t="shared" si="257"/>
        <v>1620.3022577172287</v>
      </c>
      <c r="U812" s="31">
        <f t="shared" si="258"/>
        <v>1488.2527895353057</v>
      </c>
      <c r="V812" s="31">
        <f t="shared" si="259"/>
        <v>1366.9649320121837</v>
      </c>
      <c r="W812" s="20">
        <f t="shared" si="260"/>
        <v>1255.561648189167</v>
      </c>
      <c r="Y812" s="153">
        <f t="shared" si="252"/>
        <v>3.0832715039999998</v>
      </c>
      <c r="Z812" s="155">
        <f t="shared" si="261"/>
        <v>386.20903129150383</v>
      </c>
      <c r="AA812" s="156">
        <f t="shared" si="262"/>
        <v>1234.0932264257249</v>
      </c>
      <c r="AD812" s="14" t="s">
        <v>878</v>
      </c>
      <c r="AE812" s="57">
        <v>40067</v>
      </c>
      <c r="AF812" s="33">
        <f t="shared" si="263"/>
        <v>1920.5901664931287</v>
      </c>
      <c r="AG812" s="84">
        <f t="shared" si="253"/>
        <v>2.8319947064614439</v>
      </c>
      <c r="AH812" s="31">
        <f t="shared" si="264"/>
        <v>1764.0681911191316</v>
      </c>
      <c r="AI812" s="86">
        <f t="shared" si="254"/>
        <v>2.6011961668055688</v>
      </c>
      <c r="AJ812" s="155">
        <f t="shared" si="265"/>
        <v>1620.3022577172287</v>
      </c>
      <c r="AK812" s="56"/>
      <c r="AL812" s="86">
        <f t="shared" si="266"/>
        <v>2.3892069723033931</v>
      </c>
      <c r="AM812" s="31">
        <f t="shared" si="267"/>
        <v>1488.2527895353057</v>
      </c>
      <c r="AN812" s="86">
        <f t="shared" si="268"/>
        <v>2.1944942212925476</v>
      </c>
      <c r="AO812" s="31">
        <f t="shared" si="269"/>
        <v>1366.9649320121837</v>
      </c>
      <c r="AP812" s="89">
        <f t="shared" si="270"/>
        <v>2.0156499387089735</v>
      </c>
      <c r="AQ812" s="20">
        <f t="shared" si="271"/>
        <v>1255.561648189167</v>
      </c>
      <c r="AR812" s="86">
        <f t="shared" si="272"/>
        <v>1.8513808949674471</v>
      </c>
    </row>
    <row r="813" spans="1:44" x14ac:dyDescent="0.25">
      <c r="A813" s="3" t="s">
        <v>857</v>
      </c>
      <c r="B813" s="4">
        <v>40070</v>
      </c>
      <c r="C813" s="7">
        <v>4301334258</v>
      </c>
      <c r="D813" s="8">
        <v>360</v>
      </c>
      <c r="E813" s="8">
        <v>6300</v>
      </c>
      <c r="F813" s="8" t="s">
        <v>1695</v>
      </c>
      <c r="G813" s="8" t="s">
        <v>1696</v>
      </c>
      <c r="H813" s="8">
        <v>40.115929999999899</v>
      </c>
      <c r="I813" s="9">
        <v>-109.97975</v>
      </c>
      <c r="J813" s="7">
        <v>6300</v>
      </c>
      <c r="K813" s="8">
        <v>365</v>
      </c>
      <c r="L813" s="8">
        <v>730</v>
      </c>
      <c r="M813" s="8">
        <v>1095</v>
      </c>
      <c r="N813" s="8">
        <v>1460</v>
      </c>
      <c r="O813" s="8">
        <v>1825</v>
      </c>
      <c r="P813" s="8">
        <v>2190</v>
      </c>
      <c r="Q813" s="6">
        <v>2.3290384453705478E-4</v>
      </c>
      <c r="R813" s="33">
        <f t="shared" si="255"/>
        <v>5786.5700855603591</v>
      </c>
      <c r="S813" s="31">
        <f t="shared" si="256"/>
        <v>5314.9830722384158</v>
      </c>
      <c r="T813" s="31">
        <f t="shared" si="257"/>
        <v>4881.828896995954</v>
      </c>
      <c r="U813" s="31">
        <f t="shared" si="258"/>
        <v>4483.9754060604628</v>
      </c>
      <c r="V813" s="31">
        <f t="shared" si="259"/>
        <v>4118.545706206005</v>
      </c>
      <c r="W813" s="20">
        <f t="shared" si="260"/>
        <v>3782.8973618324976</v>
      </c>
      <c r="Y813" s="153">
        <f t="shared" si="252"/>
        <v>9.2896272</v>
      </c>
      <c r="Z813" s="155">
        <f t="shared" si="261"/>
        <v>1163.6140110647889</v>
      </c>
      <c r="AA813" s="156">
        <f t="shared" si="262"/>
        <v>3718.2148859311646</v>
      </c>
      <c r="AD813" s="14" t="s">
        <v>857</v>
      </c>
      <c r="AE813" s="57">
        <v>40070</v>
      </c>
      <c r="AF813" s="33">
        <f t="shared" si="263"/>
        <v>5786.5700855603591</v>
      </c>
      <c r="AG813" s="84">
        <f t="shared" si="253"/>
        <v>8.5325522002425132</v>
      </c>
      <c r="AH813" s="31">
        <f t="shared" si="264"/>
        <v>5314.9830722384158</v>
      </c>
      <c r="AI813" s="86">
        <f t="shared" si="254"/>
        <v>7.8371763992707226</v>
      </c>
      <c r="AJ813" s="155">
        <f t="shared" si="265"/>
        <v>4881.828896995954</v>
      </c>
      <c r="AK813" s="56"/>
      <c r="AL813" s="86">
        <f t="shared" si="266"/>
        <v>7.198471509092002</v>
      </c>
      <c r="AM813" s="31">
        <f t="shared" si="267"/>
        <v>4483.9754060604628</v>
      </c>
      <c r="AN813" s="86">
        <f t="shared" si="268"/>
        <v>6.6118190311540186</v>
      </c>
      <c r="AO813" s="31">
        <f t="shared" si="269"/>
        <v>4118.545706206005</v>
      </c>
      <c r="AP813" s="89">
        <f t="shared" si="270"/>
        <v>6.0729768598118268</v>
      </c>
      <c r="AQ813" s="20">
        <f t="shared" si="271"/>
        <v>3782.8973618324976</v>
      </c>
      <c r="AR813" s="86">
        <f t="shared" si="272"/>
        <v>5.5780486075059379</v>
      </c>
    </row>
    <row r="814" spans="1:44" x14ac:dyDescent="0.25">
      <c r="A814" s="3" t="s">
        <v>858</v>
      </c>
      <c r="B814" s="4">
        <v>40071</v>
      </c>
      <c r="C814" s="7">
        <v>4301334259</v>
      </c>
      <c r="D814" s="8">
        <v>360</v>
      </c>
      <c r="E814" s="8">
        <v>2200</v>
      </c>
      <c r="F814" s="8" t="s">
        <v>1695</v>
      </c>
      <c r="G814" s="8" t="s">
        <v>1696</v>
      </c>
      <c r="H814" s="8">
        <v>40.115490000000001</v>
      </c>
      <c r="I814" s="9">
        <v>-109.99018</v>
      </c>
      <c r="J814" s="7">
        <v>2200</v>
      </c>
      <c r="K814" s="8">
        <v>365</v>
      </c>
      <c r="L814" s="8">
        <v>730</v>
      </c>
      <c r="M814" s="8">
        <v>1095</v>
      </c>
      <c r="N814" s="8">
        <v>1460</v>
      </c>
      <c r="O814" s="8">
        <v>1825</v>
      </c>
      <c r="P814" s="8">
        <v>2190</v>
      </c>
      <c r="Q814" s="6">
        <v>2.3290384453705478E-4</v>
      </c>
      <c r="R814" s="33">
        <f t="shared" si="255"/>
        <v>2020.7070140052047</v>
      </c>
      <c r="S814" s="31">
        <f t="shared" si="256"/>
        <v>1856.0258347499232</v>
      </c>
      <c r="T814" s="31">
        <f t="shared" si="257"/>
        <v>1704.7656465700159</v>
      </c>
      <c r="U814" s="31">
        <f t="shared" si="258"/>
        <v>1565.8326814814313</v>
      </c>
      <c r="V814" s="31">
        <f t="shared" si="259"/>
        <v>1438.2223101036843</v>
      </c>
      <c r="W814" s="20">
        <f t="shared" si="260"/>
        <v>1321.0117771478565</v>
      </c>
      <c r="Y814" s="153">
        <f t="shared" si="252"/>
        <v>3.2439967999999997</v>
      </c>
      <c r="Z814" s="155">
        <f t="shared" si="261"/>
        <v>406.34140068929145</v>
      </c>
      <c r="AA814" s="156">
        <f t="shared" si="262"/>
        <v>1298.4242458807244</v>
      </c>
      <c r="AD814" s="14" t="s">
        <v>858</v>
      </c>
      <c r="AE814" s="57">
        <v>40071</v>
      </c>
      <c r="AF814" s="33">
        <f t="shared" si="263"/>
        <v>2020.7070140052047</v>
      </c>
      <c r="AG814" s="84">
        <f t="shared" si="253"/>
        <v>2.9796214032592903</v>
      </c>
      <c r="AH814" s="31">
        <f t="shared" si="264"/>
        <v>1856.0258347499232</v>
      </c>
      <c r="AI814" s="86">
        <f t="shared" si="254"/>
        <v>2.7367917584754906</v>
      </c>
      <c r="AJ814" s="155">
        <f t="shared" si="265"/>
        <v>1704.7656465700159</v>
      </c>
      <c r="AK814" s="56"/>
      <c r="AL814" s="86">
        <f t="shared" si="266"/>
        <v>2.5137519555559376</v>
      </c>
      <c r="AM814" s="31">
        <f t="shared" si="267"/>
        <v>1565.8326814814313</v>
      </c>
      <c r="AN814" s="86">
        <f t="shared" si="268"/>
        <v>2.3088891854823554</v>
      </c>
      <c r="AO814" s="31">
        <f t="shared" si="269"/>
        <v>1438.2223101036843</v>
      </c>
      <c r="AP814" s="89">
        <f t="shared" si="270"/>
        <v>2.1207220780295271</v>
      </c>
      <c r="AQ814" s="20">
        <f t="shared" si="271"/>
        <v>1321.0117771478565</v>
      </c>
      <c r="AR814" s="86">
        <f t="shared" si="272"/>
        <v>1.9478899899227089</v>
      </c>
    </row>
    <row r="815" spans="1:44" x14ac:dyDescent="0.25">
      <c r="A815" s="3" t="s">
        <v>907</v>
      </c>
      <c r="B815" s="4">
        <v>40071</v>
      </c>
      <c r="C815" s="7">
        <v>4301350071</v>
      </c>
      <c r="D815" s="8">
        <v>366</v>
      </c>
      <c r="E815" s="8">
        <v>1806</v>
      </c>
      <c r="F815" s="8" t="s">
        <v>1695</v>
      </c>
      <c r="G815" s="8" t="s">
        <v>1696</v>
      </c>
      <c r="H815" s="8">
        <v>40.115220000000001</v>
      </c>
      <c r="I815" s="9">
        <v>-109.993309999999</v>
      </c>
      <c r="J815" s="7">
        <v>1806</v>
      </c>
      <c r="K815" s="8">
        <v>365</v>
      </c>
      <c r="L815" s="8">
        <v>730</v>
      </c>
      <c r="M815" s="8">
        <v>1095</v>
      </c>
      <c r="N815" s="8">
        <v>1460</v>
      </c>
      <c r="O815" s="8">
        <v>1825</v>
      </c>
      <c r="P815" s="8">
        <v>2190</v>
      </c>
      <c r="Q815" s="6">
        <v>2.3290384453705478E-4</v>
      </c>
      <c r="R815" s="33">
        <f t="shared" si="255"/>
        <v>1658.8167578606362</v>
      </c>
      <c r="S815" s="31">
        <f t="shared" si="256"/>
        <v>1523.6284807083459</v>
      </c>
      <c r="T815" s="31">
        <f t="shared" si="257"/>
        <v>1399.4576171388403</v>
      </c>
      <c r="U815" s="31">
        <f t="shared" si="258"/>
        <v>1285.4062830706659</v>
      </c>
      <c r="V815" s="31">
        <f t="shared" si="259"/>
        <v>1180.6497691123882</v>
      </c>
      <c r="W815" s="20">
        <f t="shared" si="260"/>
        <v>1084.4305770586493</v>
      </c>
      <c r="Y815" s="153">
        <f t="shared" si="252"/>
        <v>2.6630264640000001</v>
      </c>
      <c r="Z815" s="155">
        <f t="shared" si="261"/>
        <v>333.56934983857286</v>
      </c>
      <c r="AA815" s="156">
        <f t="shared" si="262"/>
        <v>1065.8882673002674</v>
      </c>
      <c r="AD815" s="14" t="s">
        <v>907</v>
      </c>
      <c r="AE815" s="57">
        <v>40071</v>
      </c>
      <c r="AF815" s="33">
        <f t="shared" si="263"/>
        <v>1658.8167578606362</v>
      </c>
      <c r="AG815" s="84">
        <f t="shared" si="253"/>
        <v>2.4459982974028538</v>
      </c>
      <c r="AH815" s="31">
        <f t="shared" si="264"/>
        <v>1523.6284807083459</v>
      </c>
      <c r="AI815" s="86">
        <f t="shared" si="254"/>
        <v>2.246657234457607</v>
      </c>
      <c r="AJ815" s="155">
        <f t="shared" si="265"/>
        <v>1399.4576171388403</v>
      </c>
      <c r="AK815" s="56"/>
      <c r="AL815" s="86">
        <f t="shared" si="266"/>
        <v>2.063561832606374</v>
      </c>
      <c r="AM815" s="31">
        <f t="shared" si="267"/>
        <v>1285.4062830706659</v>
      </c>
      <c r="AN815" s="86">
        <f t="shared" si="268"/>
        <v>1.895388122264152</v>
      </c>
      <c r="AO815" s="31">
        <f t="shared" si="269"/>
        <v>1180.6497691123882</v>
      </c>
      <c r="AP815" s="89">
        <f t="shared" si="270"/>
        <v>1.7409200331460573</v>
      </c>
      <c r="AQ815" s="20">
        <f t="shared" si="271"/>
        <v>1084.4305770586493</v>
      </c>
      <c r="AR815" s="86">
        <f t="shared" si="272"/>
        <v>1.5990406008183689</v>
      </c>
    </row>
    <row r="816" spans="1:44" x14ac:dyDescent="0.25">
      <c r="A816" s="3" t="s">
        <v>883</v>
      </c>
      <c r="B816" s="4">
        <v>40077</v>
      </c>
      <c r="C816" s="7">
        <v>4301350020</v>
      </c>
      <c r="D816" s="8">
        <v>307</v>
      </c>
      <c r="E816" s="8">
        <v>610</v>
      </c>
      <c r="F816" s="8" t="s">
        <v>1695</v>
      </c>
      <c r="G816" s="8" t="s">
        <v>1696</v>
      </c>
      <c r="H816" s="8">
        <v>40.126399999999897</v>
      </c>
      <c r="I816" s="9">
        <v>-110.013319999999</v>
      </c>
      <c r="J816" s="7">
        <v>610</v>
      </c>
      <c r="K816" s="8">
        <v>365</v>
      </c>
      <c r="L816" s="8">
        <v>730</v>
      </c>
      <c r="M816" s="8">
        <v>1095</v>
      </c>
      <c r="N816" s="8">
        <v>1460</v>
      </c>
      <c r="O816" s="8">
        <v>1825</v>
      </c>
      <c r="P816" s="8">
        <v>2190</v>
      </c>
      <c r="Q816" s="6">
        <v>2.3290384453705478E-4</v>
      </c>
      <c r="R816" s="33">
        <f t="shared" si="255"/>
        <v>560.28694479235219</v>
      </c>
      <c r="S816" s="31">
        <f t="shared" si="256"/>
        <v>514.62534508975136</v>
      </c>
      <c r="T816" s="31">
        <f t="shared" si="257"/>
        <v>472.68502018532257</v>
      </c>
      <c r="U816" s="31">
        <f t="shared" si="258"/>
        <v>434.16269804712414</v>
      </c>
      <c r="V816" s="31">
        <f t="shared" si="259"/>
        <v>398.7798223469307</v>
      </c>
      <c r="W816" s="20">
        <f t="shared" si="260"/>
        <v>366.28053820917836</v>
      </c>
      <c r="Y816" s="153">
        <f t="shared" si="252"/>
        <v>0.89947183999999991</v>
      </c>
      <c r="Z816" s="155">
        <f t="shared" si="261"/>
        <v>112.6673883729399</v>
      </c>
      <c r="AA816" s="156">
        <f t="shared" si="262"/>
        <v>360.01763181238266</v>
      </c>
      <c r="AD816" s="14" t="s">
        <v>883</v>
      </c>
      <c r="AE816" s="57">
        <v>40077</v>
      </c>
      <c r="AF816" s="33">
        <f t="shared" si="263"/>
        <v>560.28694479235219</v>
      </c>
      <c r="AG816" s="84">
        <f t="shared" si="253"/>
        <v>0.82616775272189413</v>
      </c>
      <c r="AH816" s="31">
        <f t="shared" si="264"/>
        <v>514.62534508975136</v>
      </c>
      <c r="AI816" s="86">
        <f t="shared" si="254"/>
        <v>0.75883771485002227</v>
      </c>
      <c r="AJ816" s="155">
        <f t="shared" si="265"/>
        <v>472.68502018532257</v>
      </c>
      <c r="AK816" s="56"/>
      <c r="AL816" s="86">
        <f t="shared" si="266"/>
        <v>0.69699486040414627</v>
      </c>
      <c r="AM816" s="31">
        <f t="shared" si="267"/>
        <v>434.16269804712414</v>
      </c>
      <c r="AN816" s="86">
        <f t="shared" si="268"/>
        <v>0.64019200142919863</v>
      </c>
      <c r="AO816" s="31">
        <f t="shared" si="269"/>
        <v>398.7798223469307</v>
      </c>
      <c r="AP816" s="89">
        <f t="shared" si="270"/>
        <v>0.58801839436273251</v>
      </c>
      <c r="AQ816" s="20">
        <f t="shared" si="271"/>
        <v>366.28053820917836</v>
      </c>
      <c r="AR816" s="86">
        <f t="shared" si="272"/>
        <v>0.54009676993311473</v>
      </c>
    </row>
    <row r="817" spans="1:44" x14ac:dyDescent="0.25">
      <c r="A817" s="3" t="s">
        <v>721</v>
      </c>
      <c r="B817" s="4">
        <v>40078</v>
      </c>
      <c r="C817" s="7">
        <v>4301333970</v>
      </c>
      <c r="D817" s="8">
        <v>358</v>
      </c>
      <c r="E817" s="8">
        <v>9951</v>
      </c>
      <c r="F817" s="8" t="s">
        <v>1695</v>
      </c>
      <c r="G817" s="8" t="s">
        <v>1696</v>
      </c>
      <c r="H817" s="8">
        <v>40.221739999999897</v>
      </c>
      <c r="I817" s="9">
        <v>-110.57532</v>
      </c>
      <c r="J817" s="7">
        <v>9951</v>
      </c>
      <c r="K817" s="8">
        <v>365</v>
      </c>
      <c r="L817" s="8">
        <v>730</v>
      </c>
      <c r="M817" s="8">
        <v>1095</v>
      </c>
      <c r="N817" s="8">
        <v>1460</v>
      </c>
      <c r="O817" s="8">
        <v>1825</v>
      </c>
      <c r="P817" s="8">
        <v>2190</v>
      </c>
      <c r="Q817" s="6">
        <v>2.3290384453705478E-4</v>
      </c>
      <c r="R817" s="33">
        <f t="shared" si="255"/>
        <v>9140.025225620815</v>
      </c>
      <c r="S817" s="31">
        <f t="shared" si="256"/>
        <v>8395.1423098165833</v>
      </c>
      <c r="T817" s="31">
        <f t="shared" si="257"/>
        <v>7710.9649768264671</v>
      </c>
      <c r="U817" s="31">
        <f t="shared" si="258"/>
        <v>7082.5459151916921</v>
      </c>
      <c r="V817" s="31">
        <f t="shared" si="259"/>
        <v>6505.3410035644383</v>
      </c>
      <c r="W817" s="20">
        <f t="shared" si="260"/>
        <v>5975.1764519992357</v>
      </c>
      <c r="Y817" s="153">
        <f t="shared" si="252"/>
        <v>14.673187343999999</v>
      </c>
      <c r="Z817" s="155">
        <f t="shared" si="261"/>
        <v>1837.9560355723358</v>
      </c>
      <c r="AA817" s="156">
        <f t="shared" si="262"/>
        <v>5873.0089412541311</v>
      </c>
      <c r="AD817" s="14" t="s">
        <v>721</v>
      </c>
      <c r="AE817" s="57">
        <v>40078</v>
      </c>
      <c r="AF817" s="33">
        <f t="shared" si="263"/>
        <v>9140.025225620815</v>
      </c>
      <c r="AG817" s="84">
        <f t="shared" si="253"/>
        <v>13.477369356287818</v>
      </c>
      <c r="AH817" s="31">
        <f t="shared" si="264"/>
        <v>8395.1423098165833</v>
      </c>
      <c r="AI817" s="86">
        <f t="shared" si="254"/>
        <v>12.379006722086183</v>
      </c>
      <c r="AJ817" s="155">
        <f t="shared" si="265"/>
        <v>7710.9649768264671</v>
      </c>
      <c r="AK817" s="56"/>
      <c r="AL817" s="86">
        <f t="shared" si="266"/>
        <v>11.370157140789606</v>
      </c>
      <c r="AM817" s="31">
        <f t="shared" si="267"/>
        <v>7082.5459151916921</v>
      </c>
      <c r="AN817" s="86">
        <f t="shared" si="268"/>
        <v>10.443525583970418</v>
      </c>
      <c r="AO817" s="31">
        <f t="shared" si="269"/>
        <v>6505.3410035644383</v>
      </c>
      <c r="AP817" s="89">
        <f t="shared" si="270"/>
        <v>9.592411544759921</v>
      </c>
      <c r="AQ817" s="20">
        <f t="shared" si="271"/>
        <v>5975.1764519992357</v>
      </c>
      <c r="AR817" s="86">
        <f t="shared" si="272"/>
        <v>8.8106605862367608</v>
      </c>
    </row>
    <row r="818" spans="1:44" x14ac:dyDescent="0.25">
      <c r="A818" s="3" t="s">
        <v>762</v>
      </c>
      <c r="B818" s="4">
        <v>40079</v>
      </c>
      <c r="C818" s="7">
        <v>4301334067</v>
      </c>
      <c r="D818" s="8">
        <v>363</v>
      </c>
      <c r="E818" s="8">
        <v>5056</v>
      </c>
      <c r="F818" s="8" t="s">
        <v>1695</v>
      </c>
      <c r="G818" s="8" t="s">
        <v>1696</v>
      </c>
      <c r="H818" s="8">
        <v>40.072150000000001</v>
      </c>
      <c r="I818" s="9">
        <v>-110.12175000000001</v>
      </c>
      <c r="J818" s="7">
        <v>5056</v>
      </c>
      <c r="K818" s="8">
        <v>365</v>
      </c>
      <c r="L818" s="8">
        <v>730</v>
      </c>
      <c r="M818" s="8">
        <v>1095</v>
      </c>
      <c r="N818" s="8">
        <v>1460</v>
      </c>
      <c r="O818" s="8">
        <v>1825</v>
      </c>
      <c r="P818" s="8">
        <v>2190</v>
      </c>
      <c r="Q818" s="6">
        <v>2.3290384453705478E-4</v>
      </c>
      <c r="R818" s="33">
        <f t="shared" si="255"/>
        <v>4643.9521194592344</v>
      </c>
      <c r="S818" s="31">
        <f t="shared" si="256"/>
        <v>4265.484827498005</v>
      </c>
      <c r="T818" s="31">
        <f t="shared" si="257"/>
        <v>3917.8614132081816</v>
      </c>
      <c r="U818" s="31">
        <f t="shared" si="258"/>
        <v>3598.5681988955075</v>
      </c>
      <c r="V818" s="31">
        <f t="shared" si="259"/>
        <v>3305.29636358374</v>
      </c>
      <c r="W818" s="20">
        <f t="shared" si="260"/>
        <v>3035.9252478452554</v>
      </c>
      <c r="Y818" s="153">
        <f t="shared" si="252"/>
        <v>7.4552944639999996</v>
      </c>
      <c r="Z818" s="155">
        <f t="shared" si="261"/>
        <v>933.84641903866248</v>
      </c>
      <c r="AA818" s="156">
        <f t="shared" si="262"/>
        <v>2984.014994169519</v>
      </c>
      <c r="AD818" s="14" t="s">
        <v>762</v>
      </c>
      <c r="AE818" s="57">
        <v>40079</v>
      </c>
      <c r="AF818" s="33">
        <f t="shared" si="263"/>
        <v>4643.9521194592344</v>
      </c>
      <c r="AG818" s="84">
        <f t="shared" si="253"/>
        <v>6.8477117340358973</v>
      </c>
      <c r="AH818" s="31">
        <f t="shared" si="264"/>
        <v>4265.484827498005</v>
      </c>
      <c r="AI818" s="86">
        <f t="shared" si="254"/>
        <v>6.2896450594782181</v>
      </c>
      <c r="AJ818" s="155">
        <f t="shared" si="265"/>
        <v>3917.8614132081816</v>
      </c>
      <c r="AK818" s="56"/>
      <c r="AL818" s="86">
        <f t="shared" si="266"/>
        <v>5.7770590396776447</v>
      </c>
      <c r="AM818" s="31">
        <f t="shared" si="267"/>
        <v>3598.5681988955075</v>
      </c>
      <c r="AN818" s="86">
        <f t="shared" si="268"/>
        <v>5.3062471462721774</v>
      </c>
      <c r="AO818" s="31">
        <f t="shared" si="269"/>
        <v>3305.29636358374</v>
      </c>
      <c r="AP818" s="89">
        <f t="shared" si="270"/>
        <v>4.873804921144222</v>
      </c>
      <c r="AQ818" s="20">
        <f t="shared" si="271"/>
        <v>3035.9252478452554</v>
      </c>
      <c r="AR818" s="86">
        <f t="shared" si="272"/>
        <v>4.476605358658734</v>
      </c>
    </row>
    <row r="819" spans="1:44" x14ac:dyDescent="0.25">
      <c r="A819" s="3" t="s">
        <v>882</v>
      </c>
      <c r="B819" s="4">
        <v>40080</v>
      </c>
      <c r="C819" s="7">
        <v>4301350019</v>
      </c>
      <c r="D819" s="8">
        <v>360</v>
      </c>
      <c r="E819" s="8">
        <v>4198</v>
      </c>
      <c r="F819" s="8" t="s">
        <v>1695</v>
      </c>
      <c r="G819" s="8" t="s">
        <v>1696</v>
      </c>
      <c r="H819" s="8">
        <v>40.125799999999899</v>
      </c>
      <c r="I819" s="9">
        <v>-110.01788000000001</v>
      </c>
      <c r="J819" s="7">
        <v>4198</v>
      </c>
      <c r="K819" s="8">
        <v>365</v>
      </c>
      <c r="L819" s="8">
        <v>730</v>
      </c>
      <c r="M819" s="8">
        <v>1095</v>
      </c>
      <c r="N819" s="8">
        <v>1460</v>
      </c>
      <c r="O819" s="8">
        <v>1825</v>
      </c>
      <c r="P819" s="8">
        <v>2190</v>
      </c>
      <c r="Q819" s="6">
        <v>2.3290384453705478E-4</v>
      </c>
      <c r="R819" s="33">
        <f t="shared" si="255"/>
        <v>3855.8763839972044</v>
      </c>
      <c r="S819" s="31">
        <f t="shared" si="256"/>
        <v>3541.6347519455353</v>
      </c>
      <c r="T819" s="31">
        <f t="shared" si="257"/>
        <v>3253.0028110458757</v>
      </c>
      <c r="U819" s="31">
        <f t="shared" si="258"/>
        <v>2987.8934531177492</v>
      </c>
      <c r="V819" s="31">
        <f t="shared" si="259"/>
        <v>2744.3896626433034</v>
      </c>
      <c r="W819" s="20">
        <f t="shared" si="260"/>
        <v>2520.7306547575913</v>
      </c>
      <c r="Y819" s="153">
        <f t="shared" si="252"/>
        <v>6.190135712</v>
      </c>
      <c r="Z819" s="155">
        <f t="shared" si="261"/>
        <v>775.37327276983888</v>
      </c>
      <c r="AA819" s="156">
        <f t="shared" si="262"/>
        <v>2477.6295382760368</v>
      </c>
      <c r="AD819" s="14" t="s">
        <v>882</v>
      </c>
      <c r="AE819" s="57">
        <v>40080</v>
      </c>
      <c r="AF819" s="33">
        <f t="shared" si="263"/>
        <v>3855.8763839972044</v>
      </c>
      <c r="AG819" s="84">
        <f t="shared" si="253"/>
        <v>5.6856593867647733</v>
      </c>
      <c r="AH819" s="31">
        <f t="shared" si="264"/>
        <v>3541.6347519455353</v>
      </c>
      <c r="AI819" s="86">
        <f t="shared" si="254"/>
        <v>5.2222962736727769</v>
      </c>
      <c r="AJ819" s="155">
        <f t="shared" si="265"/>
        <v>3253.0028110458757</v>
      </c>
      <c r="AK819" s="56"/>
      <c r="AL819" s="86">
        <f t="shared" si="266"/>
        <v>4.7966957770108296</v>
      </c>
      <c r="AM819" s="31">
        <f t="shared" si="267"/>
        <v>2987.8934531177492</v>
      </c>
      <c r="AN819" s="86">
        <f t="shared" si="268"/>
        <v>4.405780363934058</v>
      </c>
      <c r="AO819" s="31">
        <f t="shared" si="269"/>
        <v>2744.3896626433034</v>
      </c>
      <c r="AP819" s="89">
        <f t="shared" si="270"/>
        <v>4.0467233107127072</v>
      </c>
      <c r="AQ819" s="20">
        <f t="shared" si="271"/>
        <v>2520.7306547575913</v>
      </c>
      <c r="AR819" s="86">
        <f t="shared" si="272"/>
        <v>3.7169282625888775</v>
      </c>
    </row>
    <row r="820" spans="1:44" x14ac:dyDescent="0.25">
      <c r="A820" s="3" t="s">
        <v>763</v>
      </c>
      <c r="B820" s="4">
        <v>40085</v>
      </c>
      <c r="C820" s="7">
        <v>4301334068</v>
      </c>
      <c r="D820" s="8">
        <v>365</v>
      </c>
      <c r="E820" s="8">
        <v>6437</v>
      </c>
      <c r="F820" s="8" t="s">
        <v>1695</v>
      </c>
      <c r="G820" s="8" t="s">
        <v>1696</v>
      </c>
      <c r="H820" s="8">
        <v>40.072119999999899</v>
      </c>
      <c r="I820" s="9">
        <v>-110.12181</v>
      </c>
      <c r="J820" s="7">
        <v>6437</v>
      </c>
      <c r="K820" s="8">
        <v>365</v>
      </c>
      <c r="L820" s="8">
        <v>730</v>
      </c>
      <c r="M820" s="8">
        <v>1095</v>
      </c>
      <c r="N820" s="8">
        <v>1460</v>
      </c>
      <c r="O820" s="8">
        <v>1825</v>
      </c>
      <c r="P820" s="8">
        <v>2190</v>
      </c>
      <c r="Q820" s="6">
        <v>2.3290384453705478E-4</v>
      </c>
      <c r="R820" s="33">
        <f t="shared" si="255"/>
        <v>5912.4050223415925</v>
      </c>
      <c r="S820" s="31">
        <f t="shared" si="256"/>
        <v>5430.5628628569339</v>
      </c>
      <c r="T820" s="31">
        <f t="shared" si="257"/>
        <v>4987.9893031687234</v>
      </c>
      <c r="U820" s="31">
        <f t="shared" si="258"/>
        <v>4581.4840775890789</v>
      </c>
      <c r="V820" s="31">
        <f t="shared" si="259"/>
        <v>4208.1077318806438</v>
      </c>
      <c r="W820" s="20">
        <f t="shared" si="260"/>
        <v>3865.1603679548871</v>
      </c>
      <c r="Y820" s="153">
        <f t="shared" si="252"/>
        <v>9.4916397279999991</v>
      </c>
      <c r="Z820" s="155">
        <f t="shared" si="261"/>
        <v>1188.9179982895314</v>
      </c>
      <c r="AA820" s="156">
        <f t="shared" si="262"/>
        <v>3799.0713048791918</v>
      </c>
      <c r="AD820" s="14" t="s">
        <v>763</v>
      </c>
      <c r="AE820" s="57">
        <v>40085</v>
      </c>
      <c r="AF820" s="33">
        <f t="shared" si="263"/>
        <v>5912.4050223415925</v>
      </c>
      <c r="AG820" s="84">
        <f t="shared" si="253"/>
        <v>8.7181013512636607</v>
      </c>
      <c r="AH820" s="31">
        <f t="shared" si="264"/>
        <v>5430.5628628569339</v>
      </c>
      <c r="AI820" s="86">
        <f t="shared" si="254"/>
        <v>8.0076038860485141</v>
      </c>
      <c r="AJ820" s="155">
        <f t="shared" si="265"/>
        <v>4987.9893031687234</v>
      </c>
      <c r="AK820" s="56"/>
      <c r="AL820" s="86">
        <f t="shared" si="266"/>
        <v>7.3550096990516218</v>
      </c>
      <c r="AM820" s="31">
        <f t="shared" si="267"/>
        <v>4581.4840775890789</v>
      </c>
      <c r="AN820" s="86">
        <f t="shared" si="268"/>
        <v>6.7555998577045102</v>
      </c>
      <c r="AO820" s="31">
        <f t="shared" si="269"/>
        <v>4208.1077318806438</v>
      </c>
      <c r="AP820" s="89">
        <f t="shared" si="270"/>
        <v>6.2050400073982122</v>
      </c>
      <c r="AQ820" s="20">
        <f t="shared" si="271"/>
        <v>3865.1603679548871</v>
      </c>
      <c r="AR820" s="86">
        <f t="shared" si="272"/>
        <v>5.6993490296056706</v>
      </c>
    </row>
    <row r="821" spans="1:44" x14ac:dyDescent="0.25">
      <c r="A821" s="3" t="s">
        <v>655</v>
      </c>
      <c r="B821" s="4">
        <v>40086</v>
      </c>
      <c r="C821" s="7">
        <v>4301333759</v>
      </c>
      <c r="D821" s="8">
        <v>347</v>
      </c>
      <c r="E821" s="8">
        <v>2397</v>
      </c>
      <c r="F821" s="8" t="s">
        <v>1695</v>
      </c>
      <c r="G821" s="8" t="s">
        <v>1696</v>
      </c>
      <c r="H821" s="8">
        <v>40.094439999999899</v>
      </c>
      <c r="I821" s="9">
        <v>-110.09359000000001</v>
      </c>
      <c r="J821" s="7">
        <v>2397</v>
      </c>
      <c r="K821" s="8">
        <v>365</v>
      </c>
      <c r="L821" s="8">
        <v>730</v>
      </c>
      <c r="M821" s="8">
        <v>1095</v>
      </c>
      <c r="N821" s="8">
        <v>1460</v>
      </c>
      <c r="O821" s="8">
        <v>1825</v>
      </c>
      <c r="P821" s="8">
        <v>2190</v>
      </c>
      <c r="Q821" s="6">
        <v>2.3290384453705478E-4</v>
      </c>
      <c r="R821" s="33">
        <f t="shared" si="255"/>
        <v>2201.6521420774889</v>
      </c>
      <c r="S821" s="31">
        <f t="shared" si="256"/>
        <v>2022.2245117707116</v>
      </c>
      <c r="T821" s="31">
        <f t="shared" si="257"/>
        <v>1857.4196612856035</v>
      </c>
      <c r="U821" s="31">
        <f t="shared" si="258"/>
        <v>1706.0458806868139</v>
      </c>
      <c r="V821" s="31">
        <f t="shared" si="259"/>
        <v>1567.0085805993326</v>
      </c>
      <c r="W821" s="20">
        <f t="shared" si="260"/>
        <v>1439.30237719246</v>
      </c>
      <c r="Y821" s="153">
        <f t="shared" si="252"/>
        <v>3.5344819679999997</v>
      </c>
      <c r="Z821" s="155">
        <f t="shared" si="261"/>
        <v>442.72742611465071</v>
      </c>
      <c r="AA821" s="156">
        <f t="shared" si="262"/>
        <v>1414.6922351709527</v>
      </c>
      <c r="AD821" s="14" t="s">
        <v>655</v>
      </c>
      <c r="AE821" s="57">
        <v>40086</v>
      </c>
      <c r="AF821" s="33">
        <f t="shared" si="263"/>
        <v>2201.6521420774889</v>
      </c>
      <c r="AG821" s="84">
        <f t="shared" si="253"/>
        <v>3.2464329561875087</v>
      </c>
      <c r="AH821" s="31">
        <f t="shared" si="264"/>
        <v>2022.2245117707116</v>
      </c>
      <c r="AI821" s="86">
        <f t="shared" si="254"/>
        <v>2.981859020484432</v>
      </c>
      <c r="AJ821" s="155">
        <f t="shared" si="265"/>
        <v>1857.4196612856035</v>
      </c>
      <c r="AK821" s="56"/>
      <c r="AL821" s="86">
        <f t="shared" si="266"/>
        <v>2.7388470170307189</v>
      </c>
      <c r="AM821" s="31">
        <f t="shared" si="267"/>
        <v>1706.0458806868139</v>
      </c>
      <c r="AN821" s="86">
        <f t="shared" si="268"/>
        <v>2.5156397170914571</v>
      </c>
      <c r="AO821" s="31">
        <f t="shared" si="269"/>
        <v>1567.0085805993326</v>
      </c>
      <c r="AP821" s="89">
        <f t="shared" si="270"/>
        <v>2.3106231004712621</v>
      </c>
      <c r="AQ821" s="20">
        <f t="shared" si="271"/>
        <v>1439.30237719246</v>
      </c>
      <c r="AR821" s="86">
        <f t="shared" si="272"/>
        <v>2.1223146844748788</v>
      </c>
    </row>
    <row r="822" spans="1:44" x14ac:dyDescent="0.25">
      <c r="A822" s="3" t="s">
        <v>877</v>
      </c>
      <c r="B822" s="4">
        <v>40086</v>
      </c>
      <c r="C822" s="7">
        <v>4301350010</v>
      </c>
      <c r="D822" s="8">
        <v>364</v>
      </c>
      <c r="E822" s="8">
        <v>2167</v>
      </c>
      <c r="F822" s="8" t="s">
        <v>1695</v>
      </c>
      <c r="G822" s="8" t="s">
        <v>1696</v>
      </c>
      <c r="H822" s="8">
        <v>40.124670000000002</v>
      </c>
      <c r="I822" s="9">
        <v>-110.03185000000001</v>
      </c>
      <c r="J822" s="7">
        <v>2167</v>
      </c>
      <c r="K822" s="8">
        <v>365</v>
      </c>
      <c r="L822" s="8">
        <v>730</v>
      </c>
      <c r="M822" s="8">
        <v>1095</v>
      </c>
      <c r="N822" s="8">
        <v>1460</v>
      </c>
      <c r="O822" s="8">
        <v>1825</v>
      </c>
      <c r="P822" s="8">
        <v>2190</v>
      </c>
      <c r="Q822" s="6">
        <v>2.3290384453705478E-4</v>
      </c>
      <c r="R822" s="33">
        <f t="shared" si="255"/>
        <v>1990.3964087951267</v>
      </c>
      <c r="S822" s="31">
        <f t="shared" si="256"/>
        <v>1828.1854472286743</v>
      </c>
      <c r="T822" s="31">
        <f t="shared" si="257"/>
        <v>1679.1941618714654</v>
      </c>
      <c r="U822" s="31">
        <f t="shared" si="258"/>
        <v>1542.3451912592097</v>
      </c>
      <c r="V822" s="31">
        <f t="shared" si="259"/>
        <v>1416.6489754521292</v>
      </c>
      <c r="W822" s="20">
        <f t="shared" si="260"/>
        <v>1301.1966004906385</v>
      </c>
      <c r="Y822" s="153">
        <f t="shared" si="252"/>
        <v>3.1953368479999997</v>
      </c>
      <c r="Z822" s="155">
        <f t="shared" si="261"/>
        <v>400.24627967895202</v>
      </c>
      <c r="AA822" s="156">
        <f t="shared" si="262"/>
        <v>1278.9478821925134</v>
      </c>
      <c r="AD822" s="14" t="s">
        <v>877</v>
      </c>
      <c r="AE822" s="57">
        <v>40086</v>
      </c>
      <c r="AF822" s="33">
        <f t="shared" si="263"/>
        <v>1990.3964087951267</v>
      </c>
      <c r="AG822" s="84">
        <f t="shared" si="253"/>
        <v>2.9349270822104012</v>
      </c>
      <c r="AH822" s="31">
        <f t="shared" si="264"/>
        <v>1828.1854472286743</v>
      </c>
      <c r="AI822" s="86">
        <f t="shared" si="254"/>
        <v>2.695739882098358</v>
      </c>
      <c r="AJ822" s="155">
        <f t="shared" si="265"/>
        <v>1679.1941618714654</v>
      </c>
      <c r="AK822" s="56"/>
      <c r="AL822" s="86">
        <f t="shared" si="266"/>
        <v>2.476045676222598</v>
      </c>
      <c r="AM822" s="31">
        <f t="shared" si="267"/>
        <v>1542.3451912592097</v>
      </c>
      <c r="AN822" s="86">
        <f t="shared" si="268"/>
        <v>2.27425584770012</v>
      </c>
      <c r="AO822" s="31">
        <f t="shared" si="269"/>
        <v>1416.6489754521292</v>
      </c>
      <c r="AP822" s="89">
        <f t="shared" si="270"/>
        <v>2.0889112468590842</v>
      </c>
      <c r="AQ822" s="20">
        <f t="shared" si="271"/>
        <v>1301.1966004906385</v>
      </c>
      <c r="AR822" s="86">
        <f t="shared" si="272"/>
        <v>1.9186716400738679</v>
      </c>
    </row>
    <row r="823" spans="1:44" x14ac:dyDescent="0.25">
      <c r="A823" s="3" t="s">
        <v>859</v>
      </c>
      <c r="B823" s="4">
        <v>40088</v>
      </c>
      <c r="C823" s="7">
        <v>4301334260</v>
      </c>
      <c r="D823" s="8">
        <v>366</v>
      </c>
      <c r="E823" s="8">
        <v>2820</v>
      </c>
      <c r="F823" s="8" t="s">
        <v>1695</v>
      </c>
      <c r="G823" s="8" t="s">
        <v>1696</v>
      </c>
      <c r="H823" s="8">
        <v>40.115099999999899</v>
      </c>
      <c r="I823" s="9">
        <v>-110.05081</v>
      </c>
      <c r="J823" s="7">
        <v>2820</v>
      </c>
      <c r="K823" s="8">
        <v>365</v>
      </c>
      <c r="L823" s="8">
        <v>730</v>
      </c>
      <c r="M823" s="8">
        <v>1095</v>
      </c>
      <c r="N823" s="8">
        <v>1460</v>
      </c>
      <c r="O823" s="8">
        <v>1825</v>
      </c>
      <c r="P823" s="8">
        <v>2190</v>
      </c>
      <c r="Q823" s="6">
        <v>2.3290384453705478E-4</v>
      </c>
      <c r="R823" s="33">
        <f t="shared" si="255"/>
        <v>2590.1789906793988</v>
      </c>
      <c r="S823" s="31">
        <f t="shared" si="256"/>
        <v>2379.0876609067195</v>
      </c>
      <c r="T823" s="31">
        <f t="shared" si="257"/>
        <v>2185.1996015124746</v>
      </c>
      <c r="U823" s="31">
        <f t="shared" si="258"/>
        <v>2007.1128008080166</v>
      </c>
      <c r="V823" s="31">
        <f t="shared" si="259"/>
        <v>1843.53950658745</v>
      </c>
      <c r="W823" s="20">
        <f t="shared" si="260"/>
        <v>1693.2969143440705</v>
      </c>
      <c r="Y823" s="153">
        <f t="shared" si="252"/>
        <v>4.1582140799999996</v>
      </c>
      <c r="Z823" s="155">
        <f t="shared" si="261"/>
        <v>520.85579542900075</v>
      </c>
      <c r="AA823" s="156">
        <f t="shared" si="262"/>
        <v>1664.3438060834737</v>
      </c>
      <c r="AD823" s="14" t="s">
        <v>859</v>
      </c>
      <c r="AE823" s="57">
        <v>40088</v>
      </c>
      <c r="AF823" s="33">
        <f t="shared" si="263"/>
        <v>2590.1789906793988</v>
      </c>
      <c r="AG823" s="84">
        <f t="shared" si="253"/>
        <v>3.8193328896323631</v>
      </c>
      <c r="AH823" s="31">
        <f t="shared" si="264"/>
        <v>2379.0876609067195</v>
      </c>
      <c r="AI823" s="86">
        <f t="shared" si="254"/>
        <v>3.5080694358640376</v>
      </c>
      <c r="AJ823" s="155">
        <f t="shared" si="265"/>
        <v>2185.1996015124746</v>
      </c>
      <c r="AK823" s="56"/>
      <c r="AL823" s="86">
        <f t="shared" si="266"/>
        <v>3.2221729612126104</v>
      </c>
      <c r="AM823" s="31">
        <f t="shared" si="267"/>
        <v>2007.1128008080166</v>
      </c>
      <c r="AN823" s="86">
        <f t="shared" si="268"/>
        <v>2.9595761377546559</v>
      </c>
      <c r="AO823" s="31">
        <f t="shared" si="269"/>
        <v>1843.53950658745</v>
      </c>
      <c r="AP823" s="89">
        <f t="shared" si="270"/>
        <v>2.7183801182014848</v>
      </c>
      <c r="AQ823" s="20">
        <f t="shared" si="271"/>
        <v>1693.2969143440705</v>
      </c>
      <c r="AR823" s="86">
        <f t="shared" si="272"/>
        <v>2.4968408052645632</v>
      </c>
    </row>
    <row r="824" spans="1:44" x14ac:dyDescent="0.25">
      <c r="A824" s="3" t="s">
        <v>879</v>
      </c>
      <c r="B824" s="4">
        <v>40088</v>
      </c>
      <c r="C824" s="7">
        <v>4301350015</v>
      </c>
      <c r="D824" s="8">
        <v>362</v>
      </c>
      <c r="E824" s="8">
        <v>433</v>
      </c>
      <c r="F824" s="8" t="s">
        <v>1695</v>
      </c>
      <c r="G824" s="8" t="s">
        <v>1696</v>
      </c>
      <c r="H824" s="8">
        <v>40.126359999999899</v>
      </c>
      <c r="I824" s="9">
        <v>-110.00942000000001</v>
      </c>
      <c r="J824" s="7">
        <v>433</v>
      </c>
      <c r="K824" s="8">
        <v>365</v>
      </c>
      <c r="L824" s="8">
        <v>730</v>
      </c>
      <c r="M824" s="8">
        <v>1095</v>
      </c>
      <c r="N824" s="8">
        <v>1460</v>
      </c>
      <c r="O824" s="8">
        <v>1825</v>
      </c>
      <c r="P824" s="8">
        <v>2190</v>
      </c>
      <c r="Q824" s="6">
        <v>2.3290384453705478E-4</v>
      </c>
      <c r="R824" s="33">
        <f t="shared" si="255"/>
        <v>397.71188048375166</v>
      </c>
      <c r="S824" s="31">
        <f t="shared" si="256"/>
        <v>365.29963020305303</v>
      </c>
      <c r="T824" s="31">
        <f t="shared" si="257"/>
        <v>335.52887498400764</v>
      </c>
      <c r="U824" s="31">
        <f t="shared" si="258"/>
        <v>308.18434140066353</v>
      </c>
      <c r="V824" s="31">
        <f t="shared" si="259"/>
        <v>283.06830012495243</v>
      </c>
      <c r="W824" s="20">
        <f t="shared" si="260"/>
        <v>259.99913613864629</v>
      </c>
      <c r="Y824" s="153">
        <f t="shared" si="252"/>
        <v>0.638477552</v>
      </c>
      <c r="Z824" s="155">
        <f t="shared" si="261"/>
        <v>79.97537568111963</v>
      </c>
      <c r="AA824" s="156">
        <f t="shared" si="262"/>
        <v>255.55349930288801</v>
      </c>
      <c r="AD824" s="14" t="s">
        <v>879</v>
      </c>
      <c r="AE824" s="57">
        <v>40088</v>
      </c>
      <c r="AF824" s="33">
        <f t="shared" si="263"/>
        <v>397.71188048375166</v>
      </c>
      <c r="AG824" s="84">
        <f t="shared" si="253"/>
        <v>0.58644366709603313</v>
      </c>
      <c r="AH824" s="31">
        <f t="shared" si="264"/>
        <v>365.29963020305303</v>
      </c>
      <c r="AI824" s="86">
        <f t="shared" si="254"/>
        <v>0.53865037791813064</v>
      </c>
      <c r="AJ824" s="155">
        <f t="shared" si="265"/>
        <v>335.52887498400764</v>
      </c>
      <c r="AK824" s="56"/>
      <c r="AL824" s="86">
        <f t="shared" si="266"/>
        <v>0.49475208943441856</v>
      </c>
      <c r="AM824" s="31">
        <f t="shared" si="267"/>
        <v>308.18434140066353</v>
      </c>
      <c r="AN824" s="86">
        <f t="shared" si="268"/>
        <v>0.45443137150629997</v>
      </c>
      <c r="AO824" s="31">
        <f t="shared" si="269"/>
        <v>283.06830012495243</v>
      </c>
      <c r="AP824" s="89">
        <f t="shared" si="270"/>
        <v>0.41739666353944782</v>
      </c>
      <c r="AQ824" s="20">
        <f t="shared" si="271"/>
        <v>259.99913613864629</v>
      </c>
      <c r="AR824" s="86">
        <f t="shared" si="272"/>
        <v>0.38338016619842402</v>
      </c>
    </row>
    <row r="825" spans="1:44" x14ac:dyDescent="0.25">
      <c r="A825" s="3" t="s">
        <v>691</v>
      </c>
      <c r="B825" s="4">
        <v>40092</v>
      </c>
      <c r="C825" s="7">
        <v>4301333881</v>
      </c>
      <c r="D825" s="8">
        <v>359</v>
      </c>
      <c r="E825" s="8">
        <v>10284</v>
      </c>
      <c r="F825" s="8" t="s">
        <v>1695</v>
      </c>
      <c r="G825" s="8" t="s">
        <v>1696</v>
      </c>
      <c r="H825" s="8">
        <v>40.043799999999898</v>
      </c>
      <c r="I825" s="9">
        <v>-110.15065</v>
      </c>
      <c r="J825" s="7">
        <v>10284</v>
      </c>
      <c r="K825" s="8">
        <v>365</v>
      </c>
      <c r="L825" s="8">
        <v>730</v>
      </c>
      <c r="M825" s="8">
        <v>1095</v>
      </c>
      <c r="N825" s="8">
        <v>1460</v>
      </c>
      <c r="O825" s="8">
        <v>1825</v>
      </c>
      <c r="P825" s="8">
        <v>2190</v>
      </c>
      <c r="Q825" s="6">
        <v>2.3290384453705478E-4</v>
      </c>
      <c r="R825" s="33">
        <f t="shared" si="255"/>
        <v>9445.8867872861483</v>
      </c>
      <c r="S825" s="31">
        <f t="shared" si="256"/>
        <v>8676.0771293491853</v>
      </c>
      <c r="T825" s="31">
        <f t="shared" si="257"/>
        <v>7969.0045042391102</v>
      </c>
      <c r="U825" s="31">
        <f t="shared" si="258"/>
        <v>7319.5560437977456</v>
      </c>
      <c r="V825" s="31">
        <f t="shared" si="259"/>
        <v>6723.0355623210407</v>
      </c>
      <c r="W825" s="20">
        <f t="shared" si="260"/>
        <v>6175.1295982675247</v>
      </c>
      <c r="Y825" s="153">
        <f t="shared" si="252"/>
        <v>15.164210495999999</v>
      </c>
      <c r="Z825" s="155">
        <f t="shared" si="261"/>
        <v>1899.4613475857604</v>
      </c>
      <c r="AA825" s="156">
        <f t="shared" si="262"/>
        <v>6069.5431566533498</v>
      </c>
      <c r="AD825" s="14" t="s">
        <v>691</v>
      </c>
      <c r="AE825" s="57">
        <v>40092</v>
      </c>
      <c r="AF825" s="33">
        <f t="shared" si="263"/>
        <v>9445.8867872861483</v>
      </c>
      <c r="AG825" s="84">
        <f t="shared" si="253"/>
        <v>13.928375686872066</v>
      </c>
      <c r="AH825" s="31">
        <f t="shared" si="264"/>
        <v>8676.0771293491853</v>
      </c>
      <c r="AI825" s="86">
        <f t="shared" si="254"/>
        <v>12.793257474619065</v>
      </c>
      <c r="AJ825" s="155">
        <f t="shared" si="265"/>
        <v>7969.0045042391102</v>
      </c>
      <c r="AK825" s="56"/>
      <c r="AL825" s="86">
        <f t="shared" si="266"/>
        <v>11.750647777698754</v>
      </c>
      <c r="AM825" s="31">
        <f t="shared" si="267"/>
        <v>7319.5560437977456</v>
      </c>
      <c r="AN825" s="86">
        <f t="shared" si="268"/>
        <v>10.793007447045703</v>
      </c>
      <c r="AO825" s="31">
        <f t="shared" si="269"/>
        <v>6723.0355623210407</v>
      </c>
      <c r="AP825" s="89">
        <f t="shared" si="270"/>
        <v>9.913411750207116</v>
      </c>
      <c r="AQ825" s="20">
        <f t="shared" si="271"/>
        <v>6175.1295982675247</v>
      </c>
      <c r="AR825" s="86">
        <f t="shared" si="272"/>
        <v>9.1055002983477884</v>
      </c>
    </row>
    <row r="826" spans="1:44" x14ac:dyDescent="0.25">
      <c r="A826" s="3" t="s">
        <v>911</v>
      </c>
      <c r="B826" s="4">
        <v>40093</v>
      </c>
      <c r="C826" s="7">
        <v>4301350076</v>
      </c>
      <c r="D826" s="8">
        <v>360</v>
      </c>
      <c r="E826" s="8">
        <v>1834</v>
      </c>
      <c r="F826" s="8" t="s">
        <v>1695</v>
      </c>
      <c r="G826" s="8" t="s">
        <v>1696</v>
      </c>
      <c r="H826" s="8">
        <v>40.118989999999897</v>
      </c>
      <c r="I826" s="9">
        <v>-109.97989</v>
      </c>
      <c r="J826" s="7">
        <v>1834</v>
      </c>
      <c r="K826" s="8">
        <v>365</v>
      </c>
      <c r="L826" s="8">
        <v>730</v>
      </c>
      <c r="M826" s="8">
        <v>1095</v>
      </c>
      <c r="N826" s="8">
        <v>1460</v>
      </c>
      <c r="O826" s="8">
        <v>1825</v>
      </c>
      <c r="P826" s="8">
        <v>2190</v>
      </c>
      <c r="Q826" s="6">
        <v>2.3290384453705478E-4</v>
      </c>
      <c r="R826" s="33">
        <f t="shared" si="255"/>
        <v>1684.5348471297934</v>
      </c>
      <c r="S826" s="31">
        <f t="shared" si="256"/>
        <v>1547.2506276960723</v>
      </c>
      <c r="T826" s="31">
        <f t="shared" si="257"/>
        <v>1421.1546344588223</v>
      </c>
      <c r="U826" s="31">
        <f t="shared" si="258"/>
        <v>1305.3350626531569</v>
      </c>
      <c r="V826" s="31">
        <f t="shared" si="259"/>
        <v>1198.9544166955261</v>
      </c>
      <c r="W826" s="20">
        <f t="shared" si="260"/>
        <v>1101.2434542223493</v>
      </c>
      <c r="Y826" s="153">
        <f t="shared" si="252"/>
        <v>2.7043136959999998</v>
      </c>
      <c r="Z826" s="155">
        <f t="shared" si="261"/>
        <v>338.74096766552748</v>
      </c>
      <c r="AA826" s="156">
        <f t="shared" si="262"/>
        <v>1082.4136667932949</v>
      </c>
      <c r="AD826" s="14" t="s">
        <v>911</v>
      </c>
      <c r="AE826" s="57">
        <v>40093</v>
      </c>
      <c r="AF826" s="33">
        <f t="shared" si="263"/>
        <v>1684.5348471297934</v>
      </c>
      <c r="AG826" s="84">
        <f t="shared" si="253"/>
        <v>2.4839207516261541</v>
      </c>
      <c r="AH826" s="31">
        <f t="shared" si="264"/>
        <v>1547.2506276960723</v>
      </c>
      <c r="AI826" s="86">
        <f t="shared" si="254"/>
        <v>2.2814891295654771</v>
      </c>
      <c r="AJ826" s="155">
        <f t="shared" si="265"/>
        <v>1421.1546344588223</v>
      </c>
      <c r="AK826" s="56"/>
      <c r="AL826" s="86">
        <f t="shared" si="266"/>
        <v>2.0955550393134494</v>
      </c>
      <c r="AM826" s="31">
        <f t="shared" si="267"/>
        <v>1305.3350626531569</v>
      </c>
      <c r="AN826" s="86">
        <f t="shared" si="268"/>
        <v>1.9247739846248366</v>
      </c>
      <c r="AO826" s="31">
        <f t="shared" si="269"/>
        <v>1198.9544166955261</v>
      </c>
      <c r="AP826" s="89">
        <f t="shared" si="270"/>
        <v>1.7679110414118877</v>
      </c>
      <c r="AQ826" s="20">
        <f t="shared" si="271"/>
        <v>1101.2434542223493</v>
      </c>
      <c r="AR826" s="86">
        <f t="shared" si="272"/>
        <v>1.6238319279628397</v>
      </c>
    </row>
    <row r="827" spans="1:44" x14ac:dyDescent="0.25">
      <c r="A827" s="3" t="s">
        <v>692</v>
      </c>
      <c r="B827" s="4">
        <v>40098</v>
      </c>
      <c r="C827" s="7">
        <v>4301333882</v>
      </c>
      <c r="D827" s="8">
        <v>358</v>
      </c>
      <c r="E827" s="8">
        <v>5484</v>
      </c>
      <c r="F827" s="8" t="s">
        <v>1695</v>
      </c>
      <c r="G827" s="8" t="s">
        <v>1696</v>
      </c>
      <c r="H827" s="8">
        <v>40.040280000000003</v>
      </c>
      <c r="I827" s="9">
        <v>-110.14558</v>
      </c>
      <c r="J827" s="7">
        <v>5484</v>
      </c>
      <c r="K827" s="8">
        <v>365</v>
      </c>
      <c r="L827" s="8">
        <v>730</v>
      </c>
      <c r="M827" s="8">
        <v>1095</v>
      </c>
      <c r="N827" s="8">
        <v>1460</v>
      </c>
      <c r="O827" s="8">
        <v>1825</v>
      </c>
      <c r="P827" s="8">
        <v>2190</v>
      </c>
      <c r="Q827" s="6">
        <v>2.3290384453705478E-4</v>
      </c>
      <c r="R827" s="33">
        <f t="shared" si="255"/>
        <v>5037.0714840020646</v>
      </c>
      <c r="S827" s="31">
        <f t="shared" si="256"/>
        <v>4626.5662171675358</v>
      </c>
      <c r="T827" s="31">
        <f t="shared" si="257"/>
        <v>4249.5158208136208</v>
      </c>
      <c r="U827" s="31">
        <f t="shared" si="258"/>
        <v>3903.1938296564408</v>
      </c>
      <c r="V827" s="31">
        <f t="shared" si="259"/>
        <v>3585.0959766402752</v>
      </c>
      <c r="W827" s="20">
        <f t="shared" si="260"/>
        <v>3292.9220844903839</v>
      </c>
      <c r="Y827" s="153">
        <f t="shared" si="252"/>
        <v>8.0863992959999997</v>
      </c>
      <c r="Z827" s="155">
        <f t="shared" si="261"/>
        <v>1012.8982915363972</v>
      </c>
      <c r="AA827" s="156">
        <f t="shared" si="262"/>
        <v>3236.6175292772236</v>
      </c>
      <c r="AD827" s="14" t="s">
        <v>692</v>
      </c>
      <c r="AE827" s="57">
        <v>40098</v>
      </c>
      <c r="AF827" s="33">
        <f t="shared" si="263"/>
        <v>5037.0714840020646</v>
      </c>
      <c r="AG827" s="84">
        <f t="shared" si="253"/>
        <v>7.4273835343063404</v>
      </c>
      <c r="AH827" s="31">
        <f t="shared" si="264"/>
        <v>4626.5662171675358</v>
      </c>
      <c r="AI827" s="86">
        <f t="shared" si="254"/>
        <v>6.8220754561270862</v>
      </c>
      <c r="AJ827" s="155">
        <f t="shared" si="265"/>
        <v>4249.5158208136208</v>
      </c>
      <c r="AK827" s="56"/>
      <c r="AL827" s="86">
        <f t="shared" si="266"/>
        <v>6.2660980564857995</v>
      </c>
      <c r="AM827" s="31">
        <f t="shared" si="267"/>
        <v>3903.1938296564408</v>
      </c>
      <c r="AN827" s="86">
        <f t="shared" si="268"/>
        <v>5.7554310423569266</v>
      </c>
      <c r="AO827" s="31">
        <f t="shared" si="269"/>
        <v>3585.0959766402752</v>
      </c>
      <c r="AP827" s="89">
        <f t="shared" si="270"/>
        <v>5.2863817617790581</v>
      </c>
      <c r="AQ827" s="20">
        <f t="shared" si="271"/>
        <v>3292.9220844903839</v>
      </c>
      <c r="AR827" s="86">
        <f t="shared" si="272"/>
        <v>4.8555585021527881</v>
      </c>
    </row>
    <row r="828" spans="1:44" x14ac:dyDescent="0.25">
      <c r="A828" s="3" t="s">
        <v>1488</v>
      </c>
      <c r="B828" s="4">
        <v>40098</v>
      </c>
      <c r="C828" s="7">
        <v>4304750657</v>
      </c>
      <c r="D828" s="8">
        <v>307</v>
      </c>
      <c r="E828" s="8">
        <v>1146</v>
      </c>
      <c r="F828" s="8" t="s">
        <v>1695</v>
      </c>
      <c r="G828" s="8" t="s">
        <v>1697</v>
      </c>
      <c r="H828" s="8">
        <v>40.114400000000003</v>
      </c>
      <c r="I828" s="9">
        <v>-109.94286</v>
      </c>
      <c r="J828" s="7">
        <v>1146</v>
      </c>
      <c r="K828" s="8">
        <v>365</v>
      </c>
      <c r="L828" s="8">
        <v>730</v>
      </c>
      <c r="M828" s="8">
        <v>1095</v>
      </c>
      <c r="N828" s="8">
        <v>1460</v>
      </c>
      <c r="O828" s="8">
        <v>1825</v>
      </c>
      <c r="P828" s="8">
        <v>2190</v>
      </c>
      <c r="Q828" s="6">
        <v>2.3290384453705478E-4</v>
      </c>
      <c r="R828" s="33">
        <f t="shared" si="255"/>
        <v>1052.6046536590748</v>
      </c>
      <c r="S828" s="31">
        <f t="shared" si="256"/>
        <v>966.82073028336902</v>
      </c>
      <c r="T828" s="31">
        <f t="shared" si="257"/>
        <v>888.02792316783552</v>
      </c>
      <c r="U828" s="31">
        <f t="shared" si="258"/>
        <v>815.65647862623644</v>
      </c>
      <c r="V828" s="31">
        <f t="shared" si="259"/>
        <v>749.18307608128293</v>
      </c>
      <c r="W828" s="20">
        <f t="shared" si="260"/>
        <v>688.12704391429247</v>
      </c>
      <c r="Y828" s="153">
        <f t="shared" si="252"/>
        <v>1.689827424</v>
      </c>
      <c r="Z828" s="155">
        <f t="shared" si="261"/>
        <v>211.66692963178545</v>
      </c>
      <c r="AA828" s="156">
        <f t="shared" si="262"/>
        <v>676.36099353605005</v>
      </c>
      <c r="AD828" s="14" t="s">
        <v>1488</v>
      </c>
      <c r="AE828" s="57">
        <v>40098</v>
      </c>
      <c r="AF828" s="33">
        <f t="shared" si="263"/>
        <v>1052.6046536590748</v>
      </c>
      <c r="AG828" s="84">
        <f t="shared" si="253"/>
        <v>1.5521118764250668</v>
      </c>
      <c r="AH828" s="31">
        <f t="shared" si="264"/>
        <v>966.82073028336902</v>
      </c>
      <c r="AI828" s="86">
        <f t="shared" si="254"/>
        <v>1.4256197069149601</v>
      </c>
      <c r="AJ828" s="155">
        <f t="shared" si="265"/>
        <v>888.02792316783552</v>
      </c>
      <c r="AK828" s="56"/>
      <c r="AL828" s="86">
        <f t="shared" si="266"/>
        <v>1.3094362459395927</v>
      </c>
      <c r="AM828" s="31">
        <f t="shared" si="267"/>
        <v>815.65647862623644</v>
      </c>
      <c r="AN828" s="86">
        <f t="shared" si="268"/>
        <v>1.2027213666194452</v>
      </c>
      <c r="AO828" s="31">
        <f t="shared" si="269"/>
        <v>749.18307608128293</v>
      </c>
      <c r="AP828" s="89">
        <f t="shared" si="270"/>
        <v>1.1047034097371993</v>
      </c>
      <c r="AQ828" s="20">
        <f t="shared" si="271"/>
        <v>688.12704391429247</v>
      </c>
      <c r="AR828" s="86">
        <f t="shared" si="272"/>
        <v>1.0146736038415565</v>
      </c>
    </row>
    <row r="829" spans="1:44" x14ac:dyDescent="0.25">
      <c r="A829" s="3" t="s">
        <v>799</v>
      </c>
      <c r="B829" s="4">
        <v>40102</v>
      </c>
      <c r="C829" s="7">
        <v>4301334152</v>
      </c>
      <c r="D829" s="8">
        <v>294</v>
      </c>
      <c r="E829" s="8">
        <v>2050</v>
      </c>
      <c r="F829" s="8" t="s">
        <v>1695</v>
      </c>
      <c r="G829" s="8" t="s">
        <v>1696</v>
      </c>
      <c r="H829" s="8">
        <v>40.054830000000003</v>
      </c>
      <c r="I829" s="9">
        <v>-110.10796000000001</v>
      </c>
      <c r="J829" s="7">
        <v>2050</v>
      </c>
      <c r="K829" s="8">
        <v>365</v>
      </c>
      <c r="L829" s="8">
        <v>730</v>
      </c>
      <c r="M829" s="8">
        <v>1095</v>
      </c>
      <c r="N829" s="8">
        <v>1460</v>
      </c>
      <c r="O829" s="8">
        <v>1825</v>
      </c>
      <c r="P829" s="8">
        <v>2190</v>
      </c>
      <c r="Q829" s="6">
        <v>2.3290384453705478E-4</v>
      </c>
      <c r="R829" s="33">
        <f t="shared" si="255"/>
        <v>1882.9315357775772</v>
      </c>
      <c r="S829" s="31">
        <f t="shared" si="256"/>
        <v>1729.4786187442467</v>
      </c>
      <c r="T829" s="31">
        <f t="shared" si="257"/>
        <v>1588.5316252129692</v>
      </c>
      <c r="U829" s="31">
        <f t="shared" si="258"/>
        <v>1459.0713622895155</v>
      </c>
      <c r="V829" s="31">
        <f t="shared" si="259"/>
        <v>1340.1616980511606</v>
      </c>
      <c r="W829" s="20">
        <f t="shared" si="260"/>
        <v>1230.9427923423207</v>
      </c>
      <c r="Y829" s="153">
        <f t="shared" si="252"/>
        <v>3.0228151999999997</v>
      </c>
      <c r="Z829" s="155">
        <f t="shared" si="261"/>
        <v>378.6363051877488</v>
      </c>
      <c r="AA829" s="156">
        <f t="shared" si="262"/>
        <v>1209.8953200252204</v>
      </c>
      <c r="AD829" s="14" t="s">
        <v>799</v>
      </c>
      <c r="AE829" s="57">
        <v>40102</v>
      </c>
      <c r="AF829" s="33">
        <f t="shared" si="263"/>
        <v>1882.9315357775772</v>
      </c>
      <c r="AG829" s="84">
        <f t="shared" si="253"/>
        <v>2.7764653984916117</v>
      </c>
      <c r="AH829" s="31">
        <f t="shared" si="264"/>
        <v>1729.4786187442467</v>
      </c>
      <c r="AI829" s="86">
        <f t="shared" si="254"/>
        <v>2.5501923203976165</v>
      </c>
      <c r="AJ829" s="155">
        <f t="shared" si="265"/>
        <v>1588.5316252129692</v>
      </c>
      <c r="AK829" s="56"/>
      <c r="AL829" s="86">
        <f t="shared" si="266"/>
        <v>2.3423597767680322</v>
      </c>
      <c r="AM829" s="31">
        <f t="shared" si="267"/>
        <v>1459.0713622895155</v>
      </c>
      <c r="AN829" s="86">
        <f t="shared" si="268"/>
        <v>2.1514649228358311</v>
      </c>
      <c r="AO829" s="31">
        <f t="shared" si="269"/>
        <v>1340.1616980511606</v>
      </c>
      <c r="AP829" s="89">
        <f t="shared" si="270"/>
        <v>1.9761273908911503</v>
      </c>
      <c r="AQ829" s="20">
        <f t="shared" si="271"/>
        <v>1230.9427923423207</v>
      </c>
      <c r="AR829" s="86">
        <f t="shared" si="272"/>
        <v>1.8150793087916148</v>
      </c>
    </row>
    <row r="830" spans="1:44" x14ac:dyDescent="0.25">
      <c r="A830" s="3" t="s">
        <v>1489</v>
      </c>
      <c r="B830" s="4">
        <v>40105</v>
      </c>
      <c r="C830" s="7">
        <v>4304750658</v>
      </c>
      <c r="D830" s="8">
        <v>342</v>
      </c>
      <c r="E830" s="8">
        <v>1314</v>
      </c>
      <c r="F830" s="8" t="s">
        <v>1695</v>
      </c>
      <c r="G830" s="8" t="s">
        <v>1697</v>
      </c>
      <c r="H830" s="8">
        <v>40.114379999999898</v>
      </c>
      <c r="I830" s="9">
        <v>-109.93771</v>
      </c>
      <c r="J830" s="7">
        <v>1314</v>
      </c>
      <c r="K830" s="8">
        <v>365</v>
      </c>
      <c r="L830" s="8">
        <v>730</v>
      </c>
      <c r="M830" s="8">
        <v>1095</v>
      </c>
      <c r="N830" s="8">
        <v>1460</v>
      </c>
      <c r="O830" s="8">
        <v>1825</v>
      </c>
      <c r="P830" s="8">
        <v>2190</v>
      </c>
      <c r="Q830" s="6">
        <v>2.3290384453705478E-4</v>
      </c>
      <c r="R830" s="33">
        <f t="shared" si="255"/>
        <v>1206.9131892740177</v>
      </c>
      <c r="S830" s="31">
        <f t="shared" si="256"/>
        <v>1108.5536122097269</v>
      </c>
      <c r="T830" s="31">
        <f t="shared" si="257"/>
        <v>1018.2100270877276</v>
      </c>
      <c r="U830" s="31">
        <f t="shared" si="258"/>
        <v>935.2291561211822</v>
      </c>
      <c r="V830" s="31">
        <f t="shared" si="259"/>
        <v>859.01096158010967</v>
      </c>
      <c r="W830" s="20">
        <f t="shared" si="260"/>
        <v>789.00430689649238</v>
      </c>
      <c r="Y830" s="153">
        <f t="shared" si="252"/>
        <v>1.9375508159999999</v>
      </c>
      <c r="Z830" s="155">
        <f t="shared" si="261"/>
        <v>242.69663659351315</v>
      </c>
      <c r="AA830" s="156">
        <f t="shared" si="262"/>
        <v>775.51339049421438</v>
      </c>
      <c r="AD830" s="14" t="s">
        <v>1489</v>
      </c>
      <c r="AE830" s="57">
        <v>40105</v>
      </c>
      <c r="AF830" s="33">
        <f t="shared" si="263"/>
        <v>1206.9131892740177</v>
      </c>
      <c r="AG830" s="84">
        <f t="shared" si="253"/>
        <v>1.7796466017648671</v>
      </c>
      <c r="AH830" s="31">
        <f t="shared" si="264"/>
        <v>1108.5536122097269</v>
      </c>
      <c r="AI830" s="86">
        <f t="shared" si="254"/>
        <v>1.6346110775621794</v>
      </c>
      <c r="AJ830" s="155">
        <f t="shared" si="265"/>
        <v>1018.2100270877276</v>
      </c>
      <c r="AK830" s="56"/>
      <c r="AL830" s="86">
        <f t="shared" si="266"/>
        <v>1.501395486182046</v>
      </c>
      <c r="AM830" s="31">
        <f t="shared" si="267"/>
        <v>935.2291561211822</v>
      </c>
      <c r="AN830" s="86">
        <f t="shared" si="268"/>
        <v>1.3790365407835525</v>
      </c>
      <c r="AO830" s="31">
        <f t="shared" si="269"/>
        <v>859.01096158010967</v>
      </c>
      <c r="AP830" s="89">
        <f t="shared" si="270"/>
        <v>1.2666494593321811</v>
      </c>
      <c r="AQ830" s="20">
        <f t="shared" si="271"/>
        <v>789.00430689649238</v>
      </c>
      <c r="AR830" s="86">
        <f t="shared" si="272"/>
        <v>1.1634215667083814</v>
      </c>
    </row>
    <row r="831" spans="1:44" x14ac:dyDescent="0.25">
      <c r="A831" s="3" t="s">
        <v>880</v>
      </c>
      <c r="B831" s="4">
        <v>40106</v>
      </c>
      <c r="C831" s="7">
        <v>4301350017</v>
      </c>
      <c r="D831" s="8">
        <v>364</v>
      </c>
      <c r="E831" s="8">
        <v>2320</v>
      </c>
      <c r="F831" s="8" t="s">
        <v>1695</v>
      </c>
      <c r="G831" s="8" t="s">
        <v>1696</v>
      </c>
      <c r="H831" s="8">
        <v>40.12135</v>
      </c>
      <c r="I831" s="9">
        <v>-110.016949999999</v>
      </c>
      <c r="J831" s="7">
        <v>2320</v>
      </c>
      <c r="K831" s="8">
        <v>365</v>
      </c>
      <c r="L831" s="8">
        <v>730</v>
      </c>
      <c r="M831" s="8">
        <v>1095</v>
      </c>
      <c r="N831" s="8">
        <v>1460</v>
      </c>
      <c r="O831" s="8">
        <v>1825</v>
      </c>
      <c r="P831" s="8">
        <v>2190</v>
      </c>
      <c r="Q831" s="6">
        <v>2.3290384453705478E-4</v>
      </c>
      <c r="R831" s="33">
        <f t="shared" si="255"/>
        <v>2130.9273965873067</v>
      </c>
      <c r="S831" s="31">
        <f t="shared" si="256"/>
        <v>1957.2636075544644</v>
      </c>
      <c r="T831" s="31">
        <f t="shared" si="257"/>
        <v>1797.7528636556531</v>
      </c>
      <c r="U831" s="31">
        <f t="shared" si="258"/>
        <v>1651.2417368349638</v>
      </c>
      <c r="V831" s="31">
        <f t="shared" si="259"/>
        <v>1516.6707997457036</v>
      </c>
      <c r="W831" s="20">
        <f t="shared" si="260"/>
        <v>1393.066964992285</v>
      </c>
      <c r="Y831" s="153">
        <f t="shared" si="252"/>
        <v>3.4209420799999997</v>
      </c>
      <c r="Z831" s="155">
        <f t="shared" si="261"/>
        <v>428.50547709052552</v>
      </c>
      <c r="AA831" s="156">
        <f t="shared" si="262"/>
        <v>1369.2473865651275</v>
      </c>
      <c r="AD831" s="14" t="s">
        <v>880</v>
      </c>
      <c r="AE831" s="57">
        <v>40106</v>
      </c>
      <c r="AF831" s="33">
        <f t="shared" si="263"/>
        <v>2130.9273965873067</v>
      </c>
      <c r="AG831" s="84">
        <f t="shared" si="253"/>
        <v>3.1421462070734334</v>
      </c>
      <c r="AH831" s="31">
        <f t="shared" si="264"/>
        <v>1957.2636075544644</v>
      </c>
      <c r="AI831" s="86">
        <f t="shared" si="254"/>
        <v>2.8860713089377903</v>
      </c>
      <c r="AJ831" s="155">
        <f t="shared" si="265"/>
        <v>1797.7528636556531</v>
      </c>
      <c r="AK831" s="56"/>
      <c r="AL831" s="86">
        <f t="shared" si="266"/>
        <v>2.6508656985862613</v>
      </c>
      <c r="AM831" s="31">
        <f t="shared" si="267"/>
        <v>1651.2417368349638</v>
      </c>
      <c r="AN831" s="86">
        <f t="shared" si="268"/>
        <v>2.434828595599575</v>
      </c>
      <c r="AO831" s="31">
        <f t="shared" si="269"/>
        <v>1516.6707997457036</v>
      </c>
      <c r="AP831" s="89">
        <f t="shared" si="270"/>
        <v>2.2363978277402285</v>
      </c>
      <c r="AQ831" s="20">
        <f t="shared" si="271"/>
        <v>1393.066964992285</v>
      </c>
      <c r="AR831" s="86">
        <f t="shared" si="272"/>
        <v>2.0541385348275836</v>
      </c>
    </row>
    <row r="832" spans="1:44" x14ac:dyDescent="0.25">
      <c r="A832" s="3" t="s">
        <v>769</v>
      </c>
      <c r="B832" s="4">
        <v>40119</v>
      </c>
      <c r="C832" s="7">
        <v>4301334080</v>
      </c>
      <c r="D832" s="8">
        <v>366</v>
      </c>
      <c r="E832" s="8">
        <v>6909</v>
      </c>
      <c r="F832" s="8" t="s">
        <v>1695</v>
      </c>
      <c r="G832" s="8" t="s">
        <v>1696</v>
      </c>
      <c r="H832" s="8">
        <v>40.03998</v>
      </c>
      <c r="I832" s="9">
        <v>-110.07974</v>
      </c>
      <c r="J832" s="7">
        <v>6909</v>
      </c>
      <c r="K832" s="8">
        <v>365</v>
      </c>
      <c r="L832" s="8">
        <v>730</v>
      </c>
      <c r="M832" s="8">
        <v>1095</v>
      </c>
      <c r="N832" s="8">
        <v>1460</v>
      </c>
      <c r="O832" s="8">
        <v>1825</v>
      </c>
      <c r="P832" s="8">
        <v>2190</v>
      </c>
      <c r="Q832" s="6">
        <v>2.3290384453705478E-4</v>
      </c>
      <c r="R832" s="33">
        <f t="shared" si="255"/>
        <v>6345.9385271645269</v>
      </c>
      <c r="S832" s="31">
        <f t="shared" si="256"/>
        <v>5828.7647692214632</v>
      </c>
      <c r="T832" s="31">
        <f t="shared" si="257"/>
        <v>5353.7390237055633</v>
      </c>
      <c r="U832" s="31">
        <f t="shared" si="258"/>
        <v>4917.4263619796402</v>
      </c>
      <c r="V832" s="31">
        <f t="shared" si="259"/>
        <v>4516.6717911392525</v>
      </c>
      <c r="W832" s="20">
        <f t="shared" si="260"/>
        <v>4148.5774401429726</v>
      </c>
      <c r="Y832" s="153">
        <f t="shared" si="252"/>
        <v>10.187624496</v>
      </c>
      <c r="Z832" s="155">
        <f t="shared" si="261"/>
        <v>1276.0966988010521</v>
      </c>
      <c r="AA832" s="156">
        <f t="shared" si="262"/>
        <v>4077.642324904511</v>
      </c>
      <c r="AD832" s="14" t="s">
        <v>769</v>
      </c>
      <c r="AE832" s="57">
        <v>40119</v>
      </c>
      <c r="AF832" s="33">
        <f t="shared" si="263"/>
        <v>6345.9385271645269</v>
      </c>
      <c r="AG832" s="84">
        <f t="shared" si="253"/>
        <v>9.3573655795992892</v>
      </c>
      <c r="AH832" s="31">
        <f t="shared" si="264"/>
        <v>5828.7647692214632</v>
      </c>
      <c r="AI832" s="86">
        <f t="shared" si="254"/>
        <v>8.5947701178668936</v>
      </c>
      <c r="AJ832" s="155">
        <f t="shared" si="265"/>
        <v>5353.7390237055633</v>
      </c>
      <c r="AK832" s="56"/>
      <c r="AL832" s="86">
        <f t="shared" si="266"/>
        <v>7.8943237549708956</v>
      </c>
      <c r="AM832" s="31">
        <f t="shared" si="267"/>
        <v>4917.4263619796402</v>
      </c>
      <c r="AN832" s="86">
        <f t="shared" si="268"/>
        <v>7.250961537498906</v>
      </c>
      <c r="AO832" s="31">
        <f t="shared" si="269"/>
        <v>4516.6717911392525</v>
      </c>
      <c r="AP832" s="89">
        <f t="shared" si="270"/>
        <v>6.660031289593638</v>
      </c>
      <c r="AQ832" s="20">
        <f t="shared" si="271"/>
        <v>4148.5774401429726</v>
      </c>
      <c r="AR832" s="86">
        <f t="shared" si="272"/>
        <v>6.1172599728981796</v>
      </c>
    </row>
    <row r="833" spans="1:44" x14ac:dyDescent="0.25">
      <c r="A833" s="3" t="s">
        <v>910</v>
      </c>
      <c r="B833" s="4">
        <v>40121</v>
      </c>
      <c r="C833" s="7">
        <v>4301350075</v>
      </c>
      <c r="D833" s="8">
        <v>210</v>
      </c>
      <c r="E833" s="8">
        <v>481</v>
      </c>
      <c r="F833" s="8" t="s">
        <v>1695</v>
      </c>
      <c r="G833" s="8" t="s">
        <v>1696</v>
      </c>
      <c r="H833" s="8">
        <v>40.117820000000002</v>
      </c>
      <c r="I833" s="9">
        <v>-110.0474</v>
      </c>
      <c r="J833" s="7">
        <v>481</v>
      </c>
      <c r="K833" s="8">
        <v>365</v>
      </c>
      <c r="L833" s="8">
        <v>730</v>
      </c>
      <c r="M833" s="8">
        <v>1095</v>
      </c>
      <c r="N833" s="8">
        <v>1460</v>
      </c>
      <c r="O833" s="8">
        <v>1825</v>
      </c>
      <c r="P833" s="8">
        <v>2190</v>
      </c>
      <c r="Q833" s="6">
        <v>2.3290384453705478E-4</v>
      </c>
      <c r="R833" s="33">
        <f t="shared" si="255"/>
        <v>441.80003351659246</v>
      </c>
      <c r="S833" s="31">
        <f t="shared" si="256"/>
        <v>405.79473932486957</v>
      </c>
      <c r="T833" s="31">
        <f t="shared" si="257"/>
        <v>372.72376181826252</v>
      </c>
      <c r="U833" s="31">
        <f t="shared" si="258"/>
        <v>342.34796354207657</v>
      </c>
      <c r="V833" s="31">
        <f t="shared" si="259"/>
        <v>314.44769598176009</v>
      </c>
      <c r="W833" s="20">
        <f t="shared" si="260"/>
        <v>288.82121127641767</v>
      </c>
      <c r="Y833" s="153">
        <f t="shared" si="252"/>
        <v>0.70925566399999995</v>
      </c>
      <c r="Z833" s="155">
        <f t="shared" si="261"/>
        <v>88.841006241613258</v>
      </c>
      <c r="AA833" s="156">
        <f t="shared" si="262"/>
        <v>283.88275557664923</v>
      </c>
      <c r="AD833" s="14" t="s">
        <v>910</v>
      </c>
      <c r="AE833" s="57">
        <v>40121</v>
      </c>
      <c r="AF833" s="33">
        <f t="shared" si="263"/>
        <v>441.80003351659246</v>
      </c>
      <c r="AG833" s="84">
        <f t="shared" si="253"/>
        <v>0.65145358862169034</v>
      </c>
      <c r="AH833" s="31">
        <f t="shared" si="264"/>
        <v>405.79473932486957</v>
      </c>
      <c r="AI833" s="86">
        <f t="shared" si="254"/>
        <v>0.59836219810305047</v>
      </c>
      <c r="AJ833" s="155">
        <f t="shared" si="265"/>
        <v>372.72376181826252</v>
      </c>
      <c r="AK833" s="56"/>
      <c r="AL833" s="86">
        <f t="shared" si="266"/>
        <v>0.54959758664654801</v>
      </c>
      <c r="AM833" s="31">
        <f t="shared" si="267"/>
        <v>342.34796354207657</v>
      </c>
      <c r="AN833" s="86">
        <f t="shared" si="268"/>
        <v>0.50480713555318768</v>
      </c>
      <c r="AO833" s="31">
        <f t="shared" si="269"/>
        <v>314.44769598176009</v>
      </c>
      <c r="AP833" s="89">
        <f t="shared" si="270"/>
        <v>0.46366696342372843</v>
      </c>
      <c r="AQ833" s="20">
        <f t="shared" si="271"/>
        <v>288.82121127641767</v>
      </c>
      <c r="AR833" s="86">
        <f t="shared" si="272"/>
        <v>0.42587958416037403</v>
      </c>
    </row>
    <row r="834" spans="1:44" x14ac:dyDescent="0.25">
      <c r="A834" s="3" t="s">
        <v>913</v>
      </c>
      <c r="B834" s="4">
        <v>40134</v>
      </c>
      <c r="C834" s="7">
        <v>4301350081</v>
      </c>
      <c r="D834" s="8">
        <v>356</v>
      </c>
      <c r="E834" s="8">
        <v>4259</v>
      </c>
      <c r="F834" s="8" t="s">
        <v>1695</v>
      </c>
      <c r="G834" s="8" t="s">
        <v>1696</v>
      </c>
      <c r="H834" s="8">
        <v>40.1136699999999</v>
      </c>
      <c r="I834" s="9">
        <v>-109.98505</v>
      </c>
      <c r="J834" s="7">
        <v>4259</v>
      </c>
      <c r="K834" s="8">
        <v>365</v>
      </c>
      <c r="L834" s="8">
        <v>730</v>
      </c>
      <c r="M834" s="8">
        <v>1095</v>
      </c>
      <c r="N834" s="8">
        <v>1460</v>
      </c>
      <c r="O834" s="8">
        <v>1825</v>
      </c>
      <c r="P834" s="8">
        <v>2190</v>
      </c>
      <c r="Q834" s="6">
        <v>2.3290384453705478E-4</v>
      </c>
      <c r="R834" s="33">
        <f t="shared" si="255"/>
        <v>3911.9050784764395</v>
      </c>
      <c r="S834" s="31">
        <f t="shared" si="256"/>
        <v>3593.0972864545101</v>
      </c>
      <c r="T834" s="31">
        <f t="shared" si="257"/>
        <v>3300.2713130644079</v>
      </c>
      <c r="U834" s="31">
        <f t="shared" si="258"/>
        <v>3031.3097229224618</v>
      </c>
      <c r="V834" s="31">
        <f t="shared" si="259"/>
        <v>2784.2676448779962</v>
      </c>
      <c r="W834" s="20">
        <f t="shared" si="260"/>
        <v>2557.3587085785093</v>
      </c>
      <c r="Y834" s="153">
        <f t="shared" si="252"/>
        <v>6.2800828959999997</v>
      </c>
      <c r="Z834" s="155">
        <f t="shared" si="261"/>
        <v>786.64001160713281</v>
      </c>
      <c r="AA834" s="156">
        <f t="shared" si="262"/>
        <v>2513.6313014572752</v>
      </c>
      <c r="AD834" s="14" t="s">
        <v>913</v>
      </c>
      <c r="AE834" s="57">
        <v>40134</v>
      </c>
      <c r="AF834" s="33">
        <f t="shared" si="263"/>
        <v>3911.9050784764395</v>
      </c>
      <c r="AG834" s="84">
        <f t="shared" si="253"/>
        <v>5.7682761620369627</v>
      </c>
      <c r="AH834" s="31">
        <f t="shared" si="264"/>
        <v>3593.0972864545101</v>
      </c>
      <c r="AI834" s="86">
        <f t="shared" si="254"/>
        <v>5.2981800451577792</v>
      </c>
      <c r="AJ834" s="155">
        <f t="shared" si="265"/>
        <v>3300.2713130644079</v>
      </c>
      <c r="AK834" s="56"/>
      <c r="AL834" s="86">
        <f t="shared" si="266"/>
        <v>4.8663952630512437</v>
      </c>
      <c r="AM834" s="31">
        <f t="shared" si="267"/>
        <v>3031.3097229224618</v>
      </c>
      <c r="AN834" s="86">
        <f t="shared" si="268"/>
        <v>4.4697995640769781</v>
      </c>
      <c r="AO834" s="31">
        <f t="shared" si="269"/>
        <v>2784.2676448779962</v>
      </c>
      <c r="AP834" s="89">
        <f t="shared" si="270"/>
        <v>4.1055251501489796</v>
      </c>
      <c r="AQ834" s="20">
        <f t="shared" si="271"/>
        <v>2557.3587085785093</v>
      </c>
      <c r="AR834" s="86">
        <f t="shared" si="272"/>
        <v>3.7709379395821894</v>
      </c>
    </row>
    <row r="835" spans="1:44" x14ac:dyDescent="0.25">
      <c r="A835" s="3" t="s">
        <v>862</v>
      </c>
      <c r="B835" s="4">
        <v>40135</v>
      </c>
      <c r="C835" s="7">
        <v>4301334264</v>
      </c>
      <c r="D835" s="8">
        <v>359</v>
      </c>
      <c r="E835" s="8">
        <v>5964</v>
      </c>
      <c r="F835" s="8" t="s">
        <v>1695</v>
      </c>
      <c r="G835" s="8" t="s">
        <v>1696</v>
      </c>
      <c r="H835" s="8">
        <v>40.19171</v>
      </c>
      <c r="I835" s="9">
        <v>-110.57168</v>
      </c>
      <c r="J835" s="7">
        <v>5964</v>
      </c>
      <c r="K835" s="8">
        <v>365</v>
      </c>
      <c r="L835" s="8">
        <v>730</v>
      </c>
      <c r="M835" s="8">
        <v>1095</v>
      </c>
      <c r="N835" s="8">
        <v>1460</v>
      </c>
      <c r="O835" s="8">
        <v>1825</v>
      </c>
      <c r="P835" s="8">
        <v>2190</v>
      </c>
      <c r="Q835" s="6">
        <v>2.3290384453705478E-4</v>
      </c>
      <c r="R835" s="33">
        <f t="shared" si="255"/>
        <v>5477.9530143304728</v>
      </c>
      <c r="S835" s="31">
        <f t="shared" si="256"/>
        <v>5031.5173083857007</v>
      </c>
      <c r="T835" s="31">
        <f t="shared" si="257"/>
        <v>4621.4646891561697</v>
      </c>
      <c r="U835" s="31">
        <f t="shared" si="258"/>
        <v>4244.8300510705712</v>
      </c>
      <c r="V835" s="31">
        <f t="shared" si="259"/>
        <v>3898.8899352083517</v>
      </c>
      <c r="W835" s="20">
        <f t="shared" si="260"/>
        <v>3581.1428358680978</v>
      </c>
      <c r="Y835" s="153">
        <f t="shared" si="252"/>
        <v>8.7941804159999997</v>
      </c>
      <c r="Z835" s="155">
        <f t="shared" si="261"/>
        <v>1101.5545971413335</v>
      </c>
      <c r="AA835" s="156">
        <f t="shared" si="262"/>
        <v>3519.9100920148362</v>
      </c>
      <c r="AD835" s="14" t="s">
        <v>862</v>
      </c>
      <c r="AE835" s="57">
        <v>40135</v>
      </c>
      <c r="AF835" s="33">
        <f t="shared" si="263"/>
        <v>5477.9530143304728</v>
      </c>
      <c r="AG835" s="84">
        <f t="shared" si="253"/>
        <v>8.0774827495629129</v>
      </c>
      <c r="AH835" s="31">
        <f t="shared" si="264"/>
        <v>5031.5173083857007</v>
      </c>
      <c r="AI835" s="86">
        <f t="shared" si="254"/>
        <v>7.4191936579762841</v>
      </c>
      <c r="AJ835" s="155">
        <f t="shared" si="265"/>
        <v>4621.4646891561697</v>
      </c>
      <c r="AK835" s="56"/>
      <c r="AL835" s="86">
        <f t="shared" si="266"/>
        <v>6.8145530286070946</v>
      </c>
      <c r="AM835" s="31">
        <f t="shared" si="267"/>
        <v>4244.8300510705712</v>
      </c>
      <c r="AN835" s="86">
        <f t="shared" si="268"/>
        <v>6.2591886828258039</v>
      </c>
      <c r="AO835" s="31">
        <f t="shared" si="269"/>
        <v>3898.8899352083517</v>
      </c>
      <c r="AP835" s="89">
        <f t="shared" si="270"/>
        <v>5.749084760621864</v>
      </c>
      <c r="AQ835" s="20">
        <f t="shared" si="271"/>
        <v>3581.1428358680978</v>
      </c>
      <c r="AR835" s="86">
        <f t="shared" si="272"/>
        <v>5.2805526817722885</v>
      </c>
    </row>
    <row r="836" spans="1:44" x14ac:dyDescent="0.25">
      <c r="A836" s="3" t="s">
        <v>912</v>
      </c>
      <c r="B836" s="4">
        <v>40135</v>
      </c>
      <c r="C836" s="7">
        <v>4301350080</v>
      </c>
      <c r="D836" s="8">
        <v>334</v>
      </c>
      <c r="E836" s="8">
        <v>2941</v>
      </c>
      <c r="F836" s="8" t="s">
        <v>1695</v>
      </c>
      <c r="G836" s="8" t="s">
        <v>1696</v>
      </c>
      <c r="H836" s="8">
        <v>40.118749999999899</v>
      </c>
      <c r="I836" s="9">
        <v>-109.985249999999</v>
      </c>
      <c r="J836" s="7">
        <v>2941</v>
      </c>
      <c r="K836" s="8">
        <v>365</v>
      </c>
      <c r="L836" s="8">
        <v>730</v>
      </c>
      <c r="M836" s="8">
        <v>1095</v>
      </c>
      <c r="N836" s="8">
        <v>1460</v>
      </c>
      <c r="O836" s="8">
        <v>1825</v>
      </c>
      <c r="P836" s="8">
        <v>2190</v>
      </c>
      <c r="Q836" s="6">
        <v>2.3290384453705478E-4</v>
      </c>
      <c r="R836" s="33">
        <f t="shared" si="255"/>
        <v>2701.3178764496852</v>
      </c>
      <c r="S836" s="31">
        <f t="shared" si="256"/>
        <v>2481.1690818179654</v>
      </c>
      <c r="T836" s="31">
        <f t="shared" si="257"/>
        <v>2278.9617120738258</v>
      </c>
      <c r="U836" s="31">
        <f t="shared" si="258"/>
        <v>2093.2335982894951</v>
      </c>
      <c r="V836" s="31">
        <f t="shared" si="259"/>
        <v>1922.6417336431527</v>
      </c>
      <c r="W836" s="20">
        <f t="shared" si="260"/>
        <v>1765.9525620872025</v>
      </c>
      <c r="Y836" s="153">
        <f t="shared" ref="Y836:Y899" si="273">J836*$X$11</f>
        <v>4.3366339040000002</v>
      </c>
      <c r="Z836" s="155">
        <f t="shared" si="261"/>
        <v>543.20457246691183</v>
      </c>
      <c r="AA836" s="156">
        <f t="shared" si="262"/>
        <v>1735.7571396069138</v>
      </c>
      <c r="AD836" s="14" t="s">
        <v>912</v>
      </c>
      <c r="AE836" s="57">
        <v>40135</v>
      </c>
      <c r="AF836" s="33">
        <f t="shared" si="263"/>
        <v>2701.3178764496852</v>
      </c>
      <c r="AG836" s="84">
        <f t="shared" ref="AG836:AG899" si="274">AF836*$X$11</f>
        <v>3.9832120668116242</v>
      </c>
      <c r="AH836" s="31">
        <f t="shared" si="264"/>
        <v>2481.1690818179654</v>
      </c>
      <c r="AI836" s="86">
        <f t="shared" ref="AI836:AI899" si="275">AH836*$X$11</f>
        <v>3.6585929825801897</v>
      </c>
      <c r="AJ836" s="155">
        <f t="shared" si="265"/>
        <v>2278.9617120738258</v>
      </c>
      <c r="AK836" s="56"/>
      <c r="AL836" s="86">
        <f t="shared" si="266"/>
        <v>3.3604293187681873</v>
      </c>
      <c r="AM836" s="31">
        <f t="shared" si="267"/>
        <v>2093.2335982894951</v>
      </c>
      <c r="AN836" s="86">
        <f t="shared" si="268"/>
        <v>3.0865650429561851</v>
      </c>
      <c r="AO836" s="31">
        <f t="shared" si="269"/>
        <v>1922.6417336431527</v>
      </c>
      <c r="AP836" s="89">
        <f t="shared" si="270"/>
        <v>2.8350198324931091</v>
      </c>
      <c r="AQ836" s="20">
        <f t="shared" si="271"/>
        <v>1765.9525620872025</v>
      </c>
      <c r="AR836" s="86">
        <f t="shared" si="272"/>
        <v>2.603974754710312</v>
      </c>
    </row>
    <row r="837" spans="1:44" x14ac:dyDescent="0.25">
      <c r="A837" s="3" t="s">
        <v>777</v>
      </c>
      <c r="B837" s="4">
        <v>40137</v>
      </c>
      <c r="C837" s="7">
        <v>4301334106</v>
      </c>
      <c r="D837" s="8">
        <v>366</v>
      </c>
      <c r="E837" s="8">
        <v>18493</v>
      </c>
      <c r="F837" s="8" t="s">
        <v>1695</v>
      </c>
      <c r="G837" s="8" t="s">
        <v>1696</v>
      </c>
      <c r="H837" s="8">
        <v>40.209609999999898</v>
      </c>
      <c r="I837" s="9">
        <v>-110.555539999999</v>
      </c>
      <c r="J837" s="7">
        <v>18493</v>
      </c>
      <c r="K837" s="8">
        <v>365</v>
      </c>
      <c r="L837" s="8">
        <v>730</v>
      </c>
      <c r="M837" s="8">
        <v>1095</v>
      </c>
      <c r="N837" s="8">
        <v>1460</v>
      </c>
      <c r="O837" s="8">
        <v>1825</v>
      </c>
      <c r="P837" s="8">
        <v>2190</v>
      </c>
      <c r="Q837" s="6">
        <v>2.3290384453705478E-4</v>
      </c>
      <c r="R837" s="33">
        <f t="shared" ref="R837:R900" si="276">(J837*(EXP(-Q837*K837)))</f>
        <v>16985.879459090113</v>
      </c>
      <c r="S837" s="31">
        <f t="shared" ref="S837:S900" si="277">(J837*(EXP(-Q837*L837)))</f>
        <v>15601.584437286512</v>
      </c>
      <c r="T837" s="31">
        <f t="shared" ref="T837:T900" si="278">(J837*(EXP(-Q837*M837)))</f>
        <v>14330.10504637241</v>
      </c>
      <c r="U837" s="31">
        <f t="shared" ref="U837:U900" si="279">(J837*(EXP(-Q837*N837)))</f>
        <v>13162.247172107322</v>
      </c>
      <c r="V837" s="31">
        <f t="shared" ref="V837:V900" si="280">(J837*(EXP(-Q837*O837)))</f>
        <v>12089.565991248835</v>
      </c>
      <c r="W837" s="20">
        <f t="shared" ref="W837:W900" si="281">(J837*(EXP(-Q837*P837)))</f>
        <v>11104.30490672514</v>
      </c>
      <c r="Y837" s="153">
        <f t="shared" si="273"/>
        <v>27.268742191999998</v>
      </c>
      <c r="Z837" s="155">
        <f t="shared" ref="Z837:Z900" si="282">(87/365)*T837</f>
        <v>3415.6688740668483</v>
      </c>
      <c r="AA837" s="156">
        <f t="shared" ref="AA837:AA900" si="283">(278/365)*T837</f>
        <v>10914.436172305561</v>
      </c>
      <c r="AD837" s="14" t="s">
        <v>777</v>
      </c>
      <c r="AE837" s="57">
        <v>40137</v>
      </c>
      <c r="AF837" s="33">
        <f t="shared" ref="AF837:AF900" si="284">R837</f>
        <v>16985.879459090113</v>
      </c>
      <c r="AG837" s="84">
        <f t="shared" si="274"/>
        <v>25.046426641124569</v>
      </c>
      <c r="AH837" s="31">
        <f t="shared" ref="AH837:AH900" si="285">S837</f>
        <v>15601.584437286512</v>
      </c>
      <c r="AI837" s="86">
        <f t="shared" si="275"/>
        <v>23.005222722494203</v>
      </c>
      <c r="AJ837" s="155">
        <f t="shared" ref="AJ837:AJ900" si="286">T837</f>
        <v>14330.10504637241</v>
      </c>
      <c r="AK837" s="56"/>
      <c r="AL837" s="86">
        <f t="shared" ref="AL837:AL900" si="287">AJ837*$X$11</f>
        <v>21.130370415498156</v>
      </c>
      <c r="AM837" s="31">
        <f t="shared" ref="AM837:AM900" si="288">U837</f>
        <v>13162.247172107322</v>
      </c>
      <c r="AN837" s="86">
        <f t="shared" ref="AN837:AN900" si="289">AM837*$X$11</f>
        <v>19.408312594147819</v>
      </c>
      <c r="AO837" s="31">
        <f t="shared" ref="AO837:AO900" si="290">V837</f>
        <v>12089.565991248835</v>
      </c>
      <c r="AP837" s="89">
        <f t="shared" ref="AP837:AP900" si="291">AO837*$X$11</f>
        <v>17.82659699500002</v>
      </c>
      <c r="AQ837" s="20">
        <f t="shared" ref="AQ837:AQ900" si="292">W837</f>
        <v>11104.30490672514</v>
      </c>
      <c r="AR837" s="86">
        <f t="shared" ref="AR837:AR900" si="293">AQ837*$X$11</f>
        <v>16.373786174382115</v>
      </c>
    </row>
    <row r="838" spans="1:44" x14ac:dyDescent="0.25">
      <c r="A838" s="3" t="s">
        <v>1487</v>
      </c>
      <c r="B838" s="4">
        <v>40137</v>
      </c>
      <c r="C838" s="7">
        <v>4304750532</v>
      </c>
      <c r="D838" s="8">
        <v>355</v>
      </c>
      <c r="E838" s="8">
        <v>5676</v>
      </c>
      <c r="F838" s="8" t="s">
        <v>1695</v>
      </c>
      <c r="G838" s="8" t="s">
        <v>1697</v>
      </c>
      <c r="H838" s="8">
        <v>40.15146</v>
      </c>
      <c r="I838" s="9">
        <v>-109.85704</v>
      </c>
      <c r="J838" s="7">
        <v>5676</v>
      </c>
      <c r="K838" s="8">
        <v>365</v>
      </c>
      <c r="L838" s="8">
        <v>730</v>
      </c>
      <c r="M838" s="8">
        <v>1095</v>
      </c>
      <c r="N838" s="8">
        <v>1460</v>
      </c>
      <c r="O838" s="8">
        <v>1825</v>
      </c>
      <c r="P838" s="8">
        <v>2190</v>
      </c>
      <c r="Q838" s="6">
        <v>2.3290384453705478E-4</v>
      </c>
      <c r="R838" s="33">
        <f t="shared" si="276"/>
        <v>5213.4240961334281</v>
      </c>
      <c r="S838" s="31">
        <f t="shared" si="277"/>
        <v>4788.546653654802</v>
      </c>
      <c r="T838" s="31">
        <f t="shared" si="278"/>
        <v>4398.2953681506406</v>
      </c>
      <c r="U838" s="31">
        <f t="shared" si="279"/>
        <v>4039.848318222093</v>
      </c>
      <c r="V838" s="31">
        <f t="shared" si="280"/>
        <v>3710.6135600675057</v>
      </c>
      <c r="W838" s="20">
        <f t="shared" si="281"/>
        <v>3408.2103850414696</v>
      </c>
      <c r="Y838" s="153">
        <f t="shared" si="273"/>
        <v>8.3695117440000004</v>
      </c>
      <c r="Z838" s="155">
        <f t="shared" si="282"/>
        <v>1048.3608137783717</v>
      </c>
      <c r="AA838" s="156">
        <f t="shared" si="283"/>
        <v>3349.9345543722684</v>
      </c>
      <c r="AD838" s="14" t="s">
        <v>1487</v>
      </c>
      <c r="AE838" s="57">
        <v>40137</v>
      </c>
      <c r="AF838" s="33">
        <f t="shared" si="284"/>
        <v>5213.4240961334281</v>
      </c>
      <c r="AG838" s="84">
        <f t="shared" si="274"/>
        <v>7.6874232204089692</v>
      </c>
      <c r="AH838" s="31">
        <f t="shared" si="285"/>
        <v>4788.546653654802</v>
      </c>
      <c r="AI838" s="86">
        <f t="shared" si="275"/>
        <v>7.0609227368667664</v>
      </c>
      <c r="AJ838" s="155">
        <f t="shared" si="286"/>
        <v>4398.2953681506406</v>
      </c>
      <c r="AK838" s="56"/>
      <c r="AL838" s="86">
        <f t="shared" si="287"/>
        <v>6.4854800453343175</v>
      </c>
      <c r="AM838" s="31">
        <f t="shared" si="288"/>
        <v>4039.848318222093</v>
      </c>
      <c r="AN838" s="86">
        <f t="shared" si="289"/>
        <v>5.9569340985444779</v>
      </c>
      <c r="AO838" s="31">
        <f t="shared" si="290"/>
        <v>3710.6135600675057</v>
      </c>
      <c r="AP838" s="89">
        <f t="shared" si="291"/>
        <v>5.4714629613161803</v>
      </c>
      <c r="AQ838" s="20">
        <f t="shared" si="292"/>
        <v>3408.2103850414696</v>
      </c>
      <c r="AR838" s="86">
        <f t="shared" si="293"/>
        <v>5.025556174000589</v>
      </c>
    </row>
    <row r="839" spans="1:44" x14ac:dyDescent="0.25">
      <c r="A839" s="3" t="s">
        <v>779</v>
      </c>
      <c r="B839" s="4">
        <v>40145</v>
      </c>
      <c r="C839" s="7">
        <v>4301334110</v>
      </c>
      <c r="D839" s="8">
        <v>366</v>
      </c>
      <c r="E839" s="8">
        <v>15284</v>
      </c>
      <c r="F839" s="8" t="s">
        <v>1695</v>
      </c>
      <c r="G839" s="8" t="s">
        <v>1696</v>
      </c>
      <c r="H839" s="8">
        <v>40.325400000000002</v>
      </c>
      <c r="I839" s="9">
        <v>-110.402069999999</v>
      </c>
      <c r="J839" s="7">
        <v>15284</v>
      </c>
      <c r="K839" s="8">
        <v>365</v>
      </c>
      <c r="L839" s="8">
        <v>730</v>
      </c>
      <c r="M839" s="8">
        <v>1095</v>
      </c>
      <c r="N839" s="8">
        <v>1460</v>
      </c>
      <c r="O839" s="8">
        <v>1825</v>
      </c>
      <c r="P839" s="8">
        <v>2190</v>
      </c>
      <c r="Q839" s="6">
        <v>2.3290384453705478E-4</v>
      </c>
      <c r="R839" s="33">
        <f t="shared" si="276"/>
        <v>14038.402728207067</v>
      </c>
      <c r="S839" s="31">
        <f t="shared" si="277"/>
        <v>12894.317662871739</v>
      </c>
      <c r="T839" s="31">
        <f t="shared" si="278"/>
        <v>11843.471882807327</v>
      </c>
      <c r="U839" s="31">
        <f t="shared" si="279"/>
        <v>10878.266683528271</v>
      </c>
      <c r="V839" s="31">
        <f t="shared" si="280"/>
        <v>9991.7226307385063</v>
      </c>
      <c r="W839" s="20">
        <f t="shared" si="281"/>
        <v>9177.4290917853796</v>
      </c>
      <c r="Y839" s="153">
        <f t="shared" si="273"/>
        <v>22.536930496</v>
      </c>
      <c r="Z839" s="155">
        <f t="shared" si="282"/>
        <v>2822.9645309705134</v>
      </c>
      <c r="AA839" s="156">
        <f t="shared" si="283"/>
        <v>9020.5073518368135</v>
      </c>
      <c r="AD839" s="14" t="s">
        <v>779</v>
      </c>
      <c r="AE839" s="57">
        <v>40145</v>
      </c>
      <c r="AF839" s="33">
        <f t="shared" si="284"/>
        <v>14038.402728207067</v>
      </c>
      <c r="AG839" s="84">
        <f t="shared" si="274"/>
        <v>20.700242512461362</v>
      </c>
      <c r="AH839" s="31">
        <f t="shared" si="285"/>
        <v>12894.317662871739</v>
      </c>
      <c r="AI839" s="86">
        <f t="shared" si="275"/>
        <v>19.013238743881544</v>
      </c>
      <c r="AJ839" s="155">
        <f t="shared" si="286"/>
        <v>11843.471882807327</v>
      </c>
      <c r="AK839" s="56"/>
      <c r="AL839" s="86">
        <f t="shared" si="287"/>
        <v>17.463720403962245</v>
      </c>
      <c r="AM839" s="31">
        <f t="shared" si="288"/>
        <v>10878.266683528271</v>
      </c>
      <c r="AN839" s="86">
        <f t="shared" si="289"/>
        <v>16.040482868596509</v>
      </c>
      <c r="AO839" s="31">
        <f t="shared" si="290"/>
        <v>9991.7226307385063</v>
      </c>
      <c r="AP839" s="89">
        <f t="shared" si="291"/>
        <v>14.733234654819679</v>
      </c>
      <c r="AQ839" s="20">
        <f t="shared" si="292"/>
        <v>9177.4290917853796</v>
      </c>
      <c r="AR839" s="86">
        <f t="shared" si="293"/>
        <v>13.53252300271758</v>
      </c>
    </row>
    <row r="840" spans="1:44" x14ac:dyDescent="0.25">
      <c r="A840" s="3" t="s">
        <v>723</v>
      </c>
      <c r="B840" s="4">
        <v>40149</v>
      </c>
      <c r="C840" s="7">
        <v>4301333973</v>
      </c>
      <c r="D840" s="8">
        <v>279</v>
      </c>
      <c r="E840" s="8">
        <v>17443</v>
      </c>
      <c r="F840" s="8" t="s">
        <v>1695</v>
      </c>
      <c r="G840" s="8" t="s">
        <v>1696</v>
      </c>
      <c r="H840" s="8">
        <v>40.195529999999899</v>
      </c>
      <c r="I840" s="9">
        <v>-110.61268</v>
      </c>
      <c r="J840" s="7">
        <v>17443</v>
      </c>
      <c r="K840" s="8">
        <v>365</v>
      </c>
      <c r="L840" s="8">
        <v>730</v>
      </c>
      <c r="M840" s="8">
        <v>1095</v>
      </c>
      <c r="N840" s="8">
        <v>1460</v>
      </c>
      <c r="O840" s="8">
        <v>1825</v>
      </c>
      <c r="P840" s="8">
        <v>2190</v>
      </c>
      <c r="Q840" s="6">
        <v>2.3290384453705478E-4</v>
      </c>
      <c r="R840" s="33">
        <f t="shared" si="276"/>
        <v>16021.451111496721</v>
      </c>
      <c r="S840" s="31">
        <f t="shared" si="277"/>
        <v>14715.753925246778</v>
      </c>
      <c r="T840" s="31">
        <f t="shared" si="278"/>
        <v>13516.466896873084</v>
      </c>
      <c r="U840" s="31">
        <f t="shared" si="279"/>
        <v>12414.917937763912</v>
      </c>
      <c r="V840" s="31">
        <f t="shared" si="280"/>
        <v>11403.141706881166</v>
      </c>
      <c r="W840" s="20">
        <f t="shared" si="281"/>
        <v>10473.82201308639</v>
      </c>
      <c r="Y840" s="153">
        <f t="shared" si="273"/>
        <v>25.720470991999999</v>
      </c>
      <c r="Z840" s="155">
        <f t="shared" si="282"/>
        <v>3221.7332055560501</v>
      </c>
      <c r="AA840" s="156">
        <f t="shared" si="283"/>
        <v>10294.733691317033</v>
      </c>
      <c r="AD840" s="14" t="s">
        <v>723</v>
      </c>
      <c r="AE840" s="57">
        <v>40149</v>
      </c>
      <c r="AF840" s="33">
        <f t="shared" si="284"/>
        <v>16021.451111496721</v>
      </c>
      <c r="AG840" s="84">
        <f t="shared" si="274"/>
        <v>23.624334607750821</v>
      </c>
      <c r="AH840" s="31">
        <f t="shared" si="285"/>
        <v>14715.753925246778</v>
      </c>
      <c r="AI840" s="86">
        <f t="shared" si="275"/>
        <v>21.699026655949083</v>
      </c>
      <c r="AJ840" s="155">
        <f t="shared" si="286"/>
        <v>13516.466896873084</v>
      </c>
      <c r="AK840" s="56"/>
      <c r="AL840" s="86">
        <f t="shared" si="287"/>
        <v>19.930625163982825</v>
      </c>
      <c r="AM840" s="31">
        <f t="shared" si="288"/>
        <v>12414.917937763912</v>
      </c>
      <c r="AN840" s="86">
        <f t="shared" si="289"/>
        <v>18.306342755622151</v>
      </c>
      <c r="AO840" s="31">
        <f t="shared" si="290"/>
        <v>11403.141706881166</v>
      </c>
      <c r="AP840" s="89">
        <f t="shared" si="291"/>
        <v>16.814434185031381</v>
      </c>
      <c r="AQ840" s="20">
        <f t="shared" si="292"/>
        <v>10473.82201308639</v>
      </c>
      <c r="AR840" s="86">
        <f t="shared" si="293"/>
        <v>15.444111406464458</v>
      </c>
    </row>
    <row r="841" spans="1:44" x14ac:dyDescent="0.25">
      <c r="A841" s="3" t="s">
        <v>1484</v>
      </c>
      <c r="B841" s="4">
        <v>40149</v>
      </c>
      <c r="C841" s="7">
        <v>4304740386</v>
      </c>
      <c r="D841" s="8">
        <v>364</v>
      </c>
      <c r="E841" s="8">
        <v>2358</v>
      </c>
      <c r="F841" s="8" t="s">
        <v>1695</v>
      </c>
      <c r="G841" s="8" t="s">
        <v>1697</v>
      </c>
      <c r="H841" s="8">
        <v>40.105429999999899</v>
      </c>
      <c r="I841" s="9">
        <v>-109.90877</v>
      </c>
      <c r="J841" s="7">
        <v>2358</v>
      </c>
      <c r="K841" s="8">
        <v>365</v>
      </c>
      <c r="L841" s="8">
        <v>730</v>
      </c>
      <c r="M841" s="8">
        <v>1095</v>
      </c>
      <c r="N841" s="8">
        <v>1460</v>
      </c>
      <c r="O841" s="8">
        <v>1825</v>
      </c>
      <c r="P841" s="8">
        <v>2190</v>
      </c>
      <c r="Q841" s="6">
        <v>2.3290384453705478E-4</v>
      </c>
      <c r="R841" s="33">
        <f t="shared" si="276"/>
        <v>2165.8305177383058</v>
      </c>
      <c r="S841" s="31">
        <f t="shared" si="277"/>
        <v>1989.3222356092358</v>
      </c>
      <c r="T841" s="31">
        <f t="shared" si="278"/>
        <v>1827.1988157327714</v>
      </c>
      <c r="U841" s="31">
        <f t="shared" si="279"/>
        <v>1678.2879376969158</v>
      </c>
      <c r="V841" s="31">
        <f t="shared" si="280"/>
        <v>1541.5128214656763</v>
      </c>
      <c r="W841" s="20">
        <f t="shared" si="281"/>
        <v>1415.8844411430207</v>
      </c>
      <c r="Y841" s="153">
        <f t="shared" si="273"/>
        <v>3.4769747519999998</v>
      </c>
      <c r="Z841" s="155">
        <f t="shared" si="282"/>
        <v>435.52410128424964</v>
      </c>
      <c r="AA841" s="156">
        <f t="shared" si="283"/>
        <v>1391.6747144485219</v>
      </c>
      <c r="AD841" s="14" t="s">
        <v>1484</v>
      </c>
      <c r="AE841" s="57">
        <v>40149</v>
      </c>
      <c r="AF841" s="33">
        <f t="shared" si="284"/>
        <v>2165.8305177383058</v>
      </c>
      <c r="AG841" s="84">
        <f t="shared" si="274"/>
        <v>3.1936123949479125</v>
      </c>
      <c r="AH841" s="31">
        <f t="shared" si="285"/>
        <v>1989.3222356092358</v>
      </c>
      <c r="AI841" s="86">
        <f t="shared" si="275"/>
        <v>2.9333431665841849</v>
      </c>
      <c r="AJ841" s="155">
        <f t="shared" si="286"/>
        <v>1827.1988157327714</v>
      </c>
      <c r="AK841" s="56"/>
      <c r="AL841" s="86">
        <f t="shared" si="287"/>
        <v>2.6942850505458638</v>
      </c>
      <c r="AM841" s="31">
        <f t="shared" si="288"/>
        <v>1678.2879376969158</v>
      </c>
      <c r="AN841" s="86">
        <f t="shared" si="289"/>
        <v>2.4747094088033608</v>
      </c>
      <c r="AO841" s="31">
        <f t="shared" si="290"/>
        <v>1541.5128214656763</v>
      </c>
      <c r="AP841" s="89">
        <f t="shared" si="291"/>
        <v>2.2730284818152842</v>
      </c>
      <c r="AQ841" s="20">
        <f t="shared" si="292"/>
        <v>1415.8844411430207</v>
      </c>
      <c r="AR841" s="86">
        <f t="shared" si="293"/>
        <v>2.0877839073807944</v>
      </c>
    </row>
    <row r="842" spans="1:44" x14ac:dyDescent="0.25">
      <c r="A842" s="3" t="s">
        <v>686</v>
      </c>
      <c r="B842" s="4">
        <v>40152</v>
      </c>
      <c r="C842" s="7">
        <v>4301333873</v>
      </c>
      <c r="D842" s="8">
        <v>365</v>
      </c>
      <c r="E842" s="8">
        <v>4701</v>
      </c>
      <c r="F842" s="8" t="s">
        <v>1695</v>
      </c>
      <c r="G842" s="8" t="s">
        <v>1696</v>
      </c>
      <c r="H842" s="8">
        <v>40.072539999999897</v>
      </c>
      <c r="I842" s="9">
        <v>-110.09837</v>
      </c>
      <c r="J842" s="7">
        <v>4701</v>
      </c>
      <c r="K842" s="8">
        <v>365</v>
      </c>
      <c r="L842" s="8">
        <v>730</v>
      </c>
      <c r="M842" s="8">
        <v>1095</v>
      </c>
      <c r="N842" s="8">
        <v>1460</v>
      </c>
      <c r="O842" s="8">
        <v>1825</v>
      </c>
      <c r="P842" s="8">
        <v>2190</v>
      </c>
      <c r="Q842" s="6">
        <v>2.3290384453705478E-4</v>
      </c>
      <c r="R842" s="33">
        <f t="shared" si="276"/>
        <v>4317.8834876538485</v>
      </c>
      <c r="S842" s="31">
        <f t="shared" si="277"/>
        <v>3965.9897496179037</v>
      </c>
      <c r="T842" s="31">
        <f t="shared" si="278"/>
        <v>3642.7742293298384</v>
      </c>
      <c r="U842" s="31">
        <f t="shared" si="279"/>
        <v>3345.8997434746402</v>
      </c>
      <c r="V842" s="31">
        <f t="shared" si="280"/>
        <v>3073.2195817261004</v>
      </c>
      <c r="W842" s="20">
        <f t="shared" si="281"/>
        <v>2822.7619838054875</v>
      </c>
      <c r="Y842" s="153">
        <f t="shared" si="273"/>
        <v>6.9318313439999999</v>
      </c>
      <c r="Z842" s="155">
        <f t="shared" si="282"/>
        <v>868.27769301834496</v>
      </c>
      <c r="AA842" s="156">
        <f t="shared" si="283"/>
        <v>2774.4965363114934</v>
      </c>
      <c r="AD842" s="14" t="s">
        <v>686</v>
      </c>
      <c r="AE842" s="57">
        <v>40152</v>
      </c>
      <c r="AF842" s="33">
        <f t="shared" si="284"/>
        <v>4317.8834876538485</v>
      </c>
      <c r="AG842" s="84">
        <f t="shared" si="274"/>
        <v>6.3669091894190561</v>
      </c>
      <c r="AH842" s="31">
        <f t="shared" si="285"/>
        <v>3965.9897496179037</v>
      </c>
      <c r="AI842" s="86">
        <f t="shared" si="275"/>
        <v>5.8480263893605819</v>
      </c>
      <c r="AJ842" s="155">
        <f t="shared" si="286"/>
        <v>3642.7742293298384</v>
      </c>
      <c r="AK842" s="56"/>
      <c r="AL842" s="86">
        <f t="shared" si="287"/>
        <v>5.3714308832129367</v>
      </c>
      <c r="AM842" s="31">
        <f t="shared" si="288"/>
        <v>3345.8997434746402</v>
      </c>
      <c r="AN842" s="86">
        <f t="shared" si="289"/>
        <v>4.93367639134207</v>
      </c>
      <c r="AO842" s="31">
        <f t="shared" si="290"/>
        <v>3073.2195817261004</v>
      </c>
      <c r="AP842" s="89">
        <f t="shared" si="291"/>
        <v>4.5315974949167304</v>
      </c>
      <c r="AQ842" s="20">
        <f t="shared" si="292"/>
        <v>2822.7619838054875</v>
      </c>
      <c r="AR842" s="86">
        <f t="shared" si="293"/>
        <v>4.162286746648479</v>
      </c>
    </row>
    <row r="843" spans="1:44" x14ac:dyDescent="0.25">
      <c r="A843" s="3" t="s">
        <v>873</v>
      </c>
      <c r="B843" s="4">
        <v>40154</v>
      </c>
      <c r="C843" s="7">
        <v>4301350006</v>
      </c>
      <c r="D843" s="8">
        <v>366</v>
      </c>
      <c r="E843" s="8">
        <v>297</v>
      </c>
      <c r="F843" s="8" t="s">
        <v>1695</v>
      </c>
      <c r="G843" s="8" t="s">
        <v>1696</v>
      </c>
      <c r="H843" s="8">
        <v>40.1079399999999</v>
      </c>
      <c r="I843" s="9">
        <v>-110.14021</v>
      </c>
      <c r="J843" s="7">
        <v>297</v>
      </c>
      <c r="K843" s="8">
        <v>365</v>
      </c>
      <c r="L843" s="8">
        <v>730</v>
      </c>
      <c r="M843" s="8">
        <v>1095</v>
      </c>
      <c r="N843" s="8">
        <v>1460</v>
      </c>
      <c r="O843" s="8">
        <v>1825</v>
      </c>
      <c r="P843" s="8">
        <v>2190</v>
      </c>
      <c r="Q843" s="6">
        <v>2.3290384453705478E-4</v>
      </c>
      <c r="R843" s="33">
        <f t="shared" si="276"/>
        <v>272.79544689070264</v>
      </c>
      <c r="S843" s="31">
        <f t="shared" si="277"/>
        <v>250.56348769123963</v>
      </c>
      <c r="T843" s="31">
        <f t="shared" si="278"/>
        <v>230.14336228695214</v>
      </c>
      <c r="U843" s="31">
        <f t="shared" si="279"/>
        <v>211.38741199999322</v>
      </c>
      <c r="V843" s="31">
        <f t="shared" si="280"/>
        <v>194.1600118639974</v>
      </c>
      <c r="W843" s="20">
        <f t="shared" si="281"/>
        <v>178.3365899149606</v>
      </c>
      <c r="Y843" s="153">
        <f t="shared" si="273"/>
        <v>0.437939568</v>
      </c>
      <c r="Z843" s="155">
        <f t="shared" si="282"/>
        <v>54.856089093054344</v>
      </c>
      <c r="AA843" s="156">
        <f t="shared" si="283"/>
        <v>175.28727319389779</v>
      </c>
      <c r="AD843" s="14" t="s">
        <v>873</v>
      </c>
      <c r="AE843" s="57">
        <v>40154</v>
      </c>
      <c r="AF843" s="33">
        <f t="shared" si="284"/>
        <v>272.79544689070264</v>
      </c>
      <c r="AG843" s="84">
        <f t="shared" si="274"/>
        <v>0.4022488894400042</v>
      </c>
      <c r="AH843" s="31">
        <f t="shared" si="285"/>
        <v>250.56348769123963</v>
      </c>
      <c r="AI843" s="86">
        <f t="shared" si="275"/>
        <v>0.36946688739419126</v>
      </c>
      <c r="AJ843" s="155">
        <f t="shared" si="286"/>
        <v>230.14336228695214</v>
      </c>
      <c r="AK843" s="56"/>
      <c r="AL843" s="86">
        <f t="shared" si="287"/>
        <v>0.33935651400005157</v>
      </c>
      <c r="AM843" s="31">
        <f t="shared" si="288"/>
        <v>211.38741199999322</v>
      </c>
      <c r="AN843" s="86">
        <f t="shared" si="289"/>
        <v>0.31170004004011798</v>
      </c>
      <c r="AO843" s="31">
        <f t="shared" si="290"/>
        <v>194.1600118639974</v>
      </c>
      <c r="AP843" s="89">
        <f t="shared" si="291"/>
        <v>0.28629748053398618</v>
      </c>
      <c r="AQ843" s="20">
        <f t="shared" si="292"/>
        <v>178.3365899149606</v>
      </c>
      <c r="AR843" s="86">
        <f t="shared" si="293"/>
        <v>0.26296514863956566</v>
      </c>
    </row>
    <row r="844" spans="1:44" x14ac:dyDescent="0.25">
      <c r="A844" s="3" t="s">
        <v>1483</v>
      </c>
      <c r="B844" s="4">
        <v>40157</v>
      </c>
      <c r="C844" s="7">
        <v>4304740385</v>
      </c>
      <c r="D844" s="8">
        <v>366</v>
      </c>
      <c r="E844" s="8">
        <v>2247</v>
      </c>
      <c r="F844" s="8" t="s">
        <v>1695</v>
      </c>
      <c r="G844" s="8" t="s">
        <v>1697</v>
      </c>
      <c r="H844" s="8">
        <v>40.10022</v>
      </c>
      <c r="I844" s="9">
        <v>-109.90434</v>
      </c>
      <c r="J844" s="7">
        <v>2247</v>
      </c>
      <c r="K844" s="8">
        <v>365</v>
      </c>
      <c r="L844" s="8">
        <v>730</v>
      </c>
      <c r="M844" s="8">
        <v>1095</v>
      </c>
      <c r="N844" s="8">
        <v>1460</v>
      </c>
      <c r="O844" s="8">
        <v>1825</v>
      </c>
      <c r="P844" s="8">
        <v>2190</v>
      </c>
      <c r="Q844" s="6">
        <v>2.3290384453705478E-4</v>
      </c>
      <c r="R844" s="33">
        <f t="shared" si="276"/>
        <v>2063.8766638498614</v>
      </c>
      <c r="S844" s="31">
        <f t="shared" si="277"/>
        <v>1895.6772957650351</v>
      </c>
      <c r="T844" s="31">
        <f t="shared" si="278"/>
        <v>1741.1856399285571</v>
      </c>
      <c r="U844" s="31">
        <f t="shared" si="279"/>
        <v>1599.2845614948983</v>
      </c>
      <c r="V844" s="31">
        <f t="shared" si="280"/>
        <v>1468.9479685468086</v>
      </c>
      <c r="W844" s="20">
        <f t="shared" si="281"/>
        <v>1349.2333923869242</v>
      </c>
      <c r="Y844" s="153">
        <f t="shared" si="273"/>
        <v>3.3133003679999997</v>
      </c>
      <c r="Z844" s="155">
        <f t="shared" si="282"/>
        <v>415.02233061310812</v>
      </c>
      <c r="AA844" s="156">
        <f t="shared" si="283"/>
        <v>1326.1633093154489</v>
      </c>
      <c r="AD844" s="14" t="s">
        <v>1483</v>
      </c>
      <c r="AE844" s="57">
        <v>40157</v>
      </c>
      <c r="AF844" s="33">
        <f t="shared" si="284"/>
        <v>2063.8766638498614</v>
      </c>
      <c r="AG844" s="84">
        <f t="shared" si="274"/>
        <v>3.0432769514198301</v>
      </c>
      <c r="AH844" s="31">
        <f t="shared" si="285"/>
        <v>1895.6772957650351</v>
      </c>
      <c r="AI844" s="86">
        <f t="shared" si="275"/>
        <v>2.7952595824065578</v>
      </c>
      <c r="AJ844" s="155">
        <f t="shared" si="286"/>
        <v>1741.1856399285571</v>
      </c>
      <c r="AK844" s="56"/>
      <c r="AL844" s="86">
        <f t="shared" si="287"/>
        <v>2.567454838242814</v>
      </c>
      <c r="AM844" s="31">
        <f t="shared" si="288"/>
        <v>1599.2845614948983</v>
      </c>
      <c r="AN844" s="86">
        <f t="shared" si="289"/>
        <v>2.3582154544449332</v>
      </c>
      <c r="AO844" s="31">
        <f t="shared" si="290"/>
        <v>1468.9479685468086</v>
      </c>
      <c r="AP844" s="89">
        <f t="shared" si="291"/>
        <v>2.1660284133328851</v>
      </c>
      <c r="AQ844" s="20">
        <f t="shared" si="292"/>
        <v>1349.2333923869242</v>
      </c>
      <c r="AR844" s="86">
        <f t="shared" si="293"/>
        <v>1.9895040033437845</v>
      </c>
    </row>
    <row r="845" spans="1:44" x14ac:dyDescent="0.25">
      <c r="A845" s="3" t="s">
        <v>887</v>
      </c>
      <c r="B845" s="4">
        <v>40161</v>
      </c>
      <c r="C845" s="7">
        <v>4301350037</v>
      </c>
      <c r="D845" s="8">
        <v>353</v>
      </c>
      <c r="E845" s="8">
        <v>9058</v>
      </c>
      <c r="F845" s="8" t="s">
        <v>1695</v>
      </c>
      <c r="G845" s="8" t="s">
        <v>1696</v>
      </c>
      <c r="H845" s="8">
        <v>40.092190000000002</v>
      </c>
      <c r="I845" s="9">
        <v>-110.33992000000001</v>
      </c>
      <c r="J845" s="7">
        <v>9058</v>
      </c>
      <c r="K845" s="8">
        <v>365</v>
      </c>
      <c r="L845" s="8">
        <v>730</v>
      </c>
      <c r="M845" s="8">
        <v>1095</v>
      </c>
      <c r="N845" s="8">
        <v>1460</v>
      </c>
      <c r="O845" s="8">
        <v>1825</v>
      </c>
      <c r="P845" s="8">
        <v>2190</v>
      </c>
      <c r="Q845" s="6">
        <v>2.3290384453705478E-4</v>
      </c>
      <c r="R845" s="33">
        <f t="shared" si="276"/>
        <v>8319.801878572338</v>
      </c>
      <c r="S845" s="31">
        <f t="shared" si="277"/>
        <v>7641.7645505294558</v>
      </c>
      <c r="T845" s="31">
        <f t="shared" si="278"/>
        <v>7018.9851030141836</v>
      </c>
      <c r="U845" s="31">
        <f t="shared" si="279"/>
        <v>6446.9601949358203</v>
      </c>
      <c r="V845" s="31">
        <f t="shared" si="280"/>
        <v>5921.5534931450793</v>
      </c>
      <c r="W845" s="20">
        <f t="shared" si="281"/>
        <v>5438.9657624569472</v>
      </c>
      <c r="Y845" s="153">
        <f t="shared" si="273"/>
        <v>13.356419552</v>
      </c>
      <c r="Z845" s="155">
        <f t="shared" si="282"/>
        <v>1673.0183670198192</v>
      </c>
      <c r="AA845" s="156">
        <f t="shared" si="283"/>
        <v>5345.9667359943642</v>
      </c>
      <c r="AD845" s="14" t="s">
        <v>887</v>
      </c>
      <c r="AE845" s="57">
        <v>40161</v>
      </c>
      <c r="AF845" s="33">
        <f t="shared" si="284"/>
        <v>8319.801878572338</v>
      </c>
      <c r="AG845" s="84">
        <f t="shared" si="274"/>
        <v>12.26791394123757</v>
      </c>
      <c r="AH845" s="31">
        <f t="shared" si="285"/>
        <v>7641.7645505294558</v>
      </c>
      <c r="AI845" s="86">
        <f t="shared" si="275"/>
        <v>11.268118067395905</v>
      </c>
      <c r="AJ845" s="155">
        <f t="shared" si="286"/>
        <v>7018.9851030141836</v>
      </c>
      <c r="AK845" s="56"/>
      <c r="AL845" s="86">
        <f t="shared" si="287"/>
        <v>10.349802369738946</v>
      </c>
      <c r="AM845" s="31">
        <f t="shared" si="288"/>
        <v>6446.9601949358203</v>
      </c>
      <c r="AN845" s="86">
        <f t="shared" si="289"/>
        <v>9.5063264736814439</v>
      </c>
      <c r="AO845" s="31">
        <f t="shared" si="290"/>
        <v>5921.5534931450793</v>
      </c>
      <c r="AP845" s="89">
        <f t="shared" si="291"/>
        <v>8.731591173996117</v>
      </c>
      <c r="AQ845" s="20">
        <f t="shared" si="292"/>
        <v>5438.9657624569472</v>
      </c>
      <c r="AR845" s="86">
        <f t="shared" si="293"/>
        <v>8.0199943312363171</v>
      </c>
    </row>
    <row r="846" spans="1:44" x14ac:dyDescent="0.25">
      <c r="A846" s="3" t="s">
        <v>685</v>
      </c>
      <c r="B846" s="4">
        <v>40162</v>
      </c>
      <c r="C846" s="7">
        <v>4301333872</v>
      </c>
      <c r="D846" s="8">
        <v>360</v>
      </c>
      <c r="E846" s="8">
        <v>4656</v>
      </c>
      <c r="F846" s="8" t="s">
        <v>1695</v>
      </c>
      <c r="G846" s="8" t="s">
        <v>1696</v>
      </c>
      <c r="H846" s="8">
        <v>40.07217</v>
      </c>
      <c r="I846" s="9">
        <v>-110.0894</v>
      </c>
      <c r="J846" s="7">
        <v>4656</v>
      </c>
      <c r="K846" s="8">
        <v>365</v>
      </c>
      <c r="L846" s="8">
        <v>730</v>
      </c>
      <c r="M846" s="8">
        <v>1095</v>
      </c>
      <c r="N846" s="8">
        <v>1460</v>
      </c>
      <c r="O846" s="8">
        <v>1825</v>
      </c>
      <c r="P846" s="8">
        <v>2190</v>
      </c>
      <c r="Q846" s="6">
        <v>2.3290384453705478E-4</v>
      </c>
      <c r="R846" s="33">
        <f t="shared" si="276"/>
        <v>4276.5508441855609</v>
      </c>
      <c r="S846" s="31">
        <f t="shared" si="277"/>
        <v>3928.025584816201</v>
      </c>
      <c r="T846" s="31">
        <f t="shared" si="278"/>
        <v>3607.9040229227244</v>
      </c>
      <c r="U846" s="31">
        <f t="shared" si="279"/>
        <v>3313.8713477170654</v>
      </c>
      <c r="V846" s="31">
        <f t="shared" si="280"/>
        <v>3043.8013981103431</v>
      </c>
      <c r="W846" s="20">
        <f t="shared" si="281"/>
        <v>2795.7412883638272</v>
      </c>
      <c r="Y846" s="153">
        <f t="shared" si="273"/>
        <v>6.8654768639999997</v>
      </c>
      <c r="Z846" s="155">
        <f t="shared" si="282"/>
        <v>859.96616436788224</v>
      </c>
      <c r="AA846" s="156">
        <f t="shared" si="283"/>
        <v>2747.937858554842</v>
      </c>
      <c r="AD846" s="14" t="s">
        <v>685</v>
      </c>
      <c r="AE846" s="57">
        <v>40162</v>
      </c>
      <c r="AF846" s="33">
        <f t="shared" si="284"/>
        <v>4276.5508441855609</v>
      </c>
      <c r="AG846" s="84">
        <f t="shared" si="274"/>
        <v>6.3059623879887532</v>
      </c>
      <c r="AH846" s="31">
        <f t="shared" si="285"/>
        <v>3928.025584816201</v>
      </c>
      <c r="AI846" s="86">
        <f t="shared" si="275"/>
        <v>5.79204655793722</v>
      </c>
      <c r="AJ846" s="155">
        <f t="shared" si="286"/>
        <v>3607.9040229227244</v>
      </c>
      <c r="AK846" s="56"/>
      <c r="AL846" s="86">
        <f t="shared" si="287"/>
        <v>5.3200132295765652</v>
      </c>
      <c r="AM846" s="31">
        <f t="shared" si="288"/>
        <v>3313.8713477170654</v>
      </c>
      <c r="AN846" s="86">
        <f t="shared" si="289"/>
        <v>4.886449112548112</v>
      </c>
      <c r="AO846" s="31">
        <f t="shared" si="290"/>
        <v>3043.8013981103431</v>
      </c>
      <c r="AP846" s="89">
        <f t="shared" si="291"/>
        <v>4.4882190887752174</v>
      </c>
      <c r="AQ846" s="20">
        <f t="shared" si="292"/>
        <v>2795.7412883638272</v>
      </c>
      <c r="AR846" s="86">
        <f t="shared" si="293"/>
        <v>4.122443542309151</v>
      </c>
    </row>
    <row r="847" spans="1:44" x14ac:dyDescent="0.25">
      <c r="A847" s="3" t="s">
        <v>702</v>
      </c>
      <c r="B847" s="4">
        <v>40163</v>
      </c>
      <c r="C847" s="7">
        <v>4301333936</v>
      </c>
      <c r="D847" s="8">
        <v>363</v>
      </c>
      <c r="E847" s="8">
        <v>7989</v>
      </c>
      <c r="F847" s="8" t="s">
        <v>1695</v>
      </c>
      <c r="G847" s="8" t="s">
        <v>1696</v>
      </c>
      <c r="H847" s="8">
        <v>40.079180000000001</v>
      </c>
      <c r="I847" s="9">
        <v>-110.09375</v>
      </c>
      <c r="J847" s="7">
        <v>7989</v>
      </c>
      <c r="K847" s="8">
        <v>365</v>
      </c>
      <c r="L847" s="8">
        <v>730</v>
      </c>
      <c r="M847" s="8">
        <v>1095</v>
      </c>
      <c r="N847" s="8">
        <v>1460</v>
      </c>
      <c r="O847" s="8">
        <v>1825</v>
      </c>
      <c r="P847" s="8">
        <v>2190</v>
      </c>
      <c r="Q847" s="6">
        <v>2.3290384453705478E-4</v>
      </c>
      <c r="R847" s="33">
        <f t="shared" si="276"/>
        <v>7337.9219704034458</v>
      </c>
      <c r="S847" s="31">
        <f t="shared" si="277"/>
        <v>6739.9047244623343</v>
      </c>
      <c r="T847" s="31">
        <f t="shared" si="278"/>
        <v>6190.623977476298</v>
      </c>
      <c r="U847" s="31">
        <f t="shared" si="279"/>
        <v>5686.1078601614336</v>
      </c>
      <c r="V847" s="31">
        <f t="shared" si="280"/>
        <v>5222.7081979174245</v>
      </c>
      <c r="W847" s="20">
        <f t="shared" si="281"/>
        <v>4797.0741307428298</v>
      </c>
      <c r="Y847" s="153">
        <f t="shared" si="273"/>
        <v>11.780132016</v>
      </c>
      <c r="Z847" s="155">
        <f t="shared" si="282"/>
        <v>1475.5733864121587</v>
      </c>
      <c r="AA847" s="156">
        <f t="shared" si="283"/>
        <v>4715.0505910641396</v>
      </c>
      <c r="AD847" s="14" t="s">
        <v>702</v>
      </c>
      <c r="AE847" s="57">
        <v>40163</v>
      </c>
      <c r="AF847" s="33">
        <f t="shared" si="284"/>
        <v>7337.9219704034458</v>
      </c>
      <c r="AG847" s="84">
        <f t="shared" si="274"/>
        <v>10.820088813926578</v>
      </c>
      <c r="AH847" s="31">
        <f t="shared" si="285"/>
        <v>6739.9047244623343</v>
      </c>
      <c r="AI847" s="86">
        <f t="shared" si="275"/>
        <v>9.9382860720275872</v>
      </c>
      <c r="AJ847" s="155">
        <f t="shared" si="286"/>
        <v>6190.623977476298</v>
      </c>
      <c r="AK847" s="56"/>
      <c r="AL847" s="86">
        <f t="shared" si="287"/>
        <v>9.1283474422438093</v>
      </c>
      <c r="AM847" s="31">
        <f t="shared" si="288"/>
        <v>5686.1078601614336</v>
      </c>
      <c r="AN847" s="86">
        <f t="shared" si="289"/>
        <v>8.3844162285538797</v>
      </c>
      <c r="AO847" s="31">
        <f t="shared" si="290"/>
        <v>5222.7081979174245</v>
      </c>
      <c r="AP847" s="89">
        <f t="shared" si="291"/>
        <v>7.7011130369899501</v>
      </c>
      <c r="AQ847" s="20">
        <f t="shared" si="292"/>
        <v>4797.0741307428298</v>
      </c>
      <c r="AR847" s="86">
        <f t="shared" si="293"/>
        <v>7.0734968770420545</v>
      </c>
    </row>
    <row r="848" spans="1:44" x14ac:dyDescent="0.25">
      <c r="A848" s="3" t="s">
        <v>875</v>
      </c>
      <c r="B848" s="4">
        <v>40165</v>
      </c>
      <c r="C848" s="7">
        <v>4301350008</v>
      </c>
      <c r="D848" s="8">
        <v>366</v>
      </c>
      <c r="E848" s="8">
        <v>595</v>
      </c>
      <c r="F848" s="8" t="s">
        <v>1695</v>
      </c>
      <c r="G848" s="8" t="s">
        <v>1696</v>
      </c>
      <c r="H848" s="8">
        <v>40.115389999999898</v>
      </c>
      <c r="I848" s="9">
        <v>-110.14098</v>
      </c>
      <c r="J848" s="7">
        <v>595</v>
      </c>
      <c r="K848" s="8">
        <v>365</v>
      </c>
      <c r="L848" s="8">
        <v>730</v>
      </c>
      <c r="M848" s="8">
        <v>1095</v>
      </c>
      <c r="N848" s="8">
        <v>1460</v>
      </c>
      <c r="O848" s="8">
        <v>1825</v>
      </c>
      <c r="P848" s="8">
        <v>2190</v>
      </c>
      <c r="Q848" s="6">
        <v>2.3290384453705478E-4</v>
      </c>
      <c r="R848" s="33">
        <f t="shared" si="276"/>
        <v>546.50939696958949</v>
      </c>
      <c r="S848" s="31">
        <f t="shared" si="277"/>
        <v>501.97062348918377</v>
      </c>
      <c r="T848" s="31">
        <f t="shared" si="278"/>
        <v>461.06161804961789</v>
      </c>
      <c r="U848" s="31">
        <f t="shared" si="279"/>
        <v>423.48656612793258</v>
      </c>
      <c r="V848" s="31">
        <f t="shared" si="280"/>
        <v>388.97376114167827</v>
      </c>
      <c r="W848" s="20">
        <f t="shared" si="281"/>
        <v>357.2736397286248</v>
      </c>
      <c r="Y848" s="153">
        <f t="shared" si="273"/>
        <v>0.87735367999999991</v>
      </c>
      <c r="Z848" s="155">
        <f t="shared" si="282"/>
        <v>109.89687882278564</v>
      </c>
      <c r="AA848" s="156">
        <f t="shared" si="283"/>
        <v>351.16473922683224</v>
      </c>
      <c r="AD848" s="14" t="s">
        <v>875</v>
      </c>
      <c r="AE848" s="57">
        <v>40165</v>
      </c>
      <c r="AF848" s="33">
        <f t="shared" si="284"/>
        <v>546.50939696958949</v>
      </c>
      <c r="AG848" s="84">
        <f t="shared" si="274"/>
        <v>0.8058521522451263</v>
      </c>
      <c r="AH848" s="31">
        <f t="shared" si="285"/>
        <v>501.97062348918377</v>
      </c>
      <c r="AI848" s="86">
        <f t="shared" si="275"/>
        <v>0.74017777104223492</v>
      </c>
      <c r="AJ848" s="155">
        <f t="shared" si="286"/>
        <v>461.06161804961789</v>
      </c>
      <c r="AK848" s="56"/>
      <c r="AL848" s="86">
        <f t="shared" si="287"/>
        <v>0.67985564252535569</v>
      </c>
      <c r="AM848" s="31">
        <f t="shared" si="288"/>
        <v>423.48656612793258</v>
      </c>
      <c r="AN848" s="86">
        <f t="shared" si="289"/>
        <v>0.62444957516454613</v>
      </c>
      <c r="AO848" s="31">
        <f t="shared" si="290"/>
        <v>388.97376114167827</v>
      </c>
      <c r="AP848" s="89">
        <f t="shared" si="291"/>
        <v>0.57355892564889477</v>
      </c>
      <c r="AQ848" s="20">
        <f t="shared" si="292"/>
        <v>357.2736397286248</v>
      </c>
      <c r="AR848" s="86">
        <f t="shared" si="293"/>
        <v>0.52681570182000526</v>
      </c>
    </row>
    <row r="849" spans="1:44" x14ac:dyDescent="0.25">
      <c r="A849" s="3" t="s">
        <v>684</v>
      </c>
      <c r="B849" s="4">
        <v>40166</v>
      </c>
      <c r="C849" s="7">
        <v>4301333871</v>
      </c>
      <c r="D849" s="8">
        <v>361</v>
      </c>
      <c r="E849" s="8">
        <v>6866</v>
      </c>
      <c r="F849" s="8" t="s">
        <v>1695</v>
      </c>
      <c r="G849" s="8" t="s">
        <v>1696</v>
      </c>
      <c r="H849" s="8">
        <v>40.07978</v>
      </c>
      <c r="I849" s="9">
        <v>-110.103089999999</v>
      </c>
      <c r="J849" s="7">
        <v>6866</v>
      </c>
      <c r="K849" s="8">
        <v>365</v>
      </c>
      <c r="L849" s="8">
        <v>730</v>
      </c>
      <c r="M849" s="8">
        <v>1095</v>
      </c>
      <c r="N849" s="8">
        <v>1460</v>
      </c>
      <c r="O849" s="8">
        <v>1825</v>
      </c>
      <c r="P849" s="8">
        <v>2190</v>
      </c>
      <c r="Q849" s="6">
        <v>2.3290384453705478E-4</v>
      </c>
      <c r="R849" s="33">
        <f t="shared" si="276"/>
        <v>6306.442890072607</v>
      </c>
      <c r="S849" s="31">
        <f t="shared" si="277"/>
        <v>5792.4879006331694</v>
      </c>
      <c r="T849" s="31">
        <f t="shared" si="278"/>
        <v>5320.4186042498768</v>
      </c>
      <c r="U849" s="31">
        <f t="shared" si="279"/>
        <v>4886.821450477958</v>
      </c>
      <c r="V849" s="31">
        <f t="shared" si="280"/>
        <v>4488.5610823508623</v>
      </c>
      <c r="W849" s="20">
        <f t="shared" si="281"/>
        <v>4122.7576644987194</v>
      </c>
      <c r="Y849" s="153">
        <f t="shared" si="273"/>
        <v>10.124219104</v>
      </c>
      <c r="Z849" s="155">
        <f t="shared" si="282"/>
        <v>1268.1545714239433</v>
      </c>
      <c r="AA849" s="156">
        <f t="shared" si="283"/>
        <v>4052.2640328259336</v>
      </c>
      <c r="AD849" s="14" t="s">
        <v>684</v>
      </c>
      <c r="AE849" s="57">
        <v>40166</v>
      </c>
      <c r="AF849" s="33">
        <f t="shared" si="284"/>
        <v>6306.442890072607</v>
      </c>
      <c r="AG849" s="84">
        <f t="shared" si="274"/>
        <v>9.2991275248992213</v>
      </c>
      <c r="AH849" s="31">
        <f t="shared" si="285"/>
        <v>5792.4879006331694</v>
      </c>
      <c r="AI849" s="86">
        <f t="shared" si="275"/>
        <v>8.5412782789512356</v>
      </c>
      <c r="AJ849" s="155">
        <f t="shared" si="286"/>
        <v>5320.4186042498768</v>
      </c>
      <c r="AK849" s="56"/>
      <c r="AL849" s="86">
        <f t="shared" si="287"/>
        <v>7.8451913303850302</v>
      </c>
      <c r="AM849" s="31">
        <f t="shared" si="288"/>
        <v>4886.821450477958</v>
      </c>
      <c r="AN849" s="86">
        <f t="shared" si="289"/>
        <v>7.2058332488735699</v>
      </c>
      <c r="AO849" s="31">
        <f t="shared" si="290"/>
        <v>4488.5610823508623</v>
      </c>
      <c r="AP849" s="89">
        <f t="shared" si="291"/>
        <v>6.6185808126139696</v>
      </c>
      <c r="AQ849" s="20">
        <f t="shared" si="292"/>
        <v>4122.7576644987194</v>
      </c>
      <c r="AR849" s="86">
        <f t="shared" si="293"/>
        <v>6.0791875776405995</v>
      </c>
    </row>
    <row r="850" spans="1:44" x14ac:dyDescent="0.25">
      <c r="A850" s="3" t="s">
        <v>703</v>
      </c>
      <c r="B850" s="4">
        <v>40171</v>
      </c>
      <c r="C850" s="7">
        <v>4301333940</v>
      </c>
      <c r="D850" s="8">
        <v>363</v>
      </c>
      <c r="E850" s="8">
        <v>9298</v>
      </c>
      <c r="F850" s="8" t="s">
        <v>1695</v>
      </c>
      <c r="G850" s="8" t="s">
        <v>1696</v>
      </c>
      <c r="H850" s="8">
        <v>40.033430000000003</v>
      </c>
      <c r="I850" s="9">
        <v>-110.211659999999</v>
      </c>
      <c r="J850" s="7">
        <v>9298</v>
      </c>
      <c r="K850" s="8">
        <v>365</v>
      </c>
      <c r="L850" s="8">
        <v>730</v>
      </c>
      <c r="M850" s="8">
        <v>1095</v>
      </c>
      <c r="N850" s="8">
        <v>1460</v>
      </c>
      <c r="O850" s="8">
        <v>1825</v>
      </c>
      <c r="P850" s="8">
        <v>2190</v>
      </c>
      <c r="Q850" s="6">
        <v>2.3290384453705478E-4</v>
      </c>
      <c r="R850" s="33">
        <f t="shared" si="276"/>
        <v>8540.242643736543</v>
      </c>
      <c r="S850" s="31">
        <f t="shared" si="277"/>
        <v>7844.2400961385383</v>
      </c>
      <c r="T850" s="31">
        <f t="shared" si="278"/>
        <v>7204.9595371854575</v>
      </c>
      <c r="U850" s="31">
        <f t="shared" si="279"/>
        <v>6617.7783056428852</v>
      </c>
      <c r="V850" s="31">
        <f t="shared" si="280"/>
        <v>6078.4504724291173</v>
      </c>
      <c r="W850" s="20">
        <f t="shared" si="281"/>
        <v>5583.0761381458042</v>
      </c>
      <c r="Y850" s="153">
        <f t="shared" si="273"/>
        <v>13.710310112</v>
      </c>
      <c r="Z850" s="155">
        <f t="shared" si="282"/>
        <v>1717.3465198222871</v>
      </c>
      <c r="AA850" s="156">
        <f t="shared" si="283"/>
        <v>5487.61301736317</v>
      </c>
      <c r="AD850" s="14" t="s">
        <v>703</v>
      </c>
      <c r="AE850" s="57">
        <v>40171</v>
      </c>
      <c r="AF850" s="33">
        <f t="shared" si="284"/>
        <v>8540.242643736543</v>
      </c>
      <c r="AG850" s="84">
        <f t="shared" si="274"/>
        <v>12.592963548865857</v>
      </c>
      <c r="AH850" s="31">
        <f t="shared" si="285"/>
        <v>7844.2400961385383</v>
      </c>
      <c r="AI850" s="86">
        <f t="shared" si="275"/>
        <v>11.566677168320505</v>
      </c>
      <c r="AJ850" s="155">
        <f t="shared" si="286"/>
        <v>7204.9595371854575</v>
      </c>
      <c r="AK850" s="56"/>
      <c r="AL850" s="86">
        <f t="shared" si="287"/>
        <v>10.624029855799593</v>
      </c>
      <c r="AM850" s="31">
        <f t="shared" si="288"/>
        <v>6617.7783056428852</v>
      </c>
      <c r="AN850" s="86">
        <f t="shared" si="289"/>
        <v>9.7582052939158821</v>
      </c>
      <c r="AO850" s="31">
        <f t="shared" si="290"/>
        <v>6078.4504724291173</v>
      </c>
      <c r="AP850" s="89">
        <f t="shared" si="291"/>
        <v>8.9629426734175208</v>
      </c>
      <c r="AQ850" s="20">
        <f t="shared" si="292"/>
        <v>5583.0761381458042</v>
      </c>
      <c r="AR850" s="86">
        <f t="shared" si="293"/>
        <v>8.2324914210460669</v>
      </c>
    </row>
    <row r="851" spans="1:44" x14ac:dyDescent="0.25">
      <c r="A851" s="3" t="s">
        <v>818</v>
      </c>
      <c r="B851" s="4">
        <v>40171</v>
      </c>
      <c r="C851" s="7">
        <v>4301334193</v>
      </c>
      <c r="D851" s="8">
        <v>366</v>
      </c>
      <c r="E851" s="8">
        <v>11213</v>
      </c>
      <c r="F851" s="8" t="s">
        <v>1695</v>
      </c>
      <c r="G851" s="8" t="s">
        <v>1696</v>
      </c>
      <c r="H851" s="8">
        <v>40.217489999999898</v>
      </c>
      <c r="I851" s="9">
        <v>-110.47602000000001</v>
      </c>
      <c r="J851" s="7">
        <v>11213</v>
      </c>
      <c r="K851" s="8">
        <v>365</v>
      </c>
      <c r="L851" s="8">
        <v>730</v>
      </c>
      <c r="M851" s="8">
        <v>1095</v>
      </c>
      <c r="N851" s="8">
        <v>1460</v>
      </c>
      <c r="O851" s="8">
        <v>1825</v>
      </c>
      <c r="P851" s="8">
        <v>2190</v>
      </c>
      <c r="Q851" s="6">
        <v>2.3290384453705478E-4</v>
      </c>
      <c r="R851" s="33">
        <f t="shared" si="276"/>
        <v>10299.176249109254</v>
      </c>
      <c r="S851" s="31">
        <f t="shared" si="277"/>
        <v>9459.8262204776765</v>
      </c>
      <c r="T851" s="31">
        <f t="shared" si="278"/>
        <v>8688.8805431770852</v>
      </c>
      <c r="U851" s="31">
        <f t="shared" si="279"/>
        <v>7980.7644806596772</v>
      </c>
      <c r="V851" s="31">
        <f t="shared" si="280"/>
        <v>7330.3576196330059</v>
      </c>
      <c r="W851" s="20">
        <f t="shared" si="281"/>
        <v>6732.9568441631427</v>
      </c>
      <c r="Y851" s="153">
        <f t="shared" si="273"/>
        <v>16.534061871999999</v>
      </c>
      <c r="Z851" s="155">
        <f t="shared" si="282"/>
        <v>2071.0482390586476</v>
      </c>
      <c r="AA851" s="156">
        <f t="shared" si="283"/>
        <v>6617.8323041184376</v>
      </c>
      <c r="AD851" s="14" t="s">
        <v>818</v>
      </c>
      <c r="AE851" s="57">
        <v>40171</v>
      </c>
      <c r="AF851" s="33">
        <f t="shared" si="284"/>
        <v>10299.176249109254</v>
      </c>
      <c r="AG851" s="84">
        <f t="shared" si="274"/>
        <v>15.186588543066556</v>
      </c>
      <c r="AH851" s="31">
        <f t="shared" si="285"/>
        <v>9459.8262204776765</v>
      </c>
      <c r="AI851" s="86">
        <f t="shared" si="275"/>
        <v>13.948929994448035</v>
      </c>
      <c r="AJ851" s="155">
        <f t="shared" si="286"/>
        <v>8688.8805431770852</v>
      </c>
      <c r="AK851" s="56"/>
      <c r="AL851" s="86">
        <f t="shared" si="287"/>
        <v>12.812136671658511</v>
      </c>
      <c r="AM851" s="31">
        <f t="shared" si="288"/>
        <v>7980.7644806596772</v>
      </c>
      <c r="AN851" s="86">
        <f t="shared" si="289"/>
        <v>11.767988380369843</v>
      </c>
      <c r="AO851" s="31">
        <f t="shared" si="290"/>
        <v>7330.3576196330059</v>
      </c>
      <c r="AP851" s="89">
        <f t="shared" si="291"/>
        <v>10.808934845884131</v>
      </c>
      <c r="AQ851" s="20">
        <f t="shared" si="292"/>
        <v>6732.9568441631427</v>
      </c>
      <c r="AR851" s="86">
        <f t="shared" si="293"/>
        <v>9.9280411168196974</v>
      </c>
    </row>
    <row r="852" spans="1:44" x14ac:dyDescent="0.25">
      <c r="A852" s="3" t="s">
        <v>704</v>
      </c>
      <c r="B852" s="4">
        <v>40176</v>
      </c>
      <c r="C852" s="7">
        <v>4301333941</v>
      </c>
      <c r="D852" s="8">
        <v>335</v>
      </c>
      <c r="E852" s="8">
        <v>1564</v>
      </c>
      <c r="F852" s="8" t="s">
        <v>1695</v>
      </c>
      <c r="G852" s="8" t="s">
        <v>1696</v>
      </c>
      <c r="H852" s="8">
        <v>40.0362399999999</v>
      </c>
      <c r="I852" s="9">
        <v>-110.215369999999</v>
      </c>
      <c r="J852" s="7">
        <v>1564</v>
      </c>
      <c r="K852" s="8">
        <v>365</v>
      </c>
      <c r="L852" s="8">
        <v>730</v>
      </c>
      <c r="M852" s="8">
        <v>1095</v>
      </c>
      <c r="N852" s="8">
        <v>1460</v>
      </c>
      <c r="O852" s="8">
        <v>1825</v>
      </c>
      <c r="P852" s="8">
        <v>2190</v>
      </c>
      <c r="Q852" s="6">
        <v>2.3290384453705478E-4</v>
      </c>
      <c r="R852" s="33">
        <f t="shared" si="276"/>
        <v>1436.5389863200637</v>
      </c>
      <c r="S852" s="31">
        <f t="shared" si="277"/>
        <v>1319.4656388858543</v>
      </c>
      <c r="T852" s="31">
        <f t="shared" si="278"/>
        <v>1211.9333960161384</v>
      </c>
      <c r="U852" s="31">
        <f t="shared" si="279"/>
        <v>1113.1646881077083</v>
      </c>
      <c r="V852" s="31">
        <f t="shared" si="280"/>
        <v>1022.4453150009829</v>
      </c>
      <c r="W852" s="20">
        <f t="shared" si="281"/>
        <v>939.11928157238515</v>
      </c>
      <c r="Y852" s="153">
        <f t="shared" si="273"/>
        <v>2.3061868159999999</v>
      </c>
      <c r="Z852" s="155">
        <f t="shared" si="282"/>
        <v>288.87179576275082</v>
      </c>
      <c r="AA852" s="156">
        <f t="shared" si="283"/>
        <v>923.06160025338761</v>
      </c>
      <c r="AD852" s="14" t="s">
        <v>704</v>
      </c>
      <c r="AE852" s="57">
        <v>40176</v>
      </c>
      <c r="AF852" s="33">
        <f t="shared" si="284"/>
        <v>1436.5389863200637</v>
      </c>
      <c r="AG852" s="84">
        <f t="shared" si="274"/>
        <v>2.1182399430443319</v>
      </c>
      <c r="AH852" s="31">
        <f t="shared" si="285"/>
        <v>1319.4656388858543</v>
      </c>
      <c r="AI852" s="86">
        <f t="shared" si="275"/>
        <v>1.9456101410253031</v>
      </c>
      <c r="AJ852" s="155">
        <f t="shared" si="286"/>
        <v>1211.9333960161384</v>
      </c>
      <c r="AK852" s="56"/>
      <c r="AL852" s="86">
        <f t="shared" si="287"/>
        <v>1.7870491174952208</v>
      </c>
      <c r="AM852" s="31">
        <f t="shared" si="288"/>
        <v>1113.1646881077083</v>
      </c>
      <c r="AN852" s="86">
        <f t="shared" si="289"/>
        <v>1.6414103118610925</v>
      </c>
      <c r="AO852" s="31">
        <f t="shared" si="290"/>
        <v>1022.4453150009829</v>
      </c>
      <c r="AP852" s="89">
        <f t="shared" si="291"/>
        <v>1.5076406045628092</v>
      </c>
      <c r="AQ852" s="20">
        <f t="shared" si="292"/>
        <v>939.11928157238515</v>
      </c>
      <c r="AR852" s="86">
        <f t="shared" si="293"/>
        <v>1.384772701926871</v>
      </c>
    </row>
    <row r="853" spans="1:44" x14ac:dyDescent="0.25">
      <c r="A853" s="3" t="s">
        <v>714</v>
      </c>
      <c r="B853" s="4">
        <v>40177</v>
      </c>
      <c r="C853" s="7">
        <v>4301333959</v>
      </c>
      <c r="D853" s="8">
        <v>361</v>
      </c>
      <c r="E853" s="8">
        <v>4793</v>
      </c>
      <c r="F853" s="8" t="s">
        <v>1695</v>
      </c>
      <c r="G853" s="8" t="s">
        <v>1696</v>
      </c>
      <c r="H853" s="8">
        <v>40.036360000000002</v>
      </c>
      <c r="I853" s="9">
        <v>-110.20656</v>
      </c>
      <c r="J853" s="7">
        <v>4793</v>
      </c>
      <c r="K853" s="8">
        <v>365</v>
      </c>
      <c r="L853" s="8">
        <v>730</v>
      </c>
      <c r="M853" s="8">
        <v>1095</v>
      </c>
      <c r="N853" s="8">
        <v>1460</v>
      </c>
      <c r="O853" s="8">
        <v>1825</v>
      </c>
      <c r="P853" s="8">
        <v>2190</v>
      </c>
      <c r="Q853" s="6">
        <v>2.3290384453705478E-4</v>
      </c>
      <c r="R853" s="33">
        <f t="shared" si="276"/>
        <v>4402.3857809667934</v>
      </c>
      <c r="S853" s="31">
        <f t="shared" si="277"/>
        <v>4043.605375434719</v>
      </c>
      <c r="T853" s="31">
        <f t="shared" si="278"/>
        <v>3714.0644290954933</v>
      </c>
      <c r="U853" s="31">
        <f t="shared" si="279"/>
        <v>3411.380019245682</v>
      </c>
      <c r="V853" s="31">
        <f t="shared" si="280"/>
        <v>3133.3634237849815</v>
      </c>
      <c r="W853" s="20">
        <f t="shared" si="281"/>
        <v>2878.0042944862162</v>
      </c>
      <c r="Y853" s="153">
        <f t="shared" si="273"/>
        <v>7.0674893919999997</v>
      </c>
      <c r="Z853" s="155">
        <f t="shared" si="282"/>
        <v>885.27015159262442</v>
      </c>
      <c r="AA853" s="156">
        <f t="shared" si="283"/>
        <v>2828.7942775028687</v>
      </c>
      <c r="AD853" s="14" t="s">
        <v>714</v>
      </c>
      <c r="AE853" s="57">
        <v>40177</v>
      </c>
      <c r="AF853" s="33">
        <f t="shared" si="284"/>
        <v>4402.3857809667934</v>
      </c>
      <c r="AG853" s="84">
        <f t="shared" si="274"/>
        <v>6.491511539009899</v>
      </c>
      <c r="AH853" s="31">
        <f t="shared" si="285"/>
        <v>4043.605375434719</v>
      </c>
      <c r="AI853" s="86">
        <f t="shared" si="275"/>
        <v>5.9624740447150124</v>
      </c>
      <c r="AJ853" s="155">
        <f t="shared" si="286"/>
        <v>3714.0644290954933</v>
      </c>
      <c r="AK853" s="56"/>
      <c r="AL853" s="86">
        <f t="shared" si="287"/>
        <v>5.4765514195361851</v>
      </c>
      <c r="AM853" s="31">
        <f t="shared" si="288"/>
        <v>3411.380019245682</v>
      </c>
      <c r="AN853" s="86">
        <f t="shared" si="289"/>
        <v>5.0302299390986045</v>
      </c>
      <c r="AO853" s="31">
        <f t="shared" si="290"/>
        <v>3133.3634237849815</v>
      </c>
      <c r="AP853" s="89">
        <f t="shared" si="291"/>
        <v>4.6202822363616018</v>
      </c>
      <c r="AQ853" s="20">
        <f t="shared" si="292"/>
        <v>2878.0042944862162</v>
      </c>
      <c r="AR853" s="86">
        <f t="shared" si="293"/>
        <v>4.2437439644088828</v>
      </c>
    </row>
    <row r="854" spans="1:44" x14ac:dyDescent="0.25">
      <c r="A854" s="3" t="s">
        <v>963</v>
      </c>
      <c r="B854" s="4">
        <v>40184</v>
      </c>
      <c r="C854" s="7">
        <v>4301350185</v>
      </c>
      <c r="D854" s="8">
        <v>322</v>
      </c>
      <c r="E854" s="8">
        <v>4127</v>
      </c>
      <c r="F854" s="8" t="s">
        <v>1695</v>
      </c>
      <c r="G854" s="8" t="s">
        <v>1696</v>
      </c>
      <c r="H854" s="8">
        <v>40.110810000000001</v>
      </c>
      <c r="I854" s="9">
        <v>-110.14001</v>
      </c>
      <c r="J854" s="7">
        <v>4127</v>
      </c>
      <c r="K854" s="8">
        <v>365</v>
      </c>
      <c r="L854" s="8">
        <v>730</v>
      </c>
      <c r="M854" s="8">
        <v>1095</v>
      </c>
      <c r="N854" s="8">
        <v>1460</v>
      </c>
      <c r="O854" s="8">
        <v>1825</v>
      </c>
      <c r="P854" s="8">
        <v>2190</v>
      </c>
      <c r="Q854" s="6">
        <v>2.3290384453705478E-4</v>
      </c>
      <c r="R854" s="33">
        <f t="shared" si="276"/>
        <v>3790.6626576361273</v>
      </c>
      <c r="S854" s="31">
        <f t="shared" si="277"/>
        <v>3481.7357363695151</v>
      </c>
      <c r="T854" s="31">
        <f t="shared" si="278"/>
        <v>3197.9853742702066</v>
      </c>
      <c r="U854" s="31">
        <f t="shared" si="279"/>
        <v>2937.3597620335759</v>
      </c>
      <c r="V854" s="31">
        <f t="shared" si="280"/>
        <v>2697.9743062717753</v>
      </c>
      <c r="W854" s="20">
        <f t="shared" si="281"/>
        <v>2478.0980019496378</v>
      </c>
      <c r="Y854" s="153">
        <f t="shared" si="273"/>
        <v>6.0854430879999999</v>
      </c>
      <c r="Z854" s="155">
        <f t="shared" si="282"/>
        <v>762.25952756577522</v>
      </c>
      <c r="AA854" s="156">
        <f t="shared" si="283"/>
        <v>2435.7258467044312</v>
      </c>
      <c r="AD854" s="14" t="s">
        <v>963</v>
      </c>
      <c r="AE854" s="57">
        <v>40184</v>
      </c>
      <c r="AF854" s="33">
        <f t="shared" si="284"/>
        <v>3790.6626576361273</v>
      </c>
      <c r="AG854" s="84">
        <f t="shared" si="274"/>
        <v>5.5894988778414056</v>
      </c>
      <c r="AH854" s="31">
        <f t="shared" si="285"/>
        <v>3481.7357363695151</v>
      </c>
      <c r="AI854" s="86">
        <f t="shared" si="275"/>
        <v>5.1339725396492497</v>
      </c>
      <c r="AJ854" s="155">
        <f t="shared" si="286"/>
        <v>3197.9853742702066</v>
      </c>
      <c r="AK854" s="56"/>
      <c r="AL854" s="86">
        <f t="shared" si="287"/>
        <v>4.7155701457178871</v>
      </c>
      <c r="AM854" s="31">
        <f t="shared" si="288"/>
        <v>2937.3597620335759</v>
      </c>
      <c r="AN854" s="86">
        <f t="shared" si="289"/>
        <v>4.3312662129480373</v>
      </c>
      <c r="AO854" s="31">
        <f t="shared" si="290"/>
        <v>2697.9743062717753</v>
      </c>
      <c r="AP854" s="89">
        <f t="shared" si="291"/>
        <v>3.9782818254672083</v>
      </c>
      <c r="AQ854" s="20">
        <f t="shared" si="292"/>
        <v>2478.0980019496378</v>
      </c>
      <c r="AR854" s="86">
        <f t="shared" si="293"/>
        <v>3.6540645401868268</v>
      </c>
    </row>
    <row r="855" spans="1:44" x14ac:dyDescent="0.25">
      <c r="A855" s="3" t="s">
        <v>828</v>
      </c>
      <c r="B855" s="4">
        <v>40186</v>
      </c>
      <c r="C855" s="7">
        <v>4301334207</v>
      </c>
      <c r="D855" s="8">
        <v>366</v>
      </c>
      <c r="E855" s="8">
        <v>17093</v>
      </c>
      <c r="F855" s="8" t="s">
        <v>1695</v>
      </c>
      <c r="G855" s="8" t="s">
        <v>1696</v>
      </c>
      <c r="H855" s="8">
        <v>40.259709999999899</v>
      </c>
      <c r="I855" s="9">
        <v>-110.47862000000001</v>
      </c>
      <c r="J855" s="7">
        <v>17093</v>
      </c>
      <c r="K855" s="8">
        <v>365</v>
      </c>
      <c r="L855" s="8">
        <v>730</v>
      </c>
      <c r="M855" s="8">
        <v>1095</v>
      </c>
      <c r="N855" s="8">
        <v>1460</v>
      </c>
      <c r="O855" s="8">
        <v>1825</v>
      </c>
      <c r="P855" s="8">
        <v>2190</v>
      </c>
      <c r="Q855" s="6">
        <v>2.3290384453705478E-4</v>
      </c>
      <c r="R855" s="33">
        <f t="shared" si="276"/>
        <v>15699.974995632256</v>
      </c>
      <c r="S855" s="31">
        <f t="shared" si="277"/>
        <v>14420.477087900199</v>
      </c>
      <c r="T855" s="31">
        <f t="shared" si="278"/>
        <v>13245.254180373309</v>
      </c>
      <c r="U855" s="31">
        <f t="shared" si="279"/>
        <v>12165.808192982775</v>
      </c>
      <c r="V855" s="31">
        <f t="shared" si="280"/>
        <v>11174.333612091945</v>
      </c>
      <c r="W855" s="20">
        <f t="shared" si="281"/>
        <v>10263.66104854014</v>
      </c>
      <c r="Y855" s="153">
        <f t="shared" si="273"/>
        <v>25.204380592</v>
      </c>
      <c r="Z855" s="155">
        <f t="shared" si="282"/>
        <v>3157.0879827191175</v>
      </c>
      <c r="AA855" s="156">
        <f t="shared" si="283"/>
        <v>10088.166197654191</v>
      </c>
      <c r="AD855" s="14" t="s">
        <v>828</v>
      </c>
      <c r="AE855" s="57">
        <v>40186</v>
      </c>
      <c r="AF855" s="33">
        <f t="shared" si="284"/>
        <v>15699.974995632256</v>
      </c>
      <c r="AG855" s="84">
        <f t="shared" si="274"/>
        <v>23.150303929959566</v>
      </c>
      <c r="AH855" s="31">
        <f t="shared" si="285"/>
        <v>14420.477087900199</v>
      </c>
      <c r="AI855" s="86">
        <f t="shared" si="275"/>
        <v>21.26362796710071</v>
      </c>
      <c r="AJ855" s="155">
        <f t="shared" si="286"/>
        <v>13245.254180373309</v>
      </c>
      <c r="AK855" s="56"/>
      <c r="AL855" s="86">
        <f t="shared" si="287"/>
        <v>19.530710080144381</v>
      </c>
      <c r="AM855" s="31">
        <f t="shared" si="288"/>
        <v>12165.808192982775</v>
      </c>
      <c r="AN855" s="86">
        <f t="shared" si="289"/>
        <v>17.939019476113593</v>
      </c>
      <c r="AO855" s="31">
        <f t="shared" si="290"/>
        <v>11174.333612091945</v>
      </c>
      <c r="AP855" s="89">
        <f t="shared" si="291"/>
        <v>16.477046581708503</v>
      </c>
      <c r="AQ855" s="20">
        <f t="shared" si="292"/>
        <v>10263.66104854014</v>
      </c>
      <c r="AR855" s="86">
        <f t="shared" si="293"/>
        <v>15.134219817158572</v>
      </c>
    </row>
    <row r="856" spans="1:44" x14ac:dyDescent="0.25">
      <c r="A856" s="3" t="s">
        <v>689</v>
      </c>
      <c r="B856" s="4">
        <v>40192</v>
      </c>
      <c r="C856" s="7">
        <v>4301333879</v>
      </c>
      <c r="D856" s="8">
        <v>356</v>
      </c>
      <c r="E856" s="8">
        <v>1487</v>
      </c>
      <c r="F856" s="8" t="s">
        <v>1695</v>
      </c>
      <c r="G856" s="8" t="s">
        <v>1696</v>
      </c>
      <c r="H856" s="8">
        <v>40.039929999999899</v>
      </c>
      <c r="I856" s="9">
        <v>-110.19247</v>
      </c>
      <c r="J856" s="7">
        <v>1487</v>
      </c>
      <c r="K856" s="8">
        <v>365</v>
      </c>
      <c r="L856" s="8">
        <v>730</v>
      </c>
      <c r="M856" s="8">
        <v>1095</v>
      </c>
      <c r="N856" s="8">
        <v>1460</v>
      </c>
      <c r="O856" s="8">
        <v>1825</v>
      </c>
      <c r="P856" s="8">
        <v>2190</v>
      </c>
      <c r="Q856" s="6">
        <v>2.3290384453705478E-4</v>
      </c>
      <c r="R856" s="33">
        <f t="shared" si="276"/>
        <v>1365.8142408298816</v>
      </c>
      <c r="S856" s="31">
        <f t="shared" si="277"/>
        <v>1254.5047346696072</v>
      </c>
      <c r="T856" s="31">
        <f t="shared" si="278"/>
        <v>1152.266598386188</v>
      </c>
      <c r="U856" s="31">
        <f t="shared" si="279"/>
        <v>1058.3605442558583</v>
      </c>
      <c r="V856" s="31">
        <f t="shared" si="280"/>
        <v>972.10753414735393</v>
      </c>
      <c r="W856" s="20">
        <f t="shared" si="281"/>
        <v>892.88386937221014</v>
      </c>
      <c r="Y856" s="153">
        <f t="shared" si="273"/>
        <v>2.1926469279999998</v>
      </c>
      <c r="Z856" s="155">
        <f t="shared" si="282"/>
        <v>274.64984673862563</v>
      </c>
      <c r="AA856" s="156">
        <f t="shared" si="283"/>
        <v>877.6167516475623</v>
      </c>
      <c r="AD856" s="14" t="s">
        <v>689</v>
      </c>
      <c r="AE856" s="57">
        <v>40192</v>
      </c>
      <c r="AF856" s="33">
        <f t="shared" si="284"/>
        <v>1365.8142408298816</v>
      </c>
      <c r="AG856" s="84">
        <f t="shared" si="274"/>
        <v>2.0139531939302566</v>
      </c>
      <c r="AH856" s="31">
        <f t="shared" si="285"/>
        <v>1254.5047346696072</v>
      </c>
      <c r="AI856" s="86">
        <f t="shared" si="275"/>
        <v>1.8498224294786612</v>
      </c>
      <c r="AJ856" s="155">
        <f t="shared" si="286"/>
        <v>1152.266598386188</v>
      </c>
      <c r="AK856" s="56"/>
      <c r="AL856" s="86">
        <f t="shared" si="287"/>
        <v>1.699067799050763</v>
      </c>
      <c r="AM856" s="31">
        <f t="shared" si="288"/>
        <v>1058.3605442558583</v>
      </c>
      <c r="AN856" s="86">
        <f t="shared" si="289"/>
        <v>1.5605991903692102</v>
      </c>
      <c r="AO856" s="31">
        <f t="shared" si="290"/>
        <v>972.10753414735393</v>
      </c>
      <c r="AP856" s="89">
        <f t="shared" si="291"/>
        <v>1.4334153318317757</v>
      </c>
      <c r="AQ856" s="20">
        <f t="shared" si="292"/>
        <v>892.88386937221014</v>
      </c>
      <c r="AR856" s="86">
        <f t="shared" si="293"/>
        <v>1.3165965522795762</v>
      </c>
    </row>
    <row r="857" spans="1:44" x14ac:dyDescent="0.25">
      <c r="A857" s="3" t="s">
        <v>874</v>
      </c>
      <c r="B857" s="4">
        <v>40192</v>
      </c>
      <c r="C857" s="7">
        <v>4301350007</v>
      </c>
      <c r="D857" s="8">
        <v>366</v>
      </c>
      <c r="E857" s="8">
        <v>149</v>
      </c>
      <c r="F857" s="8" t="s">
        <v>1695</v>
      </c>
      <c r="G857" s="8" t="s">
        <v>1696</v>
      </c>
      <c r="H857" s="8">
        <v>40.118940000000002</v>
      </c>
      <c r="I857" s="9">
        <v>-110.1405</v>
      </c>
      <c r="J857" s="7">
        <v>149</v>
      </c>
      <c r="K857" s="8">
        <v>365</v>
      </c>
      <c r="L857" s="8">
        <v>730</v>
      </c>
      <c r="M857" s="8">
        <v>1095</v>
      </c>
      <c r="N857" s="8">
        <v>1460</v>
      </c>
      <c r="O857" s="8">
        <v>1825</v>
      </c>
      <c r="P857" s="8">
        <v>2190</v>
      </c>
      <c r="Q857" s="6">
        <v>2.3290384453705478E-4</v>
      </c>
      <c r="R857" s="33">
        <f t="shared" si="276"/>
        <v>136.8569750394434</v>
      </c>
      <c r="S857" s="31">
        <f t="shared" si="277"/>
        <v>125.70356789897207</v>
      </c>
      <c r="T857" s="31">
        <f t="shared" si="278"/>
        <v>115.45912788133289</v>
      </c>
      <c r="U857" s="31">
        <f t="shared" si="279"/>
        <v>106.04957706396966</v>
      </c>
      <c r="V857" s="31">
        <f t="shared" si="280"/>
        <v>97.406874638840449</v>
      </c>
      <c r="W857" s="20">
        <f t="shared" si="281"/>
        <v>89.468524906832087</v>
      </c>
      <c r="Y857" s="153">
        <f t="shared" si="273"/>
        <v>0.21970705599999998</v>
      </c>
      <c r="Z857" s="155">
        <f t="shared" si="282"/>
        <v>27.520394864865647</v>
      </c>
      <c r="AA857" s="156">
        <f t="shared" si="283"/>
        <v>87.938733016467239</v>
      </c>
      <c r="AD857" s="14" t="s">
        <v>874</v>
      </c>
      <c r="AE857" s="57">
        <v>40192</v>
      </c>
      <c r="AF857" s="33">
        <f t="shared" si="284"/>
        <v>136.8569750394434</v>
      </c>
      <c r="AG857" s="84">
        <f t="shared" si="274"/>
        <v>0.20180163140256102</v>
      </c>
      <c r="AH857" s="31">
        <f t="shared" si="285"/>
        <v>125.70356789897207</v>
      </c>
      <c r="AI857" s="86">
        <f t="shared" si="275"/>
        <v>0.18535544182402186</v>
      </c>
      <c r="AJ857" s="155">
        <f t="shared" si="286"/>
        <v>115.45912788133289</v>
      </c>
      <c r="AK857" s="56"/>
      <c r="AL857" s="86">
        <f t="shared" si="287"/>
        <v>0.17024956426265211</v>
      </c>
      <c r="AM857" s="31">
        <f t="shared" si="288"/>
        <v>106.04957706396966</v>
      </c>
      <c r="AN857" s="86">
        <f t="shared" si="289"/>
        <v>0.15637476756221408</v>
      </c>
      <c r="AO857" s="31">
        <f t="shared" si="290"/>
        <v>97.406874638840449</v>
      </c>
      <c r="AP857" s="89">
        <f t="shared" si="291"/>
        <v>0.14363072255745435</v>
      </c>
      <c r="AQ857" s="20">
        <f t="shared" si="292"/>
        <v>89.468524906832087</v>
      </c>
      <c r="AR857" s="86">
        <f t="shared" si="293"/>
        <v>0.1319252765902198</v>
      </c>
    </row>
    <row r="858" spans="1:44" x14ac:dyDescent="0.25">
      <c r="A858" s="3" t="s">
        <v>657</v>
      </c>
      <c r="B858" s="4">
        <v>40197</v>
      </c>
      <c r="C858" s="7">
        <v>4301333762</v>
      </c>
      <c r="D858" s="8">
        <v>366</v>
      </c>
      <c r="E858" s="8">
        <v>3101</v>
      </c>
      <c r="F858" s="8" t="s">
        <v>1695</v>
      </c>
      <c r="G858" s="8" t="s">
        <v>1696</v>
      </c>
      <c r="H858" s="8">
        <v>40.040700000000001</v>
      </c>
      <c r="I858" s="9">
        <v>-110.17341</v>
      </c>
      <c r="J858" s="7">
        <v>3101</v>
      </c>
      <c r="K858" s="8">
        <v>365</v>
      </c>
      <c r="L858" s="8">
        <v>730</v>
      </c>
      <c r="M858" s="8">
        <v>1095</v>
      </c>
      <c r="N858" s="8">
        <v>1460</v>
      </c>
      <c r="O858" s="8">
        <v>1825</v>
      </c>
      <c r="P858" s="8">
        <v>2190</v>
      </c>
      <c r="Q858" s="6">
        <v>2.3290384453705478E-4</v>
      </c>
      <c r="R858" s="33">
        <f t="shared" si="276"/>
        <v>2848.2783865591546</v>
      </c>
      <c r="S858" s="31">
        <f t="shared" si="277"/>
        <v>2616.1527788906869</v>
      </c>
      <c r="T858" s="31">
        <f t="shared" si="278"/>
        <v>2402.9446681880086</v>
      </c>
      <c r="U858" s="31">
        <f t="shared" si="279"/>
        <v>2207.1123387608723</v>
      </c>
      <c r="V858" s="31">
        <f t="shared" si="280"/>
        <v>2027.2397198325116</v>
      </c>
      <c r="W858" s="20">
        <f t="shared" si="281"/>
        <v>1862.0261458797738</v>
      </c>
      <c r="Y858" s="153">
        <f t="shared" si="273"/>
        <v>4.5725609440000001</v>
      </c>
      <c r="Z858" s="155">
        <f t="shared" si="282"/>
        <v>572.75667433522392</v>
      </c>
      <c r="AA858" s="156">
        <f t="shared" si="283"/>
        <v>1830.1879938527845</v>
      </c>
      <c r="AD858" s="14" t="s">
        <v>657</v>
      </c>
      <c r="AE858" s="57">
        <v>40197</v>
      </c>
      <c r="AF858" s="33">
        <f t="shared" si="284"/>
        <v>2848.2783865591546</v>
      </c>
      <c r="AG858" s="84">
        <f t="shared" si="274"/>
        <v>4.1999118052304816</v>
      </c>
      <c r="AH858" s="31">
        <f t="shared" si="285"/>
        <v>2616.1527788906869</v>
      </c>
      <c r="AI858" s="86">
        <f t="shared" si="275"/>
        <v>3.8576323831965889</v>
      </c>
      <c r="AJ858" s="155">
        <f t="shared" si="286"/>
        <v>2402.9446681880086</v>
      </c>
      <c r="AK858" s="56"/>
      <c r="AL858" s="86">
        <f t="shared" si="287"/>
        <v>3.5432476428086188</v>
      </c>
      <c r="AM858" s="31">
        <f t="shared" si="288"/>
        <v>2207.1123387608723</v>
      </c>
      <c r="AN858" s="86">
        <f t="shared" si="289"/>
        <v>3.2544842564458114</v>
      </c>
      <c r="AO858" s="31">
        <f t="shared" si="290"/>
        <v>2027.2397198325116</v>
      </c>
      <c r="AP858" s="89">
        <f t="shared" si="291"/>
        <v>2.9892541654407108</v>
      </c>
      <c r="AQ858" s="20">
        <f t="shared" si="292"/>
        <v>1862.0261458797738</v>
      </c>
      <c r="AR858" s="86">
        <f t="shared" si="293"/>
        <v>2.7456394812501452</v>
      </c>
    </row>
    <row r="859" spans="1:44" x14ac:dyDescent="0.25">
      <c r="A859" s="3" t="s">
        <v>725</v>
      </c>
      <c r="B859" s="4">
        <v>40198</v>
      </c>
      <c r="C859" s="7">
        <v>4301333975</v>
      </c>
      <c r="D859" s="8">
        <v>366</v>
      </c>
      <c r="E859" s="8">
        <v>3712</v>
      </c>
      <c r="F859" s="8" t="s">
        <v>1695</v>
      </c>
      <c r="G859" s="8" t="s">
        <v>1696</v>
      </c>
      <c r="H859" s="8">
        <v>40.02863</v>
      </c>
      <c r="I859" s="9">
        <v>-110.21584</v>
      </c>
      <c r="J859" s="7">
        <v>3712</v>
      </c>
      <c r="K859" s="8">
        <v>365</v>
      </c>
      <c r="L859" s="8">
        <v>730</v>
      </c>
      <c r="M859" s="8">
        <v>1095</v>
      </c>
      <c r="N859" s="8">
        <v>1460</v>
      </c>
      <c r="O859" s="8">
        <v>1825</v>
      </c>
      <c r="P859" s="8">
        <v>2190</v>
      </c>
      <c r="Q859" s="6">
        <v>2.3290384453705478E-4</v>
      </c>
      <c r="R859" s="33">
        <f t="shared" si="276"/>
        <v>3409.4838345396911</v>
      </c>
      <c r="S859" s="31">
        <f t="shared" si="277"/>
        <v>3131.6217720871432</v>
      </c>
      <c r="T859" s="31">
        <f t="shared" si="278"/>
        <v>2876.4045818490449</v>
      </c>
      <c r="U859" s="31">
        <f t="shared" si="279"/>
        <v>2641.9867789359423</v>
      </c>
      <c r="V859" s="31">
        <f t="shared" si="280"/>
        <v>2426.6732795931257</v>
      </c>
      <c r="W859" s="20">
        <f t="shared" si="281"/>
        <v>2228.9071439876557</v>
      </c>
      <c r="Y859" s="153">
        <f t="shared" si="273"/>
        <v>5.4735073280000002</v>
      </c>
      <c r="Z859" s="155">
        <f t="shared" si="282"/>
        <v>685.60876334484078</v>
      </c>
      <c r="AA859" s="156">
        <f t="shared" si="283"/>
        <v>2190.7958185042039</v>
      </c>
      <c r="AD859" s="14" t="s">
        <v>725</v>
      </c>
      <c r="AE859" s="57">
        <v>40198</v>
      </c>
      <c r="AF859" s="33">
        <f t="shared" si="284"/>
        <v>3409.4838345396911</v>
      </c>
      <c r="AG859" s="84">
        <f t="shared" si="274"/>
        <v>5.0274339313174945</v>
      </c>
      <c r="AH859" s="31">
        <f t="shared" si="285"/>
        <v>3131.6217720871432</v>
      </c>
      <c r="AI859" s="86">
        <f t="shared" si="275"/>
        <v>4.6177140943004646</v>
      </c>
      <c r="AJ859" s="155">
        <f t="shared" si="286"/>
        <v>2876.4045818490449</v>
      </c>
      <c r="AK859" s="56"/>
      <c r="AL859" s="86">
        <f t="shared" si="287"/>
        <v>4.2413851177380177</v>
      </c>
      <c r="AM859" s="31">
        <f t="shared" si="288"/>
        <v>2641.9867789359423</v>
      </c>
      <c r="AN859" s="86">
        <f t="shared" si="289"/>
        <v>3.8957257529593199</v>
      </c>
      <c r="AO859" s="31">
        <f t="shared" si="290"/>
        <v>2426.6732795931257</v>
      </c>
      <c r="AP859" s="89">
        <f t="shared" si="291"/>
        <v>3.5782365243843657</v>
      </c>
      <c r="AQ859" s="20">
        <f t="shared" si="292"/>
        <v>2228.9071439876557</v>
      </c>
      <c r="AR859" s="86">
        <f t="shared" si="293"/>
        <v>3.2866216557241335</v>
      </c>
    </row>
    <row r="860" spans="1:44" x14ac:dyDescent="0.25">
      <c r="A860" s="3" t="s">
        <v>733</v>
      </c>
      <c r="B860" s="4">
        <v>40203</v>
      </c>
      <c r="C860" s="7">
        <v>4301333986</v>
      </c>
      <c r="D860" s="8">
        <v>366</v>
      </c>
      <c r="E860" s="8">
        <v>13386</v>
      </c>
      <c r="F860" s="8" t="s">
        <v>1695</v>
      </c>
      <c r="G860" s="8" t="s">
        <v>1696</v>
      </c>
      <c r="H860" s="8">
        <v>40.02487</v>
      </c>
      <c r="I860" s="9">
        <v>-110.21975</v>
      </c>
      <c r="J860" s="7">
        <v>13386</v>
      </c>
      <c r="K860" s="8">
        <v>365</v>
      </c>
      <c r="L860" s="8">
        <v>730</v>
      </c>
      <c r="M860" s="8">
        <v>1095</v>
      </c>
      <c r="N860" s="8">
        <v>1460</v>
      </c>
      <c r="O860" s="8">
        <v>1825</v>
      </c>
      <c r="P860" s="8">
        <v>2190</v>
      </c>
      <c r="Q860" s="6">
        <v>2.3290384453705478E-4</v>
      </c>
      <c r="R860" s="33">
        <f t="shared" si="276"/>
        <v>12295.083677033486</v>
      </c>
      <c r="S860" s="31">
        <f t="shared" si="277"/>
        <v>11293.073556346577</v>
      </c>
      <c r="T860" s="31">
        <f t="shared" si="278"/>
        <v>10372.724065902832</v>
      </c>
      <c r="U860" s="31">
        <f t="shared" si="279"/>
        <v>9527.3801246865642</v>
      </c>
      <c r="V860" s="31">
        <f t="shared" si="280"/>
        <v>8750.9290195672365</v>
      </c>
      <c r="W860" s="20">
        <f t="shared" si="281"/>
        <v>8037.7562040460025</v>
      </c>
      <c r="Y860" s="153">
        <f t="shared" si="273"/>
        <v>19.738245983999999</v>
      </c>
      <c r="Z860" s="155">
        <f t="shared" si="282"/>
        <v>2472.4027225576615</v>
      </c>
      <c r="AA860" s="156">
        <f t="shared" si="283"/>
        <v>7900.3213433451701</v>
      </c>
      <c r="AD860" s="14" t="s">
        <v>733</v>
      </c>
      <c r="AE860" s="57">
        <v>40203</v>
      </c>
      <c r="AF860" s="33">
        <f t="shared" si="284"/>
        <v>12295.083677033486</v>
      </c>
      <c r="AG860" s="84">
        <f t="shared" si="274"/>
        <v>18.129641865467665</v>
      </c>
      <c r="AH860" s="31">
        <f t="shared" si="285"/>
        <v>11293.073556346577</v>
      </c>
      <c r="AI860" s="86">
        <f t="shared" si="275"/>
        <v>16.652133854069508</v>
      </c>
      <c r="AJ860" s="155">
        <f t="shared" si="286"/>
        <v>10372.724065902832</v>
      </c>
      <c r="AK860" s="56"/>
      <c r="AL860" s="86">
        <f t="shared" si="287"/>
        <v>15.295038035032626</v>
      </c>
      <c r="AM860" s="31">
        <f t="shared" si="288"/>
        <v>9527.3801246865642</v>
      </c>
      <c r="AN860" s="86">
        <f t="shared" si="289"/>
        <v>14.048541198575824</v>
      </c>
      <c r="AO860" s="31">
        <f t="shared" si="290"/>
        <v>8750.9290195672365</v>
      </c>
      <c r="AP860" s="89">
        <f t="shared" si="291"/>
        <v>12.903629880228751</v>
      </c>
      <c r="AQ860" s="20">
        <f t="shared" si="292"/>
        <v>8037.7562040460025</v>
      </c>
      <c r="AR860" s="86">
        <f t="shared" si="293"/>
        <v>11.852025184138808</v>
      </c>
    </row>
    <row r="861" spans="1:44" x14ac:dyDescent="0.25">
      <c r="A861" s="3" t="s">
        <v>1491</v>
      </c>
      <c r="B861" s="4">
        <v>40204</v>
      </c>
      <c r="C861" s="7">
        <v>4304750669</v>
      </c>
      <c r="D861" s="8">
        <v>350</v>
      </c>
      <c r="E861" s="8">
        <v>2943</v>
      </c>
      <c r="F861" s="8" t="s">
        <v>1695</v>
      </c>
      <c r="G861" s="8" t="s">
        <v>1697</v>
      </c>
      <c r="H861" s="8">
        <v>40.114890000000003</v>
      </c>
      <c r="I861" s="9">
        <v>-109.95805</v>
      </c>
      <c r="J861" s="7">
        <v>2943</v>
      </c>
      <c r="K861" s="8">
        <v>365</v>
      </c>
      <c r="L861" s="8">
        <v>730</v>
      </c>
      <c r="M861" s="8">
        <v>1095</v>
      </c>
      <c r="N861" s="8">
        <v>1460</v>
      </c>
      <c r="O861" s="8">
        <v>1825</v>
      </c>
      <c r="P861" s="8">
        <v>2190</v>
      </c>
      <c r="Q861" s="6">
        <v>2.3290384453705478E-4</v>
      </c>
      <c r="R861" s="33">
        <f t="shared" si="276"/>
        <v>2703.1548828260534</v>
      </c>
      <c r="S861" s="31">
        <f t="shared" si="277"/>
        <v>2482.8563780313743</v>
      </c>
      <c r="T861" s="31">
        <f t="shared" si="278"/>
        <v>2280.5114990252528</v>
      </c>
      <c r="U861" s="31">
        <f t="shared" si="279"/>
        <v>2094.6570825453873</v>
      </c>
      <c r="V861" s="31">
        <f t="shared" si="280"/>
        <v>1923.9492084705196</v>
      </c>
      <c r="W861" s="20">
        <f t="shared" si="281"/>
        <v>1767.1534818846096</v>
      </c>
      <c r="Y861" s="153">
        <f t="shared" si="273"/>
        <v>4.3395829919999995</v>
      </c>
      <c r="Z861" s="155">
        <f t="shared" si="282"/>
        <v>543.57397374026573</v>
      </c>
      <c r="AA861" s="156">
        <f t="shared" si="283"/>
        <v>1736.937525284987</v>
      </c>
      <c r="AD861" s="14" t="s">
        <v>1491</v>
      </c>
      <c r="AE861" s="57">
        <v>40204</v>
      </c>
      <c r="AF861" s="33">
        <f t="shared" si="284"/>
        <v>2703.1548828260534</v>
      </c>
      <c r="AG861" s="84">
        <f t="shared" si="274"/>
        <v>3.9859208135418598</v>
      </c>
      <c r="AH861" s="31">
        <f t="shared" si="285"/>
        <v>2482.8563780313743</v>
      </c>
      <c r="AI861" s="86">
        <f t="shared" si="275"/>
        <v>3.6610809750878945</v>
      </c>
      <c r="AJ861" s="155">
        <f t="shared" si="286"/>
        <v>2280.5114990252528</v>
      </c>
      <c r="AK861" s="56"/>
      <c r="AL861" s="86">
        <f t="shared" si="287"/>
        <v>3.3627145478186922</v>
      </c>
      <c r="AM861" s="31">
        <f t="shared" si="288"/>
        <v>2094.6570825453873</v>
      </c>
      <c r="AN861" s="86">
        <f t="shared" si="289"/>
        <v>3.0886640331248056</v>
      </c>
      <c r="AO861" s="31">
        <f t="shared" si="290"/>
        <v>1923.9492084705196</v>
      </c>
      <c r="AP861" s="89">
        <f t="shared" si="291"/>
        <v>2.8369477616549537</v>
      </c>
      <c r="AQ861" s="20">
        <f t="shared" si="292"/>
        <v>1767.1534818846096</v>
      </c>
      <c r="AR861" s="86">
        <f t="shared" si="293"/>
        <v>2.6057455637920599</v>
      </c>
    </row>
    <row r="862" spans="1:44" x14ac:dyDescent="0.25">
      <c r="A862" s="3" t="s">
        <v>957</v>
      </c>
      <c r="B862" s="4">
        <v>40205</v>
      </c>
      <c r="C862" s="7">
        <v>4301350154</v>
      </c>
      <c r="D862" s="8">
        <v>349</v>
      </c>
      <c r="E862" s="8">
        <v>990</v>
      </c>
      <c r="F862" s="8" t="s">
        <v>1695</v>
      </c>
      <c r="G862" s="8" t="s">
        <v>1696</v>
      </c>
      <c r="H862" s="8">
        <v>40.114960000000004</v>
      </c>
      <c r="I862" s="9">
        <v>-110.18286000000001</v>
      </c>
      <c r="J862" s="7">
        <v>990</v>
      </c>
      <c r="K862" s="8">
        <v>365</v>
      </c>
      <c r="L862" s="8">
        <v>730</v>
      </c>
      <c r="M862" s="8">
        <v>1095</v>
      </c>
      <c r="N862" s="8">
        <v>1460</v>
      </c>
      <c r="O862" s="8">
        <v>1825</v>
      </c>
      <c r="P862" s="8">
        <v>2190</v>
      </c>
      <c r="Q862" s="6">
        <v>2.3290384453705478E-4</v>
      </c>
      <c r="R862" s="33">
        <f t="shared" si="276"/>
        <v>909.31815630234212</v>
      </c>
      <c r="S862" s="31">
        <f t="shared" si="277"/>
        <v>835.21162563746543</v>
      </c>
      <c r="T862" s="31">
        <f t="shared" si="278"/>
        <v>767.14454095650706</v>
      </c>
      <c r="U862" s="31">
        <f t="shared" si="279"/>
        <v>704.6247066666441</v>
      </c>
      <c r="V862" s="31">
        <f t="shared" si="280"/>
        <v>647.20003954665799</v>
      </c>
      <c r="W862" s="20">
        <f t="shared" si="281"/>
        <v>594.45529971653536</v>
      </c>
      <c r="Y862" s="153">
        <f t="shared" si="273"/>
        <v>1.4597985599999999</v>
      </c>
      <c r="Z862" s="155">
        <f t="shared" si="282"/>
        <v>182.85363031018113</v>
      </c>
      <c r="AA862" s="156">
        <f t="shared" si="283"/>
        <v>584.29091064632587</v>
      </c>
      <c r="AD862" s="14" t="s">
        <v>957</v>
      </c>
      <c r="AE862" s="57">
        <v>40205</v>
      </c>
      <c r="AF862" s="33">
        <f t="shared" si="284"/>
        <v>909.31815630234212</v>
      </c>
      <c r="AG862" s="84">
        <f t="shared" si="274"/>
        <v>1.3408296314666808</v>
      </c>
      <c r="AH862" s="31">
        <f t="shared" si="285"/>
        <v>835.21162563746543</v>
      </c>
      <c r="AI862" s="86">
        <f t="shared" si="275"/>
        <v>1.2315562913139708</v>
      </c>
      <c r="AJ862" s="155">
        <f t="shared" si="286"/>
        <v>767.14454095650706</v>
      </c>
      <c r="AK862" s="56"/>
      <c r="AL862" s="86">
        <f t="shared" si="287"/>
        <v>1.1311883800001716</v>
      </c>
      <c r="AM862" s="31">
        <f t="shared" si="288"/>
        <v>704.6247066666441</v>
      </c>
      <c r="AN862" s="86">
        <f t="shared" si="289"/>
        <v>1.03900013346706</v>
      </c>
      <c r="AO862" s="31">
        <f t="shared" si="290"/>
        <v>647.20003954665799</v>
      </c>
      <c r="AP862" s="89">
        <f t="shared" si="291"/>
        <v>0.9543249351132872</v>
      </c>
      <c r="AQ862" s="20">
        <f t="shared" si="292"/>
        <v>594.45529971653536</v>
      </c>
      <c r="AR862" s="86">
        <f t="shared" si="293"/>
        <v>0.8765504954652189</v>
      </c>
    </row>
    <row r="863" spans="1:44" x14ac:dyDescent="0.25">
      <c r="A863" s="3" t="s">
        <v>1493</v>
      </c>
      <c r="B863" s="4">
        <v>40206</v>
      </c>
      <c r="C863" s="7">
        <v>4304750709</v>
      </c>
      <c r="D863" s="8">
        <v>353</v>
      </c>
      <c r="E863" s="8">
        <v>3469</v>
      </c>
      <c r="F863" s="8" t="s">
        <v>1695</v>
      </c>
      <c r="G863" s="8" t="s">
        <v>1697</v>
      </c>
      <c r="H863" s="8">
        <v>40.11356</v>
      </c>
      <c r="I863" s="9">
        <v>-109.96074</v>
      </c>
      <c r="J863" s="7">
        <v>3469</v>
      </c>
      <c r="K863" s="8">
        <v>365</v>
      </c>
      <c r="L863" s="8">
        <v>730</v>
      </c>
      <c r="M863" s="8">
        <v>1095</v>
      </c>
      <c r="N863" s="8">
        <v>1460</v>
      </c>
      <c r="O863" s="8">
        <v>1825</v>
      </c>
      <c r="P863" s="8">
        <v>2190</v>
      </c>
      <c r="Q863" s="6">
        <v>2.3290384453705478E-4</v>
      </c>
      <c r="R863" s="33">
        <f t="shared" si="276"/>
        <v>3186.287559810934</v>
      </c>
      <c r="S863" s="31">
        <f t="shared" si="277"/>
        <v>2926.6152821579471</v>
      </c>
      <c r="T863" s="31">
        <f t="shared" si="278"/>
        <v>2688.1054672506293</v>
      </c>
      <c r="U863" s="31">
        <f t="shared" si="279"/>
        <v>2469.0334418450389</v>
      </c>
      <c r="V863" s="31">
        <f t="shared" si="280"/>
        <v>2267.8150880680369</v>
      </c>
      <c r="W863" s="20">
        <f t="shared" si="281"/>
        <v>2082.9953886026883</v>
      </c>
      <c r="Y863" s="153">
        <f t="shared" si="273"/>
        <v>5.1151931359999994</v>
      </c>
      <c r="Z863" s="155">
        <f t="shared" si="282"/>
        <v>640.72650863234173</v>
      </c>
      <c r="AA863" s="156">
        <f t="shared" si="283"/>
        <v>2047.3789586182875</v>
      </c>
      <c r="AD863" s="14" t="s">
        <v>1493</v>
      </c>
      <c r="AE863" s="57">
        <v>40206</v>
      </c>
      <c r="AF863" s="33">
        <f t="shared" si="284"/>
        <v>3186.287559810934</v>
      </c>
      <c r="AG863" s="84">
        <f t="shared" si="274"/>
        <v>4.6983212035938537</v>
      </c>
      <c r="AH863" s="31">
        <f t="shared" si="285"/>
        <v>2926.6152821579471</v>
      </c>
      <c r="AI863" s="86">
        <f t="shared" si="275"/>
        <v>4.3154230046143081</v>
      </c>
      <c r="AJ863" s="155">
        <f t="shared" si="286"/>
        <v>2688.1054672506293</v>
      </c>
      <c r="AK863" s="56"/>
      <c r="AL863" s="86">
        <f t="shared" si="287"/>
        <v>3.9637297881016118</v>
      </c>
      <c r="AM863" s="31">
        <f t="shared" si="288"/>
        <v>2469.0334418450389</v>
      </c>
      <c r="AN863" s="86">
        <f t="shared" si="289"/>
        <v>3.640698447471951</v>
      </c>
      <c r="AO863" s="31">
        <f t="shared" si="290"/>
        <v>2267.8150880680369</v>
      </c>
      <c r="AP863" s="89">
        <f t="shared" si="291"/>
        <v>3.3439931312201954</v>
      </c>
      <c r="AQ863" s="20">
        <f t="shared" si="292"/>
        <v>2082.9953886026883</v>
      </c>
      <c r="AR863" s="86">
        <f t="shared" si="293"/>
        <v>3.0714683522917623</v>
      </c>
    </row>
    <row r="864" spans="1:44" x14ac:dyDescent="0.25">
      <c r="A864" s="3" t="s">
        <v>872</v>
      </c>
      <c r="B864" s="4">
        <v>40207</v>
      </c>
      <c r="C864" s="7">
        <v>4301350004</v>
      </c>
      <c r="D864" s="8">
        <v>359</v>
      </c>
      <c r="E864" s="8">
        <v>2312</v>
      </c>
      <c r="F864" s="8" t="s">
        <v>1695</v>
      </c>
      <c r="G864" s="8" t="s">
        <v>1696</v>
      </c>
      <c r="H864" s="8">
        <v>40.111440000000002</v>
      </c>
      <c r="I864" s="9">
        <v>-110.13509000000001</v>
      </c>
      <c r="J864" s="7">
        <v>2312</v>
      </c>
      <c r="K864" s="8">
        <v>365</v>
      </c>
      <c r="L864" s="8">
        <v>730</v>
      </c>
      <c r="M864" s="8">
        <v>1095</v>
      </c>
      <c r="N864" s="8">
        <v>1460</v>
      </c>
      <c r="O864" s="8">
        <v>1825</v>
      </c>
      <c r="P864" s="8">
        <v>2190</v>
      </c>
      <c r="Q864" s="6">
        <v>2.3290384453705478E-4</v>
      </c>
      <c r="R864" s="33">
        <f t="shared" si="276"/>
        <v>2123.5793710818334</v>
      </c>
      <c r="S864" s="31">
        <f t="shared" si="277"/>
        <v>1950.5144227008284</v>
      </c>
      <c r="T864" s="31">
        <f t="shared" si="278"/>
        <v>1791.553715849944</v>
      </c>
      <c r="U864" s="31">
        <f t="shared" si="279"/>
        <v>1645.5477998113952</v>
      </c>
      <c r="V864" s="31">
        <f t="shared" si="280"/>
        <v>1511.4409004362356</v>
      </c>
      <c r="W864" s="20">
        <f t="shared" si="281"/>
        <v>1388.2632858026564</v>
      </c>
      <c r="Y864" s="153">
        <f t="shared" si="273"/>
        <v>3.4091457279999999</v>
      </c>
      <c r="Z864" s="155">
        <f t="shared" si="282"/>
        <v>427.02787199710991</v>
      </c>
      <c r="AA864" s="156">
        <f t="shared" si="283"/>
        <v>1364.525843852834</v>
      </c>
      <c r="AD864" s="14" t="s">
        <v>872</v>
      </c>
      <c r="AE864" s="57">
        <v>40207</v>
      </c>
      <c r="AF864" s="33">
        <f t="shared" si="284"/>
        <v>2123.5793710818334</v>
      </c>
      <c r="AG864" s="84">
        <f t="shared" si="274"/>
        <v>3.1313112201524906</v>
      </c>
      <c r="AH864" s="31">
        <f t="shared" si="285"/>
        <v>1950.5144227008284</v>
      </c>
      <c r="AI864" s="86">
        <f t="shared" si="275"/>
        <v>2.8761193389069701</v>
      </c>
      <c r="AJ864" s="155">
        <f t="shared" si="286"/>
        <v>1791.553715849944</v>
      </c>
      <c r="AK864" s="56"/>
      <c r="AL864" s="86">
        <f t="shared" si="287"/>
        <v>2.6417247823842396</v>
      </c>
      <c r="AM864" s="31">
        <f t="shared" si="288"/>
        <v>1645.5477998113952</v>
      </c>
      <c r="AN864" s="86">
        <f t="shared" si="289"/>
        <v>2.426432634925094</v>
      </c>
      <c r="AO864" s="31">
        <f t="shared" si="290"/>
        <v>1511.4409004362356</v>
      </c>
      <c r="AP864" s="89">
        <f t="shared" si="291"/>
        <v>2.2286861110928484</v>
      </c>
      <c r="AQ864" s="20">
        <f t="shared" si="292"/>
        <v>1388.2632858026564</v>
      </c>
      <c r="AR864" s="86">
        <f t="shared" si="293"/>
        <v>2.0470552985005921</v>
      </c>
    </row>
    <row r="865" spans="1:44" x14ac:dyDescent="0.25">
      <c r="A865" s="3" t="s">
        <v>956</v>
      </c>
      <c r="B865" s="4">
        <v>40211</v>
      </c>
      <c r="C865" s="7">
        <v>4301350153</v>
      </c>
      <c r="D865" s="8">
        <v>328</v>
      </c>
      <c r="E865" s="8">
        <v>941</v>
      </c>
      <c r="F865" s="8" t="s">
        <v>1695</v>
      </c>
      <c r="G865" s="8" t="s">
        <v>1696</v>
      </c>
      <c r="H865" s="8">
        <v>40.114960000000004</v>
      </c>
      <c r="I865" s="9">
        <v>-110.18756</v>
      </c>
      <c r="J865" s="7">
        <v>941</v>
      </c>
      <c r="K865" s="8">
        <v>365</v>
      </c>
      <c r="L865" s="8">
        <v>730</v>
      </c>
      <c r="M865" s="8">
        <v>1095</v>
      </c>
      <c r="N865" s="8">
        <v>1460</v>
      </c>
      <c r="O865" s="8">
        <v>1825</v>
      </c>
      <c r="P865" s="8">
        <v>2190</v>
      </c>
      <c r="Q865" s="6">
        <v>2.3290384453705478E-4</v>
      </c>
      <c r="R865" s="33">
        <f t="shared" si="276"/>
        <v>864.31150008131715</v>
      </c>
      <c r="S865" s="31">
        <f t="shared" si="277"/>
        <v>793.87286840894444</v>
      </c>
      <c r="T865" s="31">
        <f t="shared" si="278"/>
        <v>729.17476064653852</v>
      </c>
      <c r="U865" s="31">
        <f t="shared" si="279"/>
        <v>669.74934239728498</v>
      </c>
      <c r="V865" s="31">
        <f t="shared" si="280"/>
        <v>615.16690627616686</v>
      </c>
      <c r="W865" s="20">
        <f t="shared" si="281"/>
        <v>565.03276468006038</v>
      </c>
      <c r="Y865" s="153">
        <f t="shared" si="273"/>
        <v>1.387545904</v>
      </c>
      <c r="Z865" s="155">
        <f t="shared" si="282"/>
        <v>173.80329911301055</v>
      </c>
      <c r="AA865" s="156">
        <f t="shared" si="283"/>
        <v>555.37146153352796</v>
      </c>
      <c r="AD865" s="14" t="s">
        <v>956</v>
      </c>
      <c r="AE865" s="57">
        <v>40211</v>
      </c>
      <c r="AF865" s="33">
        <f t="shared" si="284"/>
        <v>864.31150008131715</v>
      </c>
      <c r="AG865" s="84">
        <f t="shared" si="274"/>
        <v>1.2744653365759058</v>
      </c>
      <c r="AH865" s="31">
        <f t="shared" si="285"/>
        <v>793.87286840894444</v>
      </c>
      <c r="AI865" s="86">
        <f t="shared" si="275"/>
        <v>1.1706004748751986</v>
      </c>
      <c r="AJ865" s="155">
        <f t="shared" si="286"/>
        <v>729.17476064653852</v>
      </c>
      <c r="AK865" s="56"/>
      <c r="AL865" s="86">
        <f t="shared" si="287"/>
        <v>1.0752002682627895</v>
      </c>
      <c r="AM865" s="31">
        <f t="shared" si="288"/>
        <v>669.74934239728498</v>
      </c>
      <c r="AN865" s="86">
        <f t="shared" si="289"/>
        <v>0.98757487433586211</v>
      </c>
      <c r="AO865" s="31">
        <f t="shared" si="290"/>
        <v>615.16690627616686</v>
      </c>
      <c r="AP865" s="89">
        <f t="shared" si="291"/>
        <v>0.90709067064808413</v>
      </c>
      <c r="AQ865" s="20">
        <f t="shared" si="292"/>
        <v>565.03276468006038</v>
      </c>
      <c r="AR865" s="86">
        <f t="shared" si="293"/>
        <v>0.83316567296239497</v>
      </c>
    </row>
    <row r="866" spans="1:44" x14ac:dyDescent="0.25">
      <c r="A866" s="3" t="s">
        <v>766</v>
      </c>
      <c r="B866" s="4">
        <v>40212</v>
      </c>
      <c r="C866" s="7">
        <v>4301334077</v>
      </c>
      <c r="D866" s="8">
        <v>335</v>
      </c>
      <c r="E866" s="8">
        <v>2345</v>
      </c>
      <c r="F866" s="8" t="s">
        <v>1695</v>
      </c>
      <c r="G866" s="8" t="s">
        <v>1696</v>
      </c>
      <c r="H866" s="8">
        <v>40.058259999999898</v>
      </c>
      <c r="I866" s="9">
        <v>-110.16912000000001</v>
      </c>
      <c r="J866" s="7">
        <v>2345</v>
      </c>
      <c r="K866" s="8">
        <v>365</v>
      </c>
      <c r="L866" s="8">
        <v>730</v>
      </c>
      <c r="M866" s="8">
        <v>1095</v>
      </c>
      <c r="N866" s="8">
        <v>1460</v>
      </c>
      <c r="O866" s="8">
        <v>1825</v>
      </c>
      <c r="P866" s="8">
        <v>2190</v>
      </c>
      <c r="Q866" s="6">
        <v>2.3290384453705478E-4</v>
      </c>
      <c r="R866" s="33">
        <f t="shared" si="276"/>
        <v>2153.8899762919114</v>
      </c>
      <c r="S866" s="31">
        <f t="shared" si="277"/>
        <v>1978.354810222077</v>
      </c>
      <c r="T866" s="31">
        <f t="shared" si="278"/>
        <v>1817.1252005484941</v>
      </c>
      <c r="U866" s="31">
        <f t="shared" si="279"/>
        <v>1669.0352900336165</v>
      </c>
      <c r="V866" s="31">
        <f t="shared" si="280"/>
        <v>1533.0142350877909</v>
      </c>
      <c r="W866" s="20">
        <f t="shared" si="281"/>
        <v>1408.0784624598741</v>
      </c>
      <c r="Y866" s="153">
        <f t="shared" si="273"/>
        <v>3.4578056799999999</v>
      </c>
      <c r="Z866" s="155">
        <f t="shared" si="282"/>
        <v>433.12299300744928</v>
      </c>
      <c r="AA866" s="156">
        <f t="shared" si="283"/>
        <v>1384.0022075410448</v>
      </c>
      <c r="AD866" s="14" t="s">
        <v>766</v>
      </c>
      <c r="AE866" s="57">
        <v>40212</v>
      </c>
      <c r="AF866" s="33">
        <f t="shared" si="284"/>
        <v>2153.8899762919114</v>
      </c>
      <c r="AG866" s="84">
        <f t="shared" si="274"/>
        <v>3.1760055412013801</v>
      </c>
      <c r="AH866" s="31">
        <f t="shared" si="285"/>
        <v>1978.354810222077</v>
      </c>
      <c r="AI866" s="86">
        <f t="shared" si="275"/>
        <v>2.9171712152841023</v>
      </c>
      <c r="AJ866" s="155">
        <f t="shared" si="286"/>
        <v>1817.1252005484941</v>
      </c>
      <c r="AK866" s="56"/>
      <c r="AL866" s="86">
        <f t="shared" si="287"/>
        <v>2.6794310617175787</v>
      </c>
      <c r="AM866" s="31">
        <f t="shared" si="288"/>
        <v>1669.0352900336165</v>
      </c>
      <c r="AN866" s="86">
        <f t="shared" si="289"/>
        <v>2.461065972707329</v>
      </c>
      <c r="AO866" s="31">
        <f t="shared" si="290"/>
        <v>1533.0142350877909</v>
      </c>
      <c r="AP866" s="89">
        <f t="shared" si="291"/>
        <v>2.2604969422632912</v>
      </c>
      <c r="AQ866" s="20">
        <f t="shared" si="292"/>
        <v>1408.0784624598741</v>
      </c>
      <c r="AR866" s="86">
        <f t="shared" si="293"/>
        <v>2.0762736483494324</v>
      </c>
    </row>
    <row r="867" spans="1:44" x14ac:dyDescent="0.25">
      <c r="A867" s="3" t="s">
        <v>797</v>
      </c>
      <c r="B867" s="4">
        <v>40215</v>
      </c>
      <c r="C867" s="7">
        <v>4301334146</v>
      </c>
      <c r="D867" s="8">
        <v>281</v>
      </c>
      <c r="E867" s="8">
        <v>3785</v>
      </c>
      <c r="F867" s="8" t="s">
        <v>1695</v>
      </c>
      <c r="G867" s="8" t="s">
        <v>1696</v>
      </c>
      <c r="H867" s="8">
        <v>40.072130000000001</v>
      </c>
      <c r="I867" s="9">
        <v>-110.14987000000001</v>
      </c>
      <c r="J867" s="7">
        <v>3785</v>
      </c>
      <c r="K867" s="8">
        <v>365</v>
      </c>
      <c r="L867" s="8">
        <v>730</v>
      </c>
      <c r="M867" s="8">
        <v>1095</v>
      </c>
      <c r="N867" s="8">
        <v>1460</v>
      </c>
      <c r="O867" s="8">
        <v>1825</v>
      </c>
      <c r="P867" s="8">
        <v>2190</v>
      </c>
      <c r="Q867" s="6">
        <v>2.3290384453705478E-4</v>
      </c>
      <c r="R867" s="33">
        <f t="shared" si="276"/>
        <v>3476.5345672771364</v>
      </c>
      <c r="S867" s="31">
        <f t="shared" si="277"/>
        <v>3193.2080838765723</v>
      </c>
      <c r="T867" s="31">
        <f t="shared" si="278"/>
        <v>2932.9718055761409</v>
      </c>
      <c r="U867" s="31">
        <f t="shared" si="279"/>
        <v>2693.9439542760078</v>
      </c>
      <c r="V867" s="31">
        <f t="shared" si="280"/>
        <v>2474.3961107920209</v>
      </c>
      <c r="W867" s="20">
        <f t="shared" si="281"/>
        <v>2272.7407165930167</v>
      </c>
      <c r="Y867" s="153">
        <f t="shared" si="273"/>
        <v>5.5811490399999997</v>
      </c>
      <c r="Z867" s="155">
        <f t="shared" si="282"/>
        <v>699.09190982225823</v>
      </c>
      <c r="AA867" s="156">
        <f t="shared" si="283"/>
        <v>2233.8798957538825</v>
      </c>
      <c r="AD867" s="14" t="s">
        <v>797</v>
      </c>
      <c r="AE867" s="57">
        <v>40215</v>
      </c>
      <c r="AF867" s="33">
        <f t="shared" si="284"/>
        <v>3476.5345672771364</v>
      </c>
      <c r="AG867" s="84">
        <f t="shared" si="274"/>
        <v>5.1263031869710973</v>
      </c>
      <c r="AH867" s="31">
        <f t="shared" si="285"/>
        <v>3193.2080838765723</v>
      </c>
      <c r="AI867" s="86">
        <f t="shared" si="275"/>
        <v>4.7085258208316967</v>
      </c>
      <c r="AJ867" s="155">
        <f t="shared" si="286"/>
        <v>2932.9718055761409</v>
      </c>
      <c r="AK867" s="56"/>
      <c r="AL867" s="86">
        <f t="shared" si="287"/>
        <v>4.3247959780814647</v>
      </c>
      <c r="AM867" s="31">
        <f t="shared" si="288"/>
        <v>2693.9439542760078</v>
      </c>
      <c r="AN867" s="86">
        <f t="shared" si="289"/>
        <v>3.9723388941139617</v>
      </c>
      <c r="AO867" s="31">
        <f t="shared" si="290"/>
        <v>2474.3961107920209</v>
      </c>
      <c r="AP867" s="89">
        <f t="shared" si="291"/>
        <v>3.6486059387917096</v>
      </c>
      <c r="AQ867" s="20">
        <f t="shared" si="292"/>
        <v>2272.7407165930167</v>
      </c>
      <c r="AR867" s="86">
        <f t="shared" si="293"/>
        <v>3.3512561872079329</v>
      </c>
    </row>
    <row r="868" spans="1:44" x14ac:dyDescent="0.25">
      <c r="A868" s="3" t="s">
        <v>1490</v>
      </c>
      <c r="B868" s="4">
        <v>40215</v>
      </c>
      <c r="C868" s="7">
        <v>4304750668</v>
      </c>
      <c r="D868" s="8">
        <v>333</v>
      </c>
      <c r="E868" s="8">
        <v>3854</v>
      </c>
      <c r="F868" s="8" t="s">
        <v>1695</v>
      </c>
      <c r="G868" s="8" t="s">
        <v>1697</v>
      </c>
      <c r="H868" s="8">
        <v>40.119149999999898</v>
      </c>
      <c r="I868" s="9">
        <v>-109.96137</v>
      </c>
      <c r="J868" s="7">
        <v>3854</v>
      </c>
      <c r="K868" s="8">
        <v>365</v>
      </c>
      <c r="L868" s="8">
        <v>730</v>
      </c>
      <c r="M868" s="8">
        <v>1095</v>
      </c>
      <c r="N868" s="8">
        <v>1460</v>
      </c>
      <c r="O868" s="8">
        <v>1825</v>
      </c>
      <c r="P868" s="8">
        <v>2190</v>
      </c>
      <c r="Q868" s="6">
        <v>2.3290384453705478E-4</v>
      </c>
      <c r="R868" s="33">
        <f t="shared" si="276"/>
        <v>3539.9112872618452</v>
      </c>
      <c r="S868" s="31">
        <f t="shared" si="277"/>
        <v>3251.4198032391837</v>
      </c>
      <c r="T868" s="31">
        <f t="shared" si="278"/>
        <v>2986.439455400382</v>
      </c>
      <c r="U868" s="31">
        <f t="shared" si="279"/>
        <v>2743.0541611042891</v>
      </c>
      <c r="V868" s="31">
        <f t="shared" si="280"/>
        <v>2519.5039923361819</v>
      </c>
      <c r="W868" s="20">
        <f t="shared" si="281"/>
        <v>2314.1724496035631</v>
      </c>
      <c r="Y868" s="153">
        <f t="shared" si="273"/>
        <v>5.6828925759999995</v>
      </c>
      <c r="Z868" s="155">
        <f t="shared" si="282"/>
        <v>711.83625375296776</v>
      </c>
      <c r="AA868" s="156">
        <f t="shared" si="283"/>
        <v>2274.6032016474142</v>
      </c>
      <c r="AD868" s="14" t="s">
        <v>1490</v>
      </c>
      <c r="AE868" s="57">
        <v>40215</v>
      </c>
      <c r="AF868" s="33">
        <f t="shared" si="284"/>
        <v>3539.9112872618452</v>
      </c>
      <c r="AG868" s="84">
        <f t="shared" si="274"/>
        <v>5.2197549491642299</v>
      </c>
      <c r="AH868" s="31">
        <f t="shared" si="285"/>
        <v>3251.4198032391837</v>
      </c>
      <c r="AI868" s="86">
        <f t="shared" si="275"/>
        <v>4.7943615623475191</v>
      </c>
      <c r="AJ868" s="155">
        <f t="shared" si="286"/>
        <v>2986.439455400382</v>
      </c>
      <c r="AK868" s="56"/>
      <c r="AL868" s="86">
        <f t="shared" si="287"/>
        <v>4.4036363803239009</v>
      </c>
      <c r="AM868" s="31">
        <f t="shared" si="288"/>
        <v>2743.0541611042891</v>
      </c>
      <c r="AN868" s="86">
        <f t="shared" si="289"/>
        <v>4.0447540549313628</v>
      </c>
      <c r="AO868" s="31">
        <f t="shared" si="290"/>
        <v>2519.5039923361819</v>
      </c>
      <c r="AP868" s="89">
        <f t="shared" si="291"/>
        <v>3.715119494875363</v>
      </c>
      <c r="AQ868" s="20">
        <f t="shared" si="292"/>
        <v>2314.1724496035631</v>
      </c>
      <c r="AR868" s="86">
        <f t="shared" si="293"/>
        <v>3.4123491005282363</v>
      </c>
    </row>
    <row r="869" spans="1:44" x14ac:dyDescent="0.25">
      <c r="A869" s="3" t="s">
        <v>889</v>
      </c>
      <c r="B869" s="4">
        <v>40219</v>
      </c>
      <c r="C869" s="7">
        <v>4301350039</v>
      </c>
      <c r="D869" s="8">
        <v>318</v>
      </c>
      <c r="E869" s="8">
        <v>3685</v>
      </c>
      <c r="F869" s="8" t="s">
        <v>1695</v>
      </c>
      <c r="G869" s="8" t="s">
        <v>1696</v>
      </c>
      <c r="H869" s="8">
        <v>40.164929999999899</v>
      </c>
      <c r="I869" s="9">
        <v>-110.33438</v>
      </c>
      <c r="J869" s="7">
        <v>3685</v>
      </c>
      <c r="K869" s="8">
        <v>365</v>
      </c>
      <c r="L869" s="8">
        <v>730</v>
      </c>
      <c r="M869" s="8">
        <v>1095</v>
      </c>
      <c r="N869" s="8">
        <v>1460</v>
      </c>
      <c r="O869" s="8">
        <v>1825</v>
      </c>
      <c r="P869" s="8">
        <v>2190</v>
      </c>
      <c r="Q869" s="6">
        <v>2.3290384453705478E-4</v>
      </c>
      <c r="R869" s="33">
        <f t="shared" si="276"/>
        <v>3384.6842484587178</v>
      </c>
      <c r="S869" s="31">
        <f t="shared" si="277"/>
        <v>3108.8432732061215</v>
      </c>
      <c r="T869" s="31">
        <f t="shared" si="278"/>
        <v>2855.4824580047766</v>
      </c>
      <c r="U869" s="31">
        <f t="shared" si="279"/>
        <v>2622.7697414813974</v>
      </c>
      <c r="V869" s="31">
        <f t="shared" si="280"/>
        <v>2409.0223694236715</v>
      </c>
      <c r="W869" s="20">
        <f t="shared" si="281"/>
        <v>2212.6947267226597</v>
      </c>
      <c r="Y869" s="153">
        <f t="shared" si="273"/>
        <v>5.4336946399999997</v>
      </c>
      <c r="Z869" s="155">
        <f t="shared" si="282"/>
        <v>680.62184615456317</v>
      </c>
      <c r="AA869" s="156">
        <f t="shared" si="283"/>
        <v>2174.8606118502134</v>
      </c>
      <c r="AD869" s="14" t="s">
        <v>889</v>
      </c>
      <c r="AE869" s="57">
        <v>40219</v>
      </c>
      <c r="AF869" s="33">
        <f t="shared" si="284"/>
        <v>3384.6842484587178</v>
      </c>
      <c r="AG869" s="84">
        <f t="shared" si="274"/>
        <v>4.9908658504593113</v>
      </c>
      <c r="AH869" s="31">
        <f t="shared" si="285"/>
        <v>3108.8432732061215</v>
      </c>
      <c r="AI869" s="86">
        <f t="shared" si="275"/>
        <v>4.5841261954464469</v>
      </c>
      <c r="AJ869" s="155">
        <f t="shared" si="286"/>
        <v>2855.4824580047766</v>
      </c>
      <c r="AK869" s="56"/>
      <c r="AL869" s="86">
        <f t="shared" si="287"/>
        <v>4.210534525556195</v>
      </c>
      <c r="AM869" s="31">
        <f t="shared" si="288"/>
        <v>2622.7697414813974</v>
      </c>
      <c r="AN869" s="86">
        <f t="shared" si="289"/>
        <v>3.8673893856829453</v>
      </c>
      <c r="AO869" s="31">
        <f t="shared" si="290"/>
        <v>2409.0223694236715</v>
      </c>
      <c r="AP869" s="89">
        <f t="shared" si="291"/>
        <v>3.552209480699458</v>
      </c>
      <c r="AQ869" s="20">
        <f t="shared" si="292"/>
        <v>2212.6947267226597</v>
      </c>
      <c r="AR869" s="86">
        <f t="shared" si="293"/>
        <v>3.2627157331205372</v>
      </c>
    </row>
    <row r="870" spans="1:44" x14ac:dyDescent="0.25">
      <c r="A870" s="3" t="s">
        <v>610</v>
      </c>
      <c r="B870" s="4">
        <v>40221</v>
      </c>
      <c r="C870" s="7">
        <v>4301333514</v>
      </c>
      <c r="D870" s="8">
        <v>364</v>
      </c>
      <c r="E870" s="8">
        <v>8588</v>
      </c>
      <c r="F870" s="8" t="s">
        <v>1695</v>
      </c>
      <c r="G870" s="8" t="s">
        <v>1696</v>
      </c>
      <c r="H870" s="8">
        <v>40.083190000000002</v>
      </c>
      <c r="I870" s="9">
        <v>-110.06480000000001</v>
      </c>
      <c r="J870" s="7">
        <v>8588</v>
      </c>
      <c r="K870" s="8">
        <v>365</v>
      </c>
      <c r="L870" s="8">
        <v>730</v>
      </c>
      <c r="M870" s="8">
        <v>1095</v>
      </c>
      <c r="N870" s="8">
        <v>1460</v>
      </c>
      <c r="O870" s="8">
        <v>1825</v>
      </c>
      <c r="P870" s="8">
        <v>2190</v>
      </c>
      <c r="Q870" s="6">
        <v>2.3290384453705478E-4</v>
      </c>
      <c r="R870" s="33">
        <f t="shared" si="276"/>
        <v>7888.1053801257722</v>
      </c>
      <c r="S870" s="31">
        <f t="shared" si="277"/>
        <v>7245.2499403783359</v>
      </c>
      <c r="T870" s="31">
        <f t="shared" si="278"/>
        <v>6654.785169428771</v>
      </c>
      <c r="U870" s="31">
        <f t="shared" si="279"/>
        <v>6112.4413948011506</v>
      </c>
      <c r="V870" s="31">
        <f t="shared" si="280"/>
        <v>5614.2969087138372</v>
      </c>
      <c r="W870" s="20">
        <f t="shared" si="281"/>
        <v>5156.7496100662684</v>
      </c>
      <c r="Y870" s="153">
        <f t="shared" si="273"/>
        <v>12.663383871999999</v>
      </c>
      <c r="Z870" s="155">
        <f t="shared" si="282"/>
        <v>1586.2090677816523</v>
      </c>
      <c r="AA870" s="156">
        <f t="shared" si="283"/>
        <v>5068.5761016471188</v>
      </c>
      <c r="AD870" s="14" t="s">
        <v>610</v>
      </c>
      <c r="AE870" s="57">
        <v>40221</v>
      </c>
      <c r="AF870" s="33">
        <f t="shared" si="284"/>
        <v>7888.1053801257722</v>
      </c>
      <c r="AG870" s="84">
        <f t="shared" si="274"/>
        <v>11.631358459632176</v>
      </c>
      <c r="AH870" s="31">
        <f t="shared" si="285"/>
        <v>7245.2499403783359</v>
      </c>
      <c r="AI870" s="86">
        <f t="shared" si="275"/>
        <v>10.683439828085232</v>
      </c>
      <c r="AJ870" s="155">
        <f t="shared" si="286"/>
        <v>6654.785169428771</v>
      </c>
      <c r="AK870" s="56"/>
      <c r="AL870" s="86">
        <f t="shared" si="287"/>
        <v>9.8127735428701772</v>
      </c>
      <c r="AM870" s="31">
        <f t="shared" si="288"/>
        <v>6112.4413948011506</v>
      </c>
      <c r="AN870" s="86">
        <f t="shared" si="289"/>
        <v>9.0130637840556673</v>
      </c>
      <c r="AO870" s="31">
        <f t="shared" si="290"/>
        <v>5614.2969087138372</v>
      </c>
      <c r="AP870" s="89">
        <f t="shared" si="291"/>
        <v>8.2785278209625357</v>
      </c>
      <c r="AQ870" s="20">
        <f t="shared" si="292"/>
        <v>5156.7496100662684</v>
      </c>
      <c r="AR870" s="86">
        <f t="shared" si="293"/>
        <v>7.6038541970255551</v>
      </c>
    </row>
    <row r="871" spans="1:44" x14ac:dyDescent="0.25">
      <c r="A871" s="3" t="s">
        <v>1492</v>
      </c>
      <c r="B871" s="4">
        <v>40222</v>
      </c>
      <c r="C871" s="7">
        <v>4304750688</v>
      </c>
      <c r="D871" s="8">
        <v>348</v>
      </c>
      <c r="E871" s="8">
        <v>2974</v>
      </c>
      <c r="F871" s="8" t="s">
        <v>1695</v>
      </c>
      <c r="G871" s="8" t="s">
        <v>1697</v>
      </c>
      <c r="H871" s="8">
        <v>40.119100000000003</v>
      </c>
      <c r="I871" s="9">
        <v>-109.95715</v>
      </c>
      <c r="J871" s="7">
        <v>2974</v>
      </c>
      <c r="K871" s="8">
        <v>365</v>
      </c>
      <c r="L871" s="8">
        <v>730</v>
      </c>
      <c r="M871" s="8">
        <v>1095</v>
      </c>
      <c r="N871" s="8">
        <v>1460</v>
      </c>
      <c r="O871" s="8">
        <v>1825</v>
      </c>
      <c r="P871" s="8">
        <v>2190</v>
      </c>
      <c r="Q871" s="6">
        <v>2.3290384453705478E-4</v>
      </c>
      <c r="R871" s="33">
        <f t="shared" si="276"/>
        <v>2731.6284816597631</v>
      </c>
      <c r="S871" s="31">
        <f t="shared" si="277"/>
        <v>2509.0094693392143</v>
      </c>
      <c r="T871" s="31">
        <f t="shared" si="278"/>
        <v>2304.533196772376</v>
      </c>
      <c r="U871" s="31">
        <f t="shared" si="279"/>
        <v>2116.7210885117165</v>
      </c>
      <c r="V871" s="31">
        <f t="shared" si="280"/>
        <v>1944.2150682947079</v>
      </c>
      <c r="W871" s="20">
        <f t="shared" si="281"/>
        <v>1785.7677387444203</v>
      </c>
      <c r="Y871" s="153">
        <f t="shared" si="273"/>
        <v>4.3852938559999997</v>
      </c>
      <c r="Z871" s="155">
        <f t="shared" si="282"/>
        <v>549.29969347725125</v>
      </c>
      <c r="AA871" s="156">
        <f t="shared" si="283"/>
        <v>1755.2335032951246</v>
      </c>
      <c r="AD871" s="14" t="s">
        <v>1492</v>
      </c>
      <c r="AE871" s="57">
        <v>40222</v>
      </c>
      <c r="AF871" s="33">
        <f t="shared" si="284"/>
        <v>2731.6284816597631</v>
      </c>
      <c r="AG871" s="84">
        <f t="shared" si="274"/>
        <v>4.0279063878605132</v>
      </c>
      <c r="AH871" s="31">
        <f t="shared" si="285"/>
        <v>2509.0094693392143</v>
      </c>
      <c r="AI871" s="86">
        <f t="shared" si="275"/>
        <v>3.6996448589573223</v>
      </c>
      <c r="AJ871" s="155">
        <f t="shared" si="286"/>
        <v>2304.533196772376</v>
      </c>
      <c r="AK871" s="56"/>
      <c r="AL871" s="86">
        <f t="shared" si="287"/>
        <v>3.398135598101526</v>
      </c>
      <c r="AM871" s="31">
        <f t="shared" si="288"/>
        <v>2116.7210885117165</v>
      </c>
      <c r="AN871" s="86">
        <f t="shared" si="289"/>
        <v>3.1211983807384205</v>
      </c>
      <c r="AO871" s="31">
        <f t="shared" si="290"/>
        <v>1944.2150682947079</v>
      </c>
      <c r="AP871" s="89">
        <f t="shared" si="291"/>
        <v>2.8668306636635514</v>
      </c>
      <c r="AQ871" s="20">
        <f t="shared" si="292"/>
        <v>1785.7677387444203</v>
      </c>
      <c r="AR871" s="86">
        <f t="shared" si="293"/>
        <v>2.6331931045591523</v>
      </c>
    </row>
    <row r="872" spans="1:44" x14ac:dyDescent="0.25">
      <c r="A872" s="3" t="s">
        <v>780</v>
      </c>
      <c r="B872" s="4">
        <v>40223</v>
      </c>
      <c r="C872" s="7">
        <v>4301334119</v>
      </c>
      <c r="D872" s="8">
        <v>349</v>
      </c>
      <c r="E872" s="8">
        <v>4343</v>
      </c>
      <c r="F872" s="8" t="s">
        <v>1695</v>
      </c>
      <c r="G872" s="8" t="s">
        <v>1696</v>
      </c>
      <c r="H872" s="8">
        <v>40.057920000000003</v>
      </c>
      <c r="I872" s="9">
        <v>-110.06066</v>
      </c>
      <c r="J872" s="7">
        <v>4343</v>
      </c>
      <c r="K872" s="8">
        <v>365</v>
      </c>
      <c r="L872" s="8">
        <v>730</v>
      </c>
      <c r="M872" s="8">
        <v>1095</v>
      </c>
      <c r="N872" s="8">
        <v>1460</v>
      </c>
      <c r="O872" s="8">
        <v>1825</v>
      </c>
      <c r="P872" s="8">
        <v>2190</v>
      </c>
      <c r="Q872" s="6">
        <v>2.3290384453705478E-4</v>
      </c>
      <c r="R872" s="33">
        <f t="shared" si="276"/>
        <v>3989.0593462839111</v>
      </c>
      <c r="S872" s="31">
        <f t="shared" si="277"/>
        <v>3663.9637274176894</v>
      </c>
      <c r="T872" s="31">
        <f t="shared" si="278"/>
        <v>3365.3623650243539</v>
      </c>
      <c r="U872" s="31">
        <f t="shared" si="279"/>
        <v>3091.0960616699344</v>
      </c>
      <c r="V872" s="31">
        <f t="shared" si="280"/>
        <v>2839.18158762741</v>
      </c>
      <c r="W872" s="20">
        <f t="shared" si="281"/>
        <v>2607.7973400696092</v>
      </c>
      <c r="Y872" s="153">
        <f t="shared" si="273"/>
        <v>6.4039445919999993</v>
      </c>
      <c r="Z872" s="155">
        <f t="shared" si="282"/>
        <v>802.15486508799665</v>
      </c>
      <c r="AA872" s="156">
        <f t="shared" si="283"/>
        <v>2563.2074999363572</v>
      </c>
      <c r="AD872" s="14" t="s">
        <v>780</v>
      </c>
      <c r="AE872" s="57">
        <v>40223</v>
      </c>
      <c r="AF872" s="33">
        <f t="shared" si="284"/>
        <v>3989.0593462839111</v>
      </c>
      <c r="AG872" s="84">
        <f t="shared" si="274"/>
        <v>5.8820435247068632</v>
      </c>
      <c r="AH872" s="31">
        <f t="shared" si="285"/>
        <v>3663.9637274176894</v>
      </c>
      <c r="AI872" s="86">
        <f t="shared" si="275"/>
        <v>5.4026757304813895</v>
      </c>
      <c r="AJ872" s="155">
        <f t="shared" si="286"/>
        <v>3365.3623650243539</v>
      </c>
      <c r="AK872" s="56"/>
      <c r="AL872" s="86">
        <f t="shared" si="287"/>
        <v>4.9623748831724708</v>
      </c>
      <c r="AM872" s="31">
        <f t="shared" si="288"/>
        <v>3091.0960616699344</v>
      </c>
      <c r="AN872" s="86">
        <f t="shared" si="289"/>
        <v>4.557957151159032</v>
      </c>
      <c r="AO872" s="31">
        <f t="shared" si="290"/>
        <v>2839.18158762741</v>
      </c>
      <c r="AP872" s="89">
        <f t="shared" si="291"/>
        <v>4.1864981749464718</v>
      </c>
      <c r="AQ872" s="20">
        <f t="shared" si="292"/>
        <v>2607.7973400696092</v>
      </c>
      <c r="AR872" s="86">
        <f t="shared" si="293"/>
        <v>3.8453119210156017</v>
      </c>
    </row>
    <row r="873" spans="1:44" x14ac:dyDescent="0.25">
      <c r="A873" s="3" t="s">
        <v>778</v>
      </c>
      <c r="B873" s="4">
        <v>40225</v>
      </c>
      <c r="C873" s="7">
        <v>4301334109</v>
      </c>
      <c r="D873" s="8">
        <v>366</v>
      </c>
      <c r="E873" s="8">
        <v>1066</v>
      </c>
      <c r="F873" s="8" t="s">
        <v>1695</v>
      </c>
      <c r="G873" s="8" t="s">
        <v>1696</v>
      </c>
      <c r="H873" s="8">
        <v>40.015749999999898</v>
      </c>
      <c r="I873" s="9">
        <v>-110.31862</v>
      </c>
      <c r="J873" s="7">
        <v>1066</v>
      </c>
      <c r="K873" s="8">
        <v>365</v>
      </c>
      <c r="L873" s="8">
        <v>730</v>
      </c>
      <c r="M873" s="8">
        <v>1095</v>
      </c>
      <c r="N873" s="8">
        <v>1460</v>
      </c>
      <c r="O873" s="8">
        <v>1825</v>
      </c>
      <c r="P873" s="8">
        <v>2190</v>
      </c>
      <c r="Q873" s="6">
        <v>2.3290384453705478E-4</v>
      </c>
      <c r="R873" s="33">
        <f t="shared" si="276"/>
        <v>979.12439860434006</v>
      </c>
      <c r="S873" s="31">
        <f t="shared" si="277"/>
        <v>899.32888174700815</v>
      </c>
      <c r="T873" s="31">
        <f t="shared" si="278"/>
        <v>826.03644511074401</v>
      </c>
      <c r="U873" s="31">
        <f t="shared" si="279"/>
        <v>758.71710839054811</v>
      </c>
      <c r="V873" s="31">
        <f t="shared" si="280"/>
        <v>696.8840829866034</v>
      </c>
      <c r="W873" s="20">
        <f t="shared" si="281"/>
        <v>640.09025201800682</v>
      </c>
      <c r="Y873" s="153">
        <f t="shared" si="273"/>
        <v>1.571863904</v>
      </c>
      <c r="Z873" s="155">
        <f t="shared" si="282"/>
        <v>196.89087869762938</v>
      </c>
      <c r="AA873" s="156">
        <f t="shared" si="283"/>
        <v>629.14556641311458</v>
      </c>
      <c r="AD873" s="14" t="s">
        <v>778</v>
      </c>
      <c r="AE873" s="57">
        <v>40225</v>
      </c>
      <c r="AF873" s="33">
        <f t="shared" si="284"/>
        <v>979.12439860434006</v>
      </c>
      <c r="AG873" s="84">
        <f t="shared" si="274"/>
        <v>1.4437620072156379</v>
      </c>
      <c r="AH873" s="31">
        <f t="shared" si="285"/>
        <v>899.32888174700815</v>
      </c>
      <c r="AI873" s="86">
        <f t="shared" si="275"/>
        <v>1.3261000066067603</v>
      </c>
      <c r="AJ873" s="155">
        <f t="shared" si="286"/>
        <v>826.03644511074401</v>
      </c>
      <c r="AK873" s="56"/>
      <c r="AL873" s="86">
        <f t="shared" si="287"/>
        <v>1.218027083919377</v>
      </c>
      <c r="AM873" s="31">
        <f t="shared" si="288"/>
        <v>758.71710839054811</v>
      </c>
      <c r="AN873" s="86">
        <f t="shared" si="289"/>
        <v>1.1187617598746322</v>
      </c>
      <c r="AO873" s="31">
        <f t="shared" si="290"/>
        <v>696.8840829866034</v>
      </c>
      <c r="AP873" s="89">
        <f t="shared" si="291"/>
        <v>1.027586243263398</v>
      </c>
      <c r="AQ873" s="20">
        <f t="shared" si="292"/>
        <v>640.09025201800682</v>
      </c>
      <c r="AR873" s="86">
        <f t="shared" si="293"/>
        <v>0.94384124057163976</v>
      </c>
    </row>
    <row r="874" spans="1:44" x14ac:dyDescent="0.25">
      <c r="A874" s="3" t="s">
        <v>612</v>
      </c>
      <c r="B874" s="4">
        <v>40226</v>
      </c>
      <c r="C874" s="7">
        <v>4301333516</v>
      </c>
      <c r="D874" s="8">
        <v>350</v>
      </c>
      <c r="E874" s="8">
        <v>6672</v>
      </c>
      <c r="F874" s="8" t="s">
        <v>1695</v>
      </c>
      <c r="G874" s="8" t="s">
        <v>1696</v>
      </c>
      <c r="H874" s="8">
        <v>40.079720000000002</v>
      </c>
      <c r="I874" s="9">
        <v>-110.0842</v>
      </c>
      <c r="J874" s="7">
        <v>6672</v>
      </c>
      <c r="K874" s="8">
        <v>365</v>
      </c>
      <c r="L874" s="8">
        <v>730</v>
      </c>
      <c r="M874" s="8">
        <v>1095</v>
      </c>
      <c r="N874" s="8">
        <v>1460</v>
      </c>
      <c r="O874" s="8">
        <v>1825</v>
      </c>
      <c r="P874" s="8">
        <v>2190</v>
      </c>
      <c r="Q874" s="6">
        <v>2.3290384453705478E-4</v>
      </c>
      <c r="R874" s="33">
        <f t="shared" si="276"/>
        <v>6128.2532715648758</v>
      </c>
      <c r="S874" s="31">
        <f t="shared" si="277"/>
        <v>5628.8201679324939</v>
      </c>
      <c r="T874" s="31">
        <f t="shared" si="278"/>
        <v>5170.0892699614296</v>
      </c>
      <c r="U874" s="31">
        <f t="shared" si="279"/>
        <v>4748.7434776564132</v>
      </c>
      <c r="V874" s="31">
        <f t="shared" si="280"/>
        <v>4361.7360240962644</v>
      </c>
      <c r="W874" s="20">
        <f t="shared" si="281"/>
        <v>4006.2684441502261</v>
      </c>
      <c r="Y874" s="153">
        <f t="shared" si="273"/>
        <v>9.8381575679999997</v>
      </c>
      <c r="Z874" s="155">
        <f t="shared" si="282"/>
        <v>1232.3226479086147</v>
      </c>
      <c r="AA874" s="156">
        <f t="shared" si="283"/>
        <v>3937.7666220528149</v>
      </c>
      <c r="AD874" s="14" t="s">
        <v>612</v>
      </c>
      <c r="AE874" s="57">
        <v>40226</v>
      </c>
      <c r="AF874" s="33">
        <f t="shared" si="284"/>
        <v>6128.2532715648758</v>
      </c>
      <c r="AG874" s="84">
        <f t="shared" si="274"/>
        <v>9.0363790920663583</v>
      </c>
      <c r="AH874" s="31">
        <f t="shared" si="285"/>
        <v>5628.8201679324939</v>
      </c>
      <c r="AI874" s="86">
        <f t="shared" si="275"/>
        <v>8.2999430057038506</v>
      </c>
      <c r="AJ874" s="155">
        <f t="shared" si="286"/>
        <v>5170.0892699614296</v>
      </c>
      <c r="AK874" s="56"/>
      <c r="AL874" s="86">
        <f t="shared" si="287"/>
        <v>7.623524112486006</v>
      </c>
      <c r="AM874" s="31">
        <f t="shared" si="288"/>
        <v>4748.7434776564132</v>
      </c>
      <c r="AN874" s="86">
        <f t="shared" si="289"/>
        <v>7.0022312025173976</v>
      </c>
      <c r="AO874" s="31">
        <f t="shared" si="290"/>
        <v>4361.7360240962644</v>
      </c>
      <c r="AP874" s="89">
        <f t="shared" si="291"/>
        <v>6.4315716839150019</v>
      </c>
      <c r="AQ874" s="20">
        <f t="shared" si="292"/>
        <v>4006.2684441502261</v>
      </c>
      <c r="AR874" s="86">
        <f t="shared" si="293"/>
        <v>5.9074190967110507</v>
      </c>
    </row>
    <row r="875" spans="1:44" x14ac:dyDescent="0.25">
      <c r="A875" s="3" t="s">
        <v>774</v>
      </c>
      <c r="B875" s="4">
        <v>40226</v>
      </c>
      <c r="C875" s="7">
        <v>4301334094</v>
      </c>
      <c r="D875" s="8">
        <v>365</v>
      </c>
      <c r="E875" s="8">
        <v>3619</v>
      </c>
      <c r="F875" s="8" t="s">
        <v>1695</v>
      </c>
      <c r="G875" s="8" t="s">
        <v>1696</v>
      </c>
      <c r="H875" s="8">
        <v>40.097850000000001</v>
      </c>
      <c r="I875" s="9">
        <v>-110.06066</v>
      </c>
      <c r="J875" s="7">
        <v>3619</v>
      </c>
      <c r="K875" s="8">
        <v>365</v>
      </c>
      <c r="L875" s="8">
        <v>730</v>
      </c>
      <c r="M875" s="8">
        <v>1095</v>
      </c>
      <c r="N875" s="8">
        <v>1460</v>
      </c>
      <c r="O875" s="8">
        <v>1825</v>
      </c>
      <c r="P875" s="8">
        <v>2190</v>
      </c>
      <c r="Q875" s="6">
        <v>2.3290384453705478E-4</v>
      </c>
      <c r="R875" s="33">
        <f t="shared" si="276"/>
        <v>3324.0630380385619</v>
      </c>
      <c r="S875" s="31">
        <f t="shared" si="277"/>
        <v>3053.1624981636237</v>
      </c>
      <c r="T875" s="31">
        <f t="shared" si="278"/>
        <v>2804.3394886076758</v>
      </c>
      <c r="U875" s="31">
        <f t="shared" si="279"/>
        <v>2575.7947610369547</v>
      </c>
      <c r="V875" s="31">
        <f t="shared" si="280"/>
        <v>2365.8757001205609</v>
      </c>
      <c r="W875" s="20">
        <f t="shared" si="281"/>
        <v>2173.0643734082237</v>
      </c>
      <c r="Y875" s="153">
        <f t="shared" si="273"/>
        <v>5.3363747359999998</v>
      </c>
      <c r="Z875" s="155">
        <f t="shared" si="282"/>
        <v>668.43160413388432</v>
      </c>
      <c r="AA875" s="156">
        <f t="shared" si="283"/>
        <v>2135.9078844737915</v>
      </c>
      <c r="AD875" s="14" t="s">
        <v>774</v>
      </c>
      <c r="AE875" s="57">
        <v>40226</v>
      </c>
      <c r="AF875" s="33">
        <f t="shared" si="284"/>
        <v>3324.0630380385619</v>
      </c>
      <c r="AG875" s="84">
        <f t="shared" si="274"/>
        <v>4.9014772083615332</v>
      </c>
      <c r="AH875" s="31">
        <f t="shared" si="285"/>
        <v>3053.1624981636237</v>
      </c>
      <c r="AI875" s="86">
        <f t="shared" si="275"/>
        <v>4.5020224426921818</v>
      </c>
      <c r="AJ875" s="155">
        <f t="shared" si="286"/>
        <v>2804.3394886076758</v>
      </c>
      <c r="AK875" s="56"/>
      <c r="AL875" s="86">
        <f t="shared" si="287"/>
        <v>4.1351219668895167</v>
      </c>
      <c r="AM875" s="31">
        <f t="shared" si="288"/>
        <v>2575.7947610369547</v>
      </c>
      <c r="AN875" s="86">
        <f t="shared" si="289"/>
        <v>3.7981227101184754</v>
      </c>
      <c r="AO875" s="31">
        <f t="shared" si="290"/>
        <v>2365.8757001205609</v>
      </c>
      <c r="AP875" s="89">
        <f t="shared" si="291"/>
        <v>3.4885878183585723</v>
      </c>
      <c r="AQ875" s="20">
        <f t="shared" si="292"/>
        <v>2173.0643734082237</v>
      </c>
      <c r="AR875" s="86">
        <f t="shared" si="293"/>
        <v>3.2042790334228557</v>
      </c>
    </row>
    <row r="876" spans="1:44" x14ac:dyDescent="0.25">
      <c r="A876" s="3" t="s">
        <v>869</v>
      </c>
      <c r="B876" s="4">
        <v>40228</v>
      </c>
      <c r="C876" s="7">
        <v>4301350001</v>
      </c>
      <c r="D876" s="8">
        <v>350</v>
      </c>
      <c r="E876" s="8">
        <v>2875</v>
      </c>
      <c r="F876" s="8" t="s">
        <v>1695</v>
      </c>
      <c r="G876" s="8" t="s">
        <v>1696</v>
      </c>
      <c r="H876" s="8">
        <v>40.1148799999999</v>
      </c>
      <c r="I876" s="9">
        <v>-110.13557</v>
      </c>
      <c r="J876" s="7">
        <v>2875</v>
      </c>
      <c r="K876" s="8">
        <v>365</v>
      </c>
      <c r="L876" s="8">
        <v>730</v>
      </c>
      <c r="M876" s="8">
        <v>1095</v>
      </c>
      <c r="N876" s="8">
        <v>1460</v>
      </c>
      <c r="O876" s="8">
        <v>1825</v>
      </c>
      <c r="P876" s="8">
        <v>2190</v>
      </c>
      <c r="Q876" s="6">
        <v>2.3290384453705478E-4</v>
      </c>
      <c r="R876" s="33">
        <f t="shared" si="276"/>
        <v>2640.6966660295288</v>
      </c>
      <c r="S876" s="31">
        <f t="shared" si="277"/>
        <v>2425.4883067754677</v>
      </c>
      <c r="T876" s="31">
        <f t="shared" si="278"/>
        <v>2227.8187426767254</v>
      </c>
      <c r="U876" s="31">
        <f t="shared" si="279"/>
        <v>2046.2586178450522</v>
      </c>
      <c r="V876" s="31">
        <f t="shared" si="280"/>
        <v>1879.4950643400421</v>
      </c>
      <c r="W876" s="20">
        <f t="shared" si="281"/>
        <v>1726.3222087727668</v>
      </c>
      <c r="Y876" s="153">
        <f t="shared" si="273"/>
        <v>4.2393140000000002</v>
      </c>
      <c r="Z876" s="155">
        <f t="shared" si="282"/>
        <v>531.0143304462332</v>
      </c>
      <c r="AA876" s="156">
        <f t="shared" si="283"/>
        <v>1696.8044122304921</v>
      </c>
      <c r="AD876" s="14" t="s">
        <v>869</v>
      </c>
      <c r="AE876" s="57">
        <v>40228</v>
      </c>
      <c r="AF876" s="33">
        <f t="shared" si="284"/>
        <v>2640.6966660295288</v>
      </c>
      <c r="AG876" s="84">
        <f t="shared" si="274"/>
        <v>3.8938234247138452</v>
      </c>
      <c r="AH876" s="31">
        <f t="shared" si="285"/>
        <v>2425.4883067754677</v>
      </c>
      <c r="AI876" s="86">
        <f t="shared" si="275"/>
        <v>3.576489229825925</v>
      </c>
      <c r="AJ876" s="155">
        <f t="shared" si="286"/>
        <v>2227.8187426767254</v>
      </c>
      <c r="AK876" s="56"/>
      <c r="AL876" s="86">
        <f t="shared" si="287"/>
        <v>3.285016760101509</v>
      </c>
      <c r="AM876" s="31">
        <f t="shared" si="288"/>
        <v>2046.2586178450522</v>
      </c>
      <c r="AN876" s="86">
        <f t="shared" si="289"/>
        <v>3.0172983673917146</v>
      </c>
      <c r="AO876" s="31">
        <f t="shared" si="290"/>
        <v>1879.4950643400421</v>
      </c>
      <c r="AP876" s="89">
        <f t="shared" si="291"/>
        <v>2.771398170152223</v>
      </c>
      <c r="AQ876" s="20">
        <f t="shared" si="292"/>
        <v>1726.3222087727668</v>
      </c>
      <c r="AR876" s="86">
        <f t="shared" si="293"/>
        <v>2.5455380550126305</v>
      </c>
    </row>
    <row r="877" spans="1:44" x14ac:dyDescent="0.25">
      <c r="A877" s="3" t="s">
        <v>669</v>
      </c>
      <c r="B877" s="4">
        <v>40229</v>
      </c>
      <c r="C877" s="7">
        <v>4301333812</v>
      </c>
      <c r="D877" s="8">
        <v>362</v>
      </c>
      <c r="E877" s="8">
        <v>7791</v>
      </c>
      <c r="F877" s="8" t="s">
        <v>1695</v>
      </c>
      <c r="G877" s="8" t="s">
        <v>1696</v>
      </c>
      <c r="H877" s="8">
        <v>40.0328599999999</v>
      </c>
      <c r="I877" s="9">
        <v>-110.08911000000001</v>
      </c>
      <c r="J877" s="7">
        <v>7791</v>
      </c>
      <c r="K877" s="8">
        <v>365</v>
      </c>
      <c r="L877" s="8">
        <v>730</v>
      </c>
      <c r="M877" s="8">
        <v>1095</v>
      </c>
      <c r="N877" s="8">
        <v>1460</v>
      </c>
      <c r="O877" s="8">
        <v>1825</v>
      </c>
      <c r="P877" s="8">
        <v>2190</v>
      </c>
      <c r="Q877" s="6">
        <v>2.3290384453705478E-4</v>
      </c>
      <c r="R877" s="33">
        <f t="shared" si="276"/>
        <v>7156.0583391429773</v>
      </c>
      <c r="S877" s="31">
        <f t="shared" si="277"/>
        <v>6572.862399334841</v>
      </c>
      <c r="T877" s="31">
        <f t="shared" si="278"/>
        <v>6037.1950692849969</v>
      </c>
      <c r="U877" s="31">
        <f t="shared" si="279"/>
        <v>5545.1829188281054</v>
      </c>
      <c r="V877" s="31">
        <f t="shared" si="280"/>
        <v>5093.2681900080934</v>
      </c>
      <c r="W877" s="20">
        <f t="shared" si="281"/>
        <v>4678.1830707995223</v>
      </c>
      <c r="Y877" s="153">
        <f t="shared" si="273"/>
        <v>11.488172303999999</v>
      </c>
      <c r="Z877" s="155">
        <f t="shared" si="282"/>
        <v>1439.0026603501226</v>
      </c>
      <c r="AA877" s="156">
        <f t="shared" si="283"/>
        <v>4598.192408934874</v>
      </c>
      <c r="AD877" s="14" t="s">
        <v>669</v>
      </c>
      <c r="AE877" s="57">
        <v>40229</v>
      </c>
      <c r="AF877" s="33">
        <f t="shared" si="284"/>
        <v>7156.0583391429773</v>
      </c>
      <c r="AG877" s="84">
        <f t="shared" si="274"/>
        <v>10.551922887633243</v>
      </c>
      <c r="AH877" s="31">
        <f t="shared" si="285"/>
        <v>6572.862399334841</v>
      </c>
      <c r="AI877" s="86">
        <f t="shared" si="275"/>
        <v>9.6919748137647943</v>
      </c>
      <c r="AJ877" s="155">
        <f t="shared" si="286"/>
        <v>6037.1950692849969</v>
      </c>
      <c r="AK877" s="56"/>
      <c r="AL877" s="86">
        <f t="shared" si="287"/>
        <v>8.9021097662437754</v>
      </c>
      <c r="AM877" s="31">
        <f t="shared" si="288"/>
        <v>5545.1829188281054</v>
      </c>
      <c r="AN877" s="86">
        <f t="shared" si="289"/>
        <v>8.1766162018604689</v>
      </c>
      <c r="AO877" s="31">
        <f t="shared" si="290"/>
        <v>5093.2681900080934</v>
      </c>
      <c r="AP877" s="89">
        <f t="shared" si="291"/>
        <v>7.5102480499672941</v>
      </c>
      <c r="AQ877" s="20">
        <f t="shared" si="292"/>
        <v>4678.1830707995223</v>
      </c>
      <c r="AR877" s="86">
        <f t="shared" si="293"/>
        <v>6.8981867779490109</v>
      </c>
    </row>
    <row r="878" spans="1:44" x14ac:dyDescent="0.25">
      <c r="A878" s="3" t="s">
        <v>843</v>
      </c>
      <c r="B878" s="4">
        <v>40230</v>
      </c>
      <c r="C878" s="7">
        <v>4301334235</v>
      </c>
      <c r="D878" s="8">
        <v>324</v>
      </c>
      <c r="E878" s="8">
        <v>1087</v>
      </c>
      <c r="F878" s="8" t="s">
        <v>1695</v>
      </c>
      <c r="G878" s="8" t="s">
        <v>1696</v>
      </c>
      <c r="H878" s="8">
        <v>40.125819999999898</v>
      </c>
      <c r="I878" s="9">
        <v>-110.150139999999</v>
      </c>
      <c r="J878" s="7">
        <v>1087</v>
      </c>
      <c r="K878" s="8">
        <v>365</v>
      </c>
      <c r="L878" s="8">
        <v>730</v>
      </c>
      <c r="M878" s="8">
        <v>1095</v>
      </c>
      <c r="N878" s="8">
        <v>1460</v>
      </c>
      <c r="O878" s="8">
        <v>1825</v>
      </c>
      <c r="P878" s="8">
        <v>2190</v>
      </c>
      <c r="Q878" s="6">
        <v>2.3290384453705478E-4</v>
      </c>
      <c r="R878" s="33">
        <f t="shared" si="276"/>
        <v>998.41296555620795</v>
      </c>
      <c r="S878" s="31">
        <f t="shared" si="277"/>
        <v>917.04549198780296</v>
      </c>
      <c r="T878" s="31">
        <f t="shared" si="278"/>
        <v>842.30920810073053</v>
      </c>
      <c r="U878" s="31">
        <f t="shared" si="279"/>
        <v>773.66369307741627</v>
      </c>
      <c r="V878" s="31">
        <f t="shared" si="280"/>
        <v>710.61256867395684</v>
      </c>
      <c r="W878" s="20">
        <f t="shared" si="281"/>
        <v>652.69990989078178</v>
      </c>
      <c r="Y878" s="153">
        <f t="shared" si="273"/>
        <v>1.6028293279999999</v>
      </c>
      <c r="Z878" s="155">
        <f t="shared" si="282"/>
        <v>200.76959206784537</v>
      </c>
      <c r="AA878" s="156">
        <f t="shared" si="283"/>
        <v>641.53961603288519</v>
      </c>
      <c r="AD878" s="14" t="s">
        <v>843</v>
      </c>
      <c r="AE878" s="57">
        <v>40230</v>
      </c>
      <c r="AF878" s="33">
        <f t="shared" si="284"/>
        <v>998.41296555620795</v>
      </c>
      <c r="AG878" s="84">
        <f t="shared" si="274"/>
        <v>1.472203847883113</v>
      </c>
      <c r="AH878" s="31">
        <f t="shared" si="285"/>
        <v>917.04549198780296</v>
      </c>
      <c r="AI878" s="86">
        <f t="shared" si="275"/>
        <v>1.3522239279376629</v>
      </c>
      <c r="AJ878" s="155">
        <f t="shared" si="286"/>
        <v>842.30920810073053</v>
      </c>
      <c r="AK878" s="56"/>
      <c r="AL878" s="86">
        <f t="shared" si="287"/>
        <v>1.2420219889496835</v>
      </c>
      <c r="AM878" s="31">
        <f t="shared" si="288"/>
        <v>773.66369307741627</v>
      </c>
      <c r="AN878" s="86">
        <f t="shared" si="289"/>
        <v>1.1408011566451457</v>
      </c>
      <c r="AO878" s="31">
        <f t="shared" si="290"/>
        <v>710.61256867395684</v>
      </c>
      <c r="AP878" s="89">
        <f t="shared" si="291"/>
        <v>1.047829499462771</v>
      </c>
      <c r="AQ878" s="20">
        <f t="shared" si="292"/>
        <v>652.69990989078178</v>
      </c>
      <c r="AR878" s="86">
        <f t="shared" si="293"/>
        <v>0.96243473592999285</v>
      </c>
    </row>
    <row r="879" spans="1:44" x14ac:dyDescent="0.25">
      <c r="A879" s="3" t="s">
        <v>772</v>
      </c>
      <c r="B879" s="4">
        <v>40232</v>
      </c>
      <c r="C879" s="7">
        <v>4301334083</v>
      </c>
      <c r="D879" s="8">
        <v>324</v>
      </c>
      <c r="E879" s="8">
        <v>4822</v>
      </c>
      <c r="F879" s="8" t="s">
        <v>1695</v>
      </c>
      <c r="G879" s="8" t="s">
        <v>1696</v>
      </c>
      <c r="H879" s="8">
        <v>40.036760000000001</v>
      </c>
      <c r="I879" s="9">
        <v>-110.089519999999</v>
      </c>
      <c r="J879" s="7">
        <v>4822</v>
      </c>
      <c r="K879" s="8">
        <v>365</v>
      </c>
      <c r="L879" s="8">
        <v>730</v>
      </c>
      <c r="M879" s="8">
        <v>1095</v>
      </c>
      <c r="N879" s="8">
        <v>1460</v>
      </c>
      <c r="O879" s="8">
        <v>1825</v>
      </c>
      <c r="P879" s="8">
        <v>2190</v>
      </c>
      <c r="Q879" s="6">
        <v>2.3290384453705478E-4</v>
      </c>
      <c r="R879" s="33">
        <f t="shared" si="276"/>
        <v>4429.0223734241354</v>
      </c>
      <c r="S879" s="31">
        <f t="shared" si="277"/>
        <v>4068.0711705291496</v>
      </c>
      <c r="T879" s="31">
        <f t="shared" si="278"/>
        <v>3736.5363398911891</v>
      </c>
      <c r="U879" s="31">
        <f t="shared" si="279"/>
        <v>3432.020540956119</v>
      </c>
      <c r="V879" s="31">
        <f t="shared" si="280"/>
        <v>3152.3218087818027</v>
      </c>
      <c r="W879" s="20">
        <f t="shared" si="281"/>
        <v>2895.4176315486197</v>
      </c>
      <c r="Y879" s="153">
        <f t="shared" si="273"/>
        <v>7.1102511679999996</v>
      </c>
      <c r="Z879" s="155">
        <f t="shared" si="282"/>
        <v>890.62647005625604</v>
      </c>
      <c r="AA879" s="156">
        <f t="shared" si="283"/>
        <v>2845.909869834933</v>
      </c>
      <c r="AD879" s="14" t="s">
        <v>772</v>
      </c>
      <c r="AE879" s="57">
        <v>40232</v>
      </c>
      <c r="AF879" s="33">
        <f t="shared" si="284"/>
        <v>4429.0223734241354</v>
      </c>
      <c r="AG879" s="84">
        <f t="shared" si="274"/>
        <v>6.5307883665983182</v>
      </c>
      <c r="AH879" s="31">
        <f t="shared" si="285"/>
        <v>4068.0711705291496</v>
      </c>
      <c r="AI879" s="86">
        <f t="shared" si="275"/>
        <v>5.998549936076734</v>
      </c>
      <c r="AJ879" s="155">
        <f t="shared" si="286"/>
        <v>3736.5363398911891</v>
      </c>
      <c r="AK879" s="56"/>
      <c r="AL879" s="86">
        <f t="shared" si="287"/>
        <v>5.5096872407685131</v>
      </c>
      <c r="AM879" s="31">
        <f t="shared" si="288"/>
        <v>3432.020540956119</v>
      </c>
      <c r="AN879" s="86">
        <f t="shared" si="289"/>
        <v>5.0606652965435996</v>
      </c>
      <c r="AO879" s="31">
        <f t="shared" si="290"/>
        <v>3152.3218087818027</v>
      </c>
      <c r="AP879" s="89">
        <f t="shared" si="291"/>
        <v>4.6482372092083546</v>
      </c>
      <c r="AQ879" s="20">
        <f t="shared" si="292"/>
        <v>2895.4176315486197</v>
      </c>
      <c r="AR879" s="86">
        <f t="shared" si="293"/>
        <v>4.2694206960942278</v>
      </c>
    </row>
    <row r="880" spans="1:44" x14ac:dyDescent="0.25">
      <c r="A880" s="3" t="s">
        <v>861</v>
      </c>
      <c r="B880" s="4">
        <v>40232</v>
      </c>
      <c r="C880" s="7">
        <v>4301334263</v>
      </c>
      <c r="D880" s="8">
        <v>366</v>
      </c>
      <c r="E880" s="8">
        <v>9815</v>
      </c>
      <c r="F880" s="8" t="s">
        <v>1695</v>
      </c>
      <c r="G880" s="8" t="s">
        <v>1696</v>
      </c>
      <c r="H880" s="8">
        <v>40.20966</v>
      </c>
      <c r="I880" s="9">
        <v>-110.61135</v>
      </c>
      <c r="J880" s="7">
        <v>9815</v>
      </c>
      <c r="K880" s="8">
        <v>365</v>
      </c>
      <c r="L880" s="8">
        <v>730</v>
      </c>
      <c r="M880" s="8">
        <v>1095</v>
      </c>
      <c r="N880" s="8">
        <v>1460</v>
      </c>
      <c r="O880" s="8">
        <v>1825</v>
      </c>
      <c r="P880" s="8">
        <v>2190</v>
      </c>
      <c r="Q880" s="6">
        <v>2.3290384453705478E-4</v>
      </c>
      <c r="R880" s="33">
        <f t="shared" si="276"/>
        <v>9015.108792027766</v>
      </c>
      <c r="S880" s="31">
        <f t="shared" si="277"/>
        <v>8280.4061673047709</v>
      </c>
      <c r="T880" s="31">
        <f t="shared" si="278"/>
        <v>7605.5794641294115</v>
      </c>
      <c r="U880" s="31">
        <f t="shared" si="279"/>
        <v>6985.7489857910223</v>
      </c>
      <c r="V880" s="31">
        <f t="shared" si="280"/>
        <v>6416.4327153034828</v>
      </c>
      <c r="W880" s="20">
        <f t="shared" si="281"/>
        <v>5893.5139057755505</v>
      </c>
      <c r="Y880" s="153">
        <f t="shared" si="273"/>
        <v>14.47264936</v>
      </c>
      <c r="Z880" s="155">
        <f t="shared" si="282"/>
        <v>1812.8367489842706</v>
      </c>
      <c r="AA880" s="156">
        <f t="shared" si="283"/>
        <v>5792.7427151451402</v>
      </c>
      <c r="AD880" s="14" t="s">
        <v>861</v>
      </c>
      <c r="AE880" s="57">
        <v>40232</v>
      </c>
      <c r="AF880" s="33">
        <f t="shared" si="284"/>
        <v>9015.108792027766</v>
      </c>
      <c r="AG880" s="84">
        <f t="shared" si="274"/>
        <v>13.29317457863179</v>
      </c>
      <c r="AH880" s="31">
        <f t="shared" si="285"/>
        <v>8280.4061673047709</v>
      </c>
      <c r="AI880" s="86">
        <f t="shared" si="275"/>
        <v>12.209823231562245</v>
      </c>
      <c r="AJ880" s="155">
        <f t="shared" si="286"/>
        <v>7605.5794641294115</v>
      </c>
      <c r="AK880" s="56"/>
      <c r="AL880" s="86">
        <f t="shared" si="287"/>
        <v>11.214761565355239</v>
      </c>
      <c r="AM880" s="31">
        <f t="shared" si="288"/>
        <v>6985.7489857910223</v>
      </c>
      <c r="AN880" s="86">
        <f t="shared" si="289"/>
        <v>10.300794252504236</v>
      </c>
      <c r="AO880" s="31">
        <f t="shared" si="290"/>
        <v>6416.4327153034828</v>
      </c>
      <c r="AP880" s="89">
        <f t="shared" si="291"/>
        <v>9.4613123617544588</v>
      </c>
      <c r="AQ880" s="20">
        <f t="shared" si="292"/>
        <v>5893.5139057755505</v>
      </c>
      <c r="AR880" s="86">
        <f t="shared" si="293"/>
        <v>8.6902455686779021</v>
      </c>
    </row>
    <row r="881" spans="1:44" x14ac:dyDescent="0.25">
      <c r="A881" s="3" t="s">
        <v>871</v>
      </c>
      <c r="B881" s="4">
        <v>40233</v>
      </c>
      <c r="C881" s="7">
        <v>4301350003</v>
      </c>
      <c r="D881" s="8">
        <v>366</v>
      </c>
      <c r="E881" s="8">
        <v>2471</v>
      </c>
      <c r="F881" s="8" t="s">
        <v>1695</v>
      </c>
      <c r="G881" s="8" t="s">
        <v>1696</v>
      </c>
      <c r="H881" s="8">
        <v>40.107619999999898</v>
      </c>
      <c r="I881" s="9">
        <v>-110.135549999999</v>
      </c>
      <c r="J881" s="7">
        <v>2471</v>
      </c>
      <c r="K881" s="8">
        <v>365</v>
      </c>
      <c r="L881" s="8">
        <v>730</v>
      </c>
      <c r="M881" s="8">
        <v>1095</v>
      </c>
      <c r="N881" s="8">
        <v>1460</v>
      </c>
      <c r="O881" s="8">
        <v>1825</v>
      </c>
      <c r="P881" s="8">
        <v>2190</v>
      </c>
      <c r="Q881" s="6">
        <v>2.3290384453705478E-4</v>
      </c>
      <c r="R881" s="33">
        <f t="shared" si="276"/>
        <v>2269.6213780031185</v>
      </c>
      <c r="S881" s="31">
        <f t="shared" si="277"/>
        <v>2084.6544716668454</v>
      </c>
      <c r="T881" s="31">
        <f t="shared" si="278"/>
        <v>1914.7617784884133</v>
      </c>
      <c r="U881" s="31">
        <f t="shared" si="279"/>
        <v>1758.7147981548258</v>
      </c>
      <c r="V881" s="31">
        <f t="shared" si="280"/>
        <v>1615.3851492119111</v>
      </c>
      <c r="W881" s="20">
        <f t="shared" si="281"/>
        <v>1483.7364096965241</v>
      </c>
      <c r="Y881" s="153">
        <f t="shared" si="273"/>
        <v>3.6435982239999998</v>
      </c>
      <c r="Z881" s="155">
        <f t="shared" si="282"/>
        <v>456.39527322874505</v>
      </c>
      <c r="AA881" s="156">
        <f t="shared" si="283"/>
        <v>1458.3665052596682</v>
      </c>
      <c r="AD881" s="14" t="s">
        <v>871</v>
      </c>
      <c r="AE881" s="57">
        <v>40233</v>
      </c>
      <c r="AF881" s="33">
        <f t="shared" si="284"/>
        <v>2269.6213780031185</v>
      </c>
      <c r="AG881" s="84">
        <f t="shared" si="274"/>
        <v>3.34665658520623</v>
      </c>
      <c r="AH881" s="31">
        <f t="shared" si="285"/>
        <v>2084.6544716668454</v>
      </c>
      <c r="AI881" s="86">
        <f t="shared" si="275"/>
        <v>3.0739147432695169</v>
      </c>
      <c r="AJ881" s="155">
        <f t="shared" si="286"/>
        <v>1914.7617784884133</v>
      </c>
      <c r="AK881" s="56"/>
      <c r="AL881" s="86">
        <f t="shared" si="287"/>
        <v>2.8234004918994189</v>
      </c>
      <c r="AM881" s="31">
        <f t="shared" si="288"/>
        <v>1758.7147981548258</v>
      </c>
      <c r="AN881" s="86">
        <f t="shared" si="289"/>
        <v>2.5933023533304094</v>
      </c>
      <c r="AO881" s="31">
        <f t="shared" si="290"/>
        <v>1615.3851492119111</v>
      </c>
      <c r="AP881" s="89">
        <f t="shared" si="291"/>
        <v>2.3819564794595283</v>
      </c>
      <c r="AQ881" s="20">
        <f t="shared" si="292"/>
        <v>1483.7364096965241</v>
      </c>
      <c r="AR881" s="86">
        <f t="shared" si="293"/>
        <v>2.1878346204995514</v>
      </c>
    </row>
    <row r="882" spans="1:44" x14ac:dyDescent="0.25">
      <c r="A882" s="3" t="s">
        <v>771</v>
      </c>
      <c r="B882" s="4">
        <v>40235</v>
      </c>
      <c r="C882" s="7">
        <v>4301334082</v>
      </c>
      <c r="D882" s="8">
        <v>364</v>
      </c>
      <c r="E882" s="8">
        <v>2925</v>
      </c>
      <c r="F882" s="8" t="s">
        <v>1695</v>
      </c>
      <c r="G882" s="8" t="s">
        <v>1696</v>
      </c>
      <c r="H882" s="8">
        <v>40.040840000000003</v>
      </c>
      <c r="I882" s="9">
        <v>-110.0945</v>
      </c>
      <c r="J882" s="7">
        <v>2925</v>
      </c>
      <c r="K882" s="8">
        <v>365</v>
      </c>
      <c r="L882" s="8">
        <v>730</v>
      </c>
      <c r="M882" s="8">
        <v>1095</v>
      </c>
      <c r="N882" s="8">
        <v>1460</v>
      </c>
      <c r="O882" s="8">
        <v>1825</v>
      </c>
      <c r="P882" s="8">
        <v>2190</v>
      </c>
      <c r="Q882" s="6">
        <v>2.3290384453705478E-4</v>
      </c>
      <c r="R882" s="33">
        <f t="shared" si="276"/>
        <v>2686.6218254387381</v>
      </c>
      <c r="S882" s="31">
        <f t="shared" si="277"/>
        <v>2467.6707121106933</v>
      </c>
      <c r="T882" s="31">
        <f t="shared" si="278"/>
        <v>2266.5634164624075</v>
      </c>
      <c r="U882" s="31">
        <f t="shared" si="279"/>
        <v>2081.8457242423574</v>
      </c>
      <c r="V882" s="31">
        <f t="shared" si="280"/>
        <v>1912.1819350242167</v>
      </c>
      <c r="W882" s="20">
        <f t="shared" si="281"/>
        <v>1756.3452037079453</v>
      </c>
      <c r="Y882" s="153">
        <f t="shared" si="273"/>
        <v>4.3130411999999998</v>
      </c>
      <c r="Z882" s="155">
        <f t="shared" si="282"/>
        <v>540.24936228008073</v>
      </c>
      <c r="AA882" s="156">
        <f t="shared" si="283"/>
        <v>1726.3140541823268</v>
      </c>
      <c r="AD882" s="14" t="s">
        <v>771</v>
      </c>
      <c r="AE882" s="57">
        <v>40235</v>
      </c>
      <c r="AF882" s="33">
        <f t="shared" si="284"/>
        <v>2686.6218254387381</v>
      </c>
      <c r="AG882" s="84">
        <f t="shared" si="274"/>
        <v>3.9615420929697387</v>
      </c>
      <c r="AH882" s="31">
        <f t="shared" si="285"/>
        <v>2467.6707121106933</v>
      </c>
      <c r="AI882" s="86">
        <f t="shared" si="275"/>
        <v>3.6386890425185499</v>
      </c>
      <c r="AJ882" s="155">
        <f t="shared" si="286"/>
        <v>2266.5634164624075</v>
      </c>
      <c r="AK882" s="56"/>
      <c r="AL882" s="86">
        <f t="shared" si="287"/>
        <v>3.3421474863641443</v>
      </c>
      <c r="AM882" s="31">
        <f t="shared" si="288"/>
        <v>2081.8457242423574</v>
      </c>
      <c r="AN882" s="86">
        <f t="shared" si="289"/>
        <v>3.0697731216072226</v>
      </c>
      <c r="AO882" s="31">
        <f t="shared" si="290"/>
        <v>1912.1819350242167</v>
      </c>
      <c r="AP882" s="89">
        <f t="shared" si="291"/>
        <v>2.8195963991983484</v>
      </c>
      <c r="AQ882" s="20">
        <f t="shared" si="292"/>
        <v>1756.3452037079453</v>
      </c>
      <c r="AR882" s="86">
        <f t="shared" si="293"/>
        <v>2.5898082820563282</v>
      </c>
    </row>
    <row r="883" spans="1:44" x14ac:dyDescent="0.25">
      <c r="A883" s="3" t="s">
        <v>863</v>
      </c>
      <c r="B883" s="4">
        <v>40235</v>
      </c>
      <c r="C883" s="7">
        <v>4301334277</v>
      </c>
      <c r="D883" s="8">
        <v>317</v>
      </c>
      <c r="E883" s="8">
        <v>22682</v>
      </c>
      <c r="F883" s="8" t="s">
        <v>1695</v>
      </c>
      <c r="G883" s="8" t="s">
        <v>1696</v>
      </c>
      <c r="H883" s="8">
        <v>40.230629999999898</v>
      </c>
      <c r="I883" s="9">
        <v>-110.5455</v>
      </c>
      <c r="J883" s="7">
        <v>22682</v>
      </c>
      <c r="K883" s="8">
        <v>365</v>
      </c>
      <c r="L883" s="8">
        <v>730</v>
      </c>
      <c r="M883" s="8">
        <v>1095</v>
      </c>
      <c r="N883" s="8">
        <v>1460</v>
      </c>
      <c r="O883" s="8">
        <v>1825</v>
      </c>
      <c r="P883" s="8">
        <v>2190</v>
      </c>
      <c r="Q883" s="6">
        <v>2.3290384453705478E-4</v>
      </c>
      <c r="R883" s="33">
        <f t="shared" si="276"/>
        <v>20833.489314393661</v>
      </c>
      <c r="S883" s="31">
        <f t="shared" si="277"/>
        <v>19135.626356271707</v>
      </c>
      <c r="T883" s="31">
        <f t="shared" si="278"/>
        <v>17576.133816136862</v>
      </c>
      <c r="U883" s="31">
        <f t="shared" si="279"/>
        <v>16143.734946073557</v>
      </c>
      <c r="V883" s="31">
        <f t="shared" si="280"/>
        <v>14828.072017168986</v>
      </c>
      <c r="W883" s="20">
        <f t="shared" si="281"/>
        <v>13619.631422394399</v>
      </c>
      <c r="Y883" s="153">
        <f t="shared" si="273"/>
        <v>33.445607007999996</v>
      </c>
      <c r="Z883" s="155">
        <f t="shared" si="282"/>
        <v>4189.3798411065945</v>
      </c>
      <c r="AA883" s="156">
        <f t="shared" si="283"/>
        <v>13386.753975030268</v>
      </c>
      <c r="AD883" s="14" t="s">
        <v>863</v>
      </c>
      <c r="AE883" s="57">
        <v>40235</v>
      </c>
      <c r="AF883" s="33">
        <f t="shared" si="284"/>
        <v>20833.489314393661</v>
      </c>
      <c r="AG883" s="84">
        <f t="shared" si="274"/>
        <v>30.719896667603283</v>
      </c>
      <c r="AH883" s="31">
        <f t="shared" si="285"/>
        <v>19135.626356271707</v>
      </c>
      <c r="AI883" s="86">
        <f t="shared" si="275"/>
        <v>28.216323029882307</v>
      </c>
      <c r="AJ883" s="155">
        <f t="shared" si="286"/>
        <v>17576.133816136862</v>
      </c>
      <c r="AK883" s="56"/>
      <c r="AL883" s="86">
        <f t="shared" si="287"/>
        <v>25.916782661781713</v>
      </c>
      <c r="AM883" s="31">
        <f t="shared" si="288"/>
        <v>16143.734946073557</v>
      </c>
      <c r="AN883" s="86">
        <f t="shared" si="289"/>
        <v>23.804647502323085</v>
      </c>
      <c r="AO883" s="31">
        <f t="shared" si="290"/>
        <v>14828.072017168986</v>
      </c>
      <c r="AP883" s="89">
        <f t="shared" si="291"/>
        <v>21.864644624484423</v>
      </c>
      <c r="AQ883" s="20">
        <f t="shared" si="292"/>
        <v>13619.631422394399</v>
      </c>
      <c r="AR883" s="86">
        <f t="shared" si="293"/>
        <v>20.082745796103126</v>
      </c>
    </row>
    <row r="884" spans="1:44" x14ac:dyDescent="0.25">
      <c r="A884" s="3" t="s">
        <v>908</v>
      </c>
      <c r="B884" s="4">
        <v>40239</v>
      </c>
      <c r="C884" s="7">
        <v>4301350072</v>
      </c>
      <c r="D884" s="8">
        <v>359</v>
      </c>
      <c r="E884" s="8">
        <v>846</v>
      </c>
      <c r="F884" s="8" t="s">
        <v>1695</v>
      </c>
      <c r="G884" s="8" t="s">
        <v>1696</v>
      </c>
      <c r="H884" s="8">
        <v>40.126460000000002</v>
      </c>
      <c r="I884" s="9">
        <v>-110.047349999999</v>
      </c>
      <c r="J884" s="7">
        <v>846</v>
      </c>
      <c r="K884" s="8">
        <v>365</v>
      </c>
      <c r="L884" s="8">
        <v>730</v>
      </c>
      <c r="M884" s="8">
        <v>1095</v>
      </c>
      <c r="N884" s="8">
        <v>1460</v>
      </c>
      <c r="O884" s="8">
        <v>1825</v>
      </c>
      <c r="P884" s="8">
        <v>2190</v>
      </c>
      <c r="Q884" s="6">
        <v>2.3290384453705478E-4</v>
      </c>
      <c r="R884" s="33">
        <f t="shared" si="276"/>
        <v>777.05369720381964</v>
      </c>
      <c r="S884" s="31">
        <f t="shared" si="277"/>
        <v>713.72629827201592</v>
      </c>
      <c r="T884" s="31">
        <f t="shared" si="278"/>
        <v>655.55988045374238</v>
      </c>
      <c r="U884" s="31">
        <f t="shared" si="279"/>
        <v>602.13384024240497</v>
      </c>
      <c r="V884" s="31">
        <f t="shared" si="280"/>
        <v>553.06185197623506</v>
      </c>
      <c r="W884" s="20">
        <f t="shared" si="281"/>
        <v>507.98907430322112</v>
      </c>
      <c r="Y884" s="153">
        <f t="shared" si="273"/>
        <v>1.247464224</v>
      </c>
      <c r="Z884" s="155">
        <f t="shared" si="282"/>
        <v>156.25673862870022</v>
      </c>
      <c r="AA884" s="156">
        <f t="shared" si="283"/>
        <v>499.30314182504213</v>
      </c>
      <c r="AD884" s="14" t="s">
        <v>908</v>
      </c>
      <c r="AE884" s="57">
        <v>40239</v>
      </c>
      <c r="AF884" s="33">
        <f t="shared" si="284"/>
        <v>777.05369720381964</v>
      </c>
      <c r="AG884" s="84">
        <f t="shared" si="274"/>
        <v>1.1457998668897089</v>
      </c>
      <c r="AH884" s="31">
        <f t="shared" si="285"/>
        <v>713.72629827201592</v>
      </c>
      <c r="AI884" s="86">
        <f t="shared" si="275"/>
        <v>1.0524208307592113</v>
      </c>
      <c r="AJ884" s="155">
        <f t="shared" si="286"/>
        <v>655.55988045374238</v>
      </c>
      <c r="AK884" s="56"/>
      <c r="AL884" s="86">
        <f t="shared" si="287"/>
        <v>0.96665188836378302</v>
      </c>
      <c r="AM884" s="31">
        <f t="shared" si="288"/>
        <v>602.13384024240497</v>
      </c>
      <c r="AN884" s="86">
        <f t="shared" si="289"/>
        <v>0.88787284132639677</v>
      </c>
      <c r="AO884" s="31">
        <f t="shared" si="290"/>
        <v>553.06185197623506</v>
      </c>
      <c r="AP884" s="89">
        <f t="shared" si="291"/>
        <v>0.81551403546044554</v>
      </c>
      <c r="AQ884" s="20">
        <f t="shared" si="292"/>
        <v>507.98907430322112</v>
      </c>
      <c r="AR884" s="86">
        <f t="shared" si="293"/>
        <v>0.74905224157936889</v>
      </c>
    </row>
    <row r="885" spans="1:44" x14ac:dyDescent="0.25">
      <c r="A885" s="3" t="s">
        <v>909</v>
      </c>
      <c r="B885" s="4">
        <v>40239</v>
      </c>
      <c r="C885" s="7">
        <v>4301350073</v>
      </c>
      <c r="D885" s="8">
        <v>350</v>
      </c>
      <c r="E885" s="8">
        <v>1029</v>
      </c>
      <c r="F885" s="8" t="s">
        <v>1695</v>
      </c>
      <c r="G885" s="8" t="s">
        <v>1696</v>
      </c>
      <c r="H885" s="8">
        <v>40.121989999999897</v>
      </c>
      <c r="I885" s="9">
        <v>-110.04658000000001</v>
      </c>
      <c r="J885" s="7">
        <v>1029</v>
      </c>
      <c r="K885" s="8">
        <v>365</v>
      </c>
      <c r="L885" s="8">
        <v>730</v>
      </c>
      <c r="M885" s="8">
        <v>1095</v>
      </c>
      <c r="N885" s="8">
        <v>1460</v>
      </c>
      <c r="O885" s="8">
        <v>1825</v>
      </c>
      <c r="P885" s="8">
        <v>2190</v>
      </c>
      <c r="Q885" s="6">
        <v>2.3290384453705478E-4</v>
      </c>
      <c r="R885" s="33">
        <f t="shared" si="276"/>
        <v>945.13978064152536</v>
      </c>
      <c r="S885" s="31">
        <f t="shared" si="277"/>
        <v>868.11390179894136</v>
      </c>
      <c r="T885" s="31">
        <f t="shared" si="278"/>
        <v>797.36538650933915</v>
      </c>
      <c r="U885" s="31">
        <f t="shared" si="279"/>
        <v>732.38264965654218</v>
      </c>
      <c r="V885" s="31">
        <f t="shared" si="280"/>
        <v>672.69579868031417</v>
      </c>
      <c r="W885" s="20">
        <f t="shared" si="281"/>
        <v>617.87323576597464</v>
      </c>
      <c r="Y885" s="153">
        <f t="shared" si="273"/>
        <v>1.5173057759999999</v>
      </c>
      <c r="Z885" s="155">
        <f t="shared" si="282"/>
        <v>190.0569551405822</v>
      </c>
      <c r="AA885" s="156">
        <f t="shared" si="283"/>
        <v>607.30843136875694</v>
      </c>
      <c r="AD885" s="14" t="s">
        <v>909</v>
      </c>
      <c r="AE885" s="57">
        <v>40239</v>
      </c>
      <c r="AF885" s="33">
        <f t="shared" si="284"/>
        <v>945.13978064152536</v>
      </c>
      <c r="AG885" s="84">
        <f t="shared" si="274"/>
        <v>1.3936501927062772</v>
      </c>
      <c r="AH885" s="31">
        <f t="shared" si="285"/>
        <v>868.11390179894136</v>
      </c>
      <c r="AI885" s="86">
        <f t="shared" si="275"/>
        <v>1.2800721452142181</v>
      </c>
      <c r="AJ885" s="155">
        <f t="shared" si="286"/>
        <v>797.36538650933915</v>
      </c>
      <c r="AK885" s="56"/>
      <c r="AL885" s="86">
        <f t="shared" si="287"/>
        <v>1.175750346485027</v>
      </c>
      <c r="AM885" s="31">
        <f t="shared" si="288"/>
        <v>732.38264965654218</v>
      </c>
      <c r="AN885" s="86">
        <f t="shared" si="289"/>
        <v>1.0799304417551563</v>
      </c>
      <c r="AO885" s="31">
        <f t="shared" si="290"/>
        <v>672.69579868031417</v>
      </c>
      <c r="AP885" s="89">
        <f t="shared" si="291"/>
        <v>0.99191955376926511</v>
      </c>
      <c r="AQ885" s="20">
        <f t="shared" si="292"/>
        <v>617.87323576597464</v>
      </c>
      <c r="AR885" s="86">
        <f t="shared" si="293"/>
        <v>0.91108127255930327</v>
      </c>
    </row>
    <row r="886" spans="1:44" x14ac:dyDescent="0.25">
      <c r="A886" s="3" t="s">
        <v>850</v>
      </c>
      <c r="B886" s="4">
        <v>40241</v>
      </c>
      <c r="C886" s="7">
        <v>4301334242</v>
      </c>
      <c r="D886" s="8">
        <v>278</v>
      </c>
      <c r="E886" s="8">
        <v>969</v>
      </c>
      <c r="F886" s="8" t="s">
        <v>1695</v>
      </c>
      <c r="G886" s="8" t="s">
        <v>1696</v>
      </c>
      <c r="H886" s="8">
        <v>40.117989999999899</v>
      </c>
      <c r="I886" s="9">
        <v>-110.14942000000001</v>
      </c>
      <c r="J886" s="7">
        <v>969</v>
      </c>
      <c r="K886" s="8">
        <v>365</v>
      </c>
      <c r="L886" s="8">
        <v>730</v>
      </c>
      <c r="M886" s="8">
        <v>1095</v>
      </c>
      <c r="N886" s="8">
        <v>1460</v>
      </c>
      <c r="O886" s="8">
        <v>1825</v>
      </c>
      <c r="P886" s="8">
        <v>2190</v>
      </c>
      <c r="Q886" s="6">
        <v>2.3290384453705478E-4</v>
      </c>
      <c r="R886" s="33">
        <f t="shared" si="276"/>
        <v>890.02958935047423</v>
      </c>
      <c r="S886" s="31">
        <f t="shared" si="277"/>
        <v>817.49501539667074</v>
      </c>
      <c r="T886" s="31">
        <f t="shared" si="278"/>
        <v>750.87177796652054</v>
      </c>
      <c r="U886" s="31">
        <f t="shared" si="279"/>
        <v>689.67812197977594</v>
      </c>
      <c r="V886" s="31">
        <f t="shared" si="280"/>
        <v>633.47155385930466</v>
      </c>
      <c r="W886" s="20">
        <f t="shared" si="281"/>
        <v>581.8456418437604</v>
      </c>
      <c r="Y886" s="153">
        <f t="shared" si="273"/>
        <v>1.4288331359999999</v>
      </c>
      <c r="Z886" s="155">
        <f t="shared" si="282"/>
        <v>178.97491693996517</v>
      </c>
      <c r="AA886" s="156">
        <f t="shared" si="283"/>
        <v>571.89686102655537</v>
      </c>
      <c r="AD886" s="14" t="s">
        <v>850</v>
      </c>
      <c r="AE886" s="57">
        <v>40241</v>
      </c>
      <c r="AF886" s="33">
        <f t="shared" si="284"/>
        <v>890.02958935047423</v>
      </c>
      <c r="AG886" s="84">
        <f t="shared" si="274"/>
        <v>1.3123877907992056</v>
      </c>
      <c r="AH886" s="31">
        <f t="shared" si="285"/>
        <v>817.49501539667074</v>
      </c>
      <c r="AI886" s="86">
        <f t="shared" si="275"/>
        <v>1.2054323699830685</v>
      </c>
      <c r="AJ886" s="155">
        <f t="shared" si="286"/>
        <v>750.87177796652054</v>
      </c>
      <c r="AK886" s="56"/>
      <c r="AL886" s="86">
        <f t="shared" si="287"/>
        <v>1.1071934749698651</v>
      </c>
      <c r="AM886" s="31">
        <f t="shared" si="288"/>
        <v>689.67812197977594</v>
      </c>
      <c r="AN886" s="86">
        <f t="shared" si="289"/>
        <v>1.0169607366965467</v>
      </c>
      <c r="AO886" s="31">
        <f t="shared" si="290"/>
        <v>633.47155385930466</v>
      </c>
      <c r="AP886" s="89">
        <f t="shared" si="291"/>
        <v>0.93408167891391447</v>
      </c>
      <c r="AQ886" s="20">
        <f t="shared" si="292"/>
        <v>581.8456418437604</v>
      </c>
      <c r="AR886" s="86">
        <f t="shared" si="293"/>
        <v>0.85795700010686582</v>
      </c>
    </row>
    <row r="887" spans="1:44" x14ac:dyDescent="0.25">
      <c r="A887" s="3" t="s">
        <v>845</v>
      </c>
      <c r="B887" s="4">
        <v>40243</v>
      </c>
      <c r="C887" s="7">
        <v>4301334237</v>
      </c>
      <c r="D887" s="8">
        <v>366</v>
      </c>
      <c r="E887" s="8">
        <v>632</v>
      </c>
      <c r="F887" s="8" t="s">
        <v>1695</v>
      </c>
      <c r="G887" s="8" t="s">
        <v>1696</v>
      </c>
      <c r="H887" s="8">
        <v>40.12576</v>
      </c>
      <c r="I887" s="9">
        <v>-110.15922</v>
      </c>
      <c r="J887" s="7">
        <v>632</v>
      </c>
      <c r="K887" s="8">
        <v>365</v>
      </c>
      <c r="L887" s="8">
        <v>730</v>
      </c>
      <c r="M887" s="8">
        <v>1095</v>
      </c>
      <c r="N887" s="8">
        <v>1460</v>
      </c>
      <c r="O887" s="8">
        <v>1825</v>
      </c>
      <c r="P887" s="8">
        <v>2190</v>
      </c>
      <c r="Q887" s="6">
        <v>2.3290384453705478E-4</v>
      </c>
      <c r="R887" s="33">
        <f t="shared" si="276"/>
        <v>580.4940149324043</v>
      </c>
      <c r="S887" s="31">
        <f t="shared" si="277"/>
        <v>533.18560343725062</v>
      </c>
      <c r="T887" s="31">
        <f t="shared" si="278"/>
        <v>489.7326766510227</v>
      </c>
      <c r="U887" s="31">
        <f t="shared" si="279"/>
        <v>449.82102486193844</v>
      </c>
      <c r="V887" s="31">
        <f t="shared" si="280"/>
        <v>413.1620454479675</v>
      </c>
      <c r="W887" s="20">
        <f t="shared" si="281"/>
        <v>379.49065598065692</v>
      </c>
      <c r="Y887" s="153">
        <f t="shared" si="273"/>
        <v>0.93191180799999995</v>
      </c>
      <c r="Z887" s="155">
        <f t="shared" si="282"/>
        <v>116.73080237983281</v>
      </c>
      <c r="AA887" s="156">
        <f t="shared" si="283"/>
        <v>373.00187427118988</v>
      </c>
      <c r="AD887" s="14" t="s">
        <v>845</v>
      </c>
      <c r="AE887" s="57">
        <v>40243</v>
      </c>
      <c r="AF887" s="33">
        <f t="shared" si="284"/>
        <v>580.4940149324043</v>
      </c>
      <c r="AG887" s="84">
        <f t="shared" si="274"/>
        <v>0.85596396675448716</v>
      </c>
      <c r="AH887" s="31">
        <f t="shared" si="285"/>
        <v>533.18560343725062</v>
      </c>
      <c r="AI887" s="86">
        <f t="shared" si="275"/>
        <v>0.78620563243477726</v>
      </c>
      <c r="AJ887" s="155">
        <f t="shared" si="286"/>
        <v>489.7326766510227</v>
      </c>
      <c r="AK887" s="56"/>
      <c r="AL887" s="86">
        <f t="shared" si="287"/>
        <v>0.72213237995970558</v>
      </c>
      <c r="AM887" s="31">
        <f t="shared" si="288"/>
        <v>449.82102486193844</v>
      </c>
      <c r="AN887" s="86">
        <f t="shared" si="289"/>
        <v>0.66328089328402218</v>
      </c>
      <c r="AO887" s="31">
        <f t="shared" si="290"/>
        <v>413.1620454479675</v>
      </c>
      <c r="AP887" s="89">
        <f t="shared" si="291"/>
        <v>0.60922561514302775</v>
      </c>
      <c r="AQ887" s="20">
        <f t="shared" si="292"/>
        <v>379.49065598065692</v>
      </c>
      <c r="AR887" s="86">
        <f t="shared" si="293"/>
        <v>0.55957566983234175</v>
      </c>
    </row>
    <row r="888" spans="1:44" x14ac:dyDescent="0.25">
      <c r="A888" s="3" t="s">
        <v>847</v>
      </c>
      <c r="B888" s="4">
        <v>40243</v>
      </c>
      <c r="C888" s="7">
        <v>4301334239</v>
      </c>
      <c r="D888" s="8">
        <v>305</v>
      </c>
      <c r="E888" s="8">
        <v>14</v>
      </c>
      <c r="F888" s="8" t="s">
        <v>1695</v>
      </c>
      <c r="G888" s="8" t="s">
        <v>1696</v>
      </c>
      <c r="H888" s="8">
        <v>40.122129999999899</v>
      </c>
      <c r="I888" s="9">
        <v>-110.15449</v>
      </c>
      <c r="J888" s="7">
        <v>14</v>
      </c>
      <c r="K888" s="8">
        <v>365</v>
      </c>
      <c r="L888" s="8">
        <v>730</v>
      </c>
      <c r="M888" s="8">
        <v>1095</v>
      </c>
      <c r="N888" s="8">
        <v>1460</v>
      </c>
      <c r="O888" s="8">
        <v>1825</v>
      </c>
      <c r="P888" s="8">
        <v>2190</v>
      </c>
      <c r="Q888" s="6">
        <v>2.3290384453705478E-4</v>
      </c>
      <c r="R888" s="33">
        <f t="shared" si="276"/>
        <v>12.859044634578575</v>
      </c>
      <c r="S888" s="31">
        <f t="shared" si="277"/>
        <v>11.811073493863148</v>
      </c>
      <c r="T888" s="31">
        <f t="shared" si="278"/>
        <v>10.84850865999101</v>
      </c>
      <c r="U888" s="31">
        <f t="shared" si="279"/>
        <v>9.9643897912454715</v>
      </c>
      <c r="V888" s="31">
        <f t="shared" si="280"/>
        <v>9.1523237915689002</v>
      </c>
      <c r="W888" s="20">
        <f t="shared" si="281"/>
        <v>8.4064385818499954</v>
      </c>
      <c r="Y888" s="153">
        <f t="shared" si="273"/>
        <v>2.0643616E-2</v>
      </c>
      <c r="Z888" s="155">
        <f t="shared" si="282"/>
        <v>2.585808913477309</v>
      </c>
      <c r="AA888" s="156">
        <f t="shared" si="283"/>
        <v>8.2626997465137002</v>
      </c>
      <c r="AD888" s="14" t="s">
        <v>847</v>
      </c>
      <c r="AE888" s="57">
        <v>40243</v>
      </c>
      <c r="AF888" s="33">
        <f t="shared" si="284"/>
        <v>12.859044634578575</v>
      </c>
      <c r="AG888" s="84">
        <f t="shared" si="274"/>
        <v>1.896122711165003E-2</v>
      </c>
      <c r="AH888" s="31">
        <f t="shared" si="285"/>
        <v>11.811073493863148</v>
      </c>
      <c r="AI888" s="86">
        <f t="shared" si="275"/>
        <v>1.7415947553934941E-2</v>
      </c>
      <c r="AJ888" s="155">
        <f t="shared" si="286"/>
        <v>10.84850865999101</v>
      </c>
      <c r="AK888" s="56"/>
      <c r="AL888" s="86">
        <f t="shared" si="287"/>
        <v>1.5996603353537784E-2</v>
      </c>
      <c r="AM888" s="31">
        <f t="shared" si="288"/>
        <v>9.9643897912454715</v>
      </c>
      <c r="AN888" s="86">
        <f t="shared" si="289"/>
        <v>1.4692931180342261E-2</v>
      </c>
      <c r="AO888" s="31">
        <f t="shared" si="290"/>
        <v>9.1523237915689002</v>
      </c>
      <c r="AP888" s="89">
        <f t="shared" si="291"/>
        <v>1.3495504132915172E-2</v>
      </c>
      <c r="AQ888" s="20">
        <f t="shared" si="292"/>
        <v>8.4064385818499954</v>
      </c>
      <c r="AR888" s="86">
        <f t="shared" si="293"/>
        <v>1.2395663572235418E-2</v>
      </c>
    </row>
    <row r="889" spans="1:44" x14ac:dyDescent="0.25">
      <c r="A889" s="3" t="s">
        <v>852</v>
      </c>
      <c r="B889" s="4">
        <v>40245</v>
      </c>
      <c r="C889" s="7">
        <v>4301334244</v>
      </c>
      <c r="D889" s="8">
        <v>366</v>
      </c>
      <c r="E889" s="8">
        <v>1713</v>
      </c>
      <c r="F889" s="8" t="s">
        <v>1695</v>
      </c>
      <c r="G889" s="8" t="s">
        <v>1696</v>
      </c>
      <c r="H889" s="8">
        <v>40.115250000000003</v>
      </c>
      <c r="I889" s="9">
        <v>-110.15961</v>
      </c>
      <c r="J889" s="7">
        <v>1713</v>
      </c>
      <c r="K889" s="8">
        <v>365</v>
      </c>
      <c r="L889" s="8">
        <v>730</v>
      </c>
      <c r="M889" s="8">
        <v>1095</v>
      </c>
      <c r="N889" s="8">
        <v>1460</v>
      </c>
      <c r="O889" s="8">
        <v>1825</v>
      </c>
      <c r="P889" s="8">
        <v>2190</v>
      </c>
      <c r="Q889" s="6">
        <v>2.3290384453705478E-4</v>
      </c>
      <c r="R889" s="33">
        <f t="shared" si="276"/>
        <v>1573.3959613595071</v>
      </c>
      <c r="S889" s="31">
        <f t="shared" si="277"/>
        <v>1445.1692067848264</v>
      </c>
      <c r="T889" s="31">
        <f t="shared" si="278"/>
        <v>1327.3925238974714</v>
      </c>
      <c r="U889" s="31">
        <f t="shared" si="279"/>
        <v>1219.2142651716781</v>
      </c>
      <c r="V889" s="31">
        <f t="shared" si="280"/>
        <v>1119.8521896398233</v>
      </c>
      <c r="W889" s="20">
        <f t="shared" si="281"/>
        <v>1028.5878064792173</v>
      </c>
      <c r="Y889" s="153">
        <f t="shared" si="273"/>
        <v>2.5258938719999997</v>
      </c>
      <c r="Z889" s="155">
        <f t="shared" si="282"/>
        <v>316.39219062761646</v>
      </c>
      <c r="AA889" s="156">
        <f t="shared" si="283"/>
        <v>1011.0003332698549</v>
      </c>
      <c r="AD889" s="14" t="s">
        <v>852</v>
      </c>
      <c r="AE889" s="57">
        <v>40245</v>
      </c>
      <c r="AF889" s="33">
        <f t="shared" si="284"/>
        <v>1573.3959613595071</v>
      </c>
      <c r="AG889" s="84">
        <f t="shared" si="274"/>
        <v>2.320041574446893</v>
      </c>
      <c r="AH889" s="31">
        <f t="shared" si="285"/>
        <v>1445.1692067848264</v>
      </c>
      <c r="AI889" s="86">
        <f t="shared" si="275"/>
        <v>2.130965582849325</v>
      </c>
      <c r="AJ889" s="155">
        <f t="shared" si="286"/>
        <v>1327.3925238974714</v>
      </c>
      <c r="AK889" s="56"/>
      <c r="AL889" s="86">
        <f t="shared" si="287"/>
        <v>1.957298681757873</v>
      </c>
      <c r="AM889" s="31">
        <f t="shared" si="288"/>
        <v>1219.2142651716781</v>
      </c>
      <c r="AN889" s="86">
        <f t="shared" si="289"/>
        <v>1.7977850794233068</v>
      </c>
      <c r="AO889" s="31">
        <f t="shared" si="290"/>
        <v>1119.8521896398233</v>
      </c>
      <c r="AP889" s="89">
        <f t="shared" si="291"/>
        <v>1.6512713271202637</v>
      </c>
      <c r="AQ889" s="20">
        <f t="shared" si="292"/>
        <v>1028.5878064792173</v>
      </c>
      <c r="AR889" s="86">
        <f t="shared" si="293"/>
        <v>1.5166979785170909</v>
      </c>
    </row>
    <row r="890" spans="1:44" x14ac:dyDescent="0.25">
      <c r="A890" s="3" t="s">
        <v>901</v>
      </c>
      <c r="B890" s="4">
        <v>40246</v>
      </c>
      <c r="C890" s="7">
        <v>4301350060</v>
      </c>
      <c r="D890" s="8">
        <v>230</v>
      </c>
      <c r="E890" s="8">
        <v>3253</v>
      </c>
      <c r="F890" s="8" t="s">
        <v>1695</v>
      </c>
      <c r="G890" s="8" t="s">
        <v>1696</v>
      </c>
      <c r="H890" s="8">
        <v>40.0545499999999</v>
      </c>
      <c r="I890" s="9">
        <v>-110.11749</v>
      </c>
      <c r="J890" s="7">
        <v>3253</v>
      </c>
      <c r="K890" s="8">
        <v>365</v>
      </c>
      <c r="L890" s="8">
        <v>730</v>
      </c>
      <c r="M890" s="8">
        <v>1095</v>
      </c>
      <c r="N890" s="8">
        <v>1460</v>
      </c>
      <c r="O890" s="8">
        <v>1825</v>
      </c>
      <c r="P890" s="8">
        <v>2190</v>
      </c>
      <c r="Q890" s="6">
        <v>2.3290384453705478E-4</v>
      </c>
      <c r="R890" s="33">
        <f t="shared" si="276"/>
        <v>2987.8908711631507</v>
      </c>
      <c r="S890" s="31">
        <f t="shared" si="277"/>
        <v>2744.3872911097728</v>
      </c>
      <c r="T890" s="31">
        <f t="shared" si="278"/>
        <v>2520.7284764964825</v>
      </c>
      <c r="U890" s="31">
        <f t="shared" si="279"/>
        <v>2315.2971422086798</v>
      </c>
      <c r="V890" s="31">
        <f t="shared" si="280"/>
        <v>2126.6078067124026</v>
      </c>
      <c r="W890" s="20">
        <f t="shared" si="281"/>
        <v>1953.2960504827167</v>
      </c>
      <c r="Y890" s="153">
        <f t="shared" si="273"/>
        <v>4.7966916319999999</v>
      </c>
      <c r="Z890" s="155">
        <f t="shared" si="282"/>
        <v>600.83117111012041</v>
      </c>
      <c r="AA890" s="156">
        <f t="shared" si="283"/>
        <v>1919.8973053863619</v>
      </c>
      <c r="AD890" s="14" t="s">
        <v>901</v>
      </c>
      <c r="AE890" s="57">
        <v>40246</v>
      </c>
      <c r="AF890" s="33">
        <f t="shared" si="284"/>
        <v>2987.8908711631507</v>
      </c>
      <c r="AG890" s="84">
        <f t="shared" si="274"/>
        <v>4.4057765567283971</v>
      </c>
      <c r="AH890" s="31">
        <f t="shared" si="285"/>
        <v>2744.3872911097728</v>
      </c>
      <c r="AI890" s="86">
        <f t="shared" si="275"/>
        <v>4.0467198137821683</v>
      </c>
      <c r="AJ890" s="155">
        <f t="shared" si="286"/>
        <v>2520.7284764964825</v>
      </c>
      <c r="AK890" s="56"/>
      <c r="AL890" s="86">
        <f t="shared" si="287"/>
        <v>3.716925050647029</v>
      </c>
      <c r="AM890" s="31">
        <f t="shared" si="288"/>
        <v>2315.2971422086798</v>
      </c>
      <c r="AN890" s="86">
        <f t="shared" si="289"/>
        <v>3.4140075092609554</v>
      </c>
      <c r="AO890" s="31">
        <f t="shared" si="290"/>
        <v>2126.6078067124026</v>
      </c>
      <c r="AP890" s="89">
        <f t="shared" si="291"/>
        <v>3.1357767817409328</v>
      </c>
      <c r="AQ890" s="20">
        <f t="shared" si="292"/>
        <v>1953.2960504827167</v>
      </c>
      <c r="AR890" s="86">
        <f t="shared" si="293"/>
        <v>2.8802209714629869</v>
      </c>
    </row>
    <row r="891" spans="1:44" x14ac:dyDescent="0.25">
      <c r="A891" s="3" t="s">
        <v>860</v>
      </c>
      <c r="B891" s="4">
        <v>40250</v>
      </c>
      <c r="C891" s="7">
        <v>4301334261</v>
      </c>
      <c r="D891" s="8">
        <v>366</v>
      </c>
      <c r="E891" s="8">
        <v>27420</v>
      </c>
      <c r="F891" s="8" t="s">
        <v>1695</v>
      </c>
      <c r="G891" s="8" t="s">
        <v>1696</v>
      </c>
      <c r="H891" s="8">
        <v>40.288730000000001</v>
      </c>
      <c r="I891" s="9">
        <v>-110.318299999999</v>
      </c>
      <c r="J891" s="7">
        <v>27420</v>
      </c>
      <c r="K891" s="8">
        <v>365</v>
      </c>
      <c r="L891" s="8">
        <v>730</v>
      </c>
      <c r="M891" s="8">
        <v>1095</v>
      </c>
      <c r="N891" s="8">
        <v>1460</v>
      </c>
      <c r="O891" s="8">
        <v>1825</v>
      </c>
      <c r="P891" s="8">
        <v>2190</v>
      </c>
      <c r="Q891" s="6">
        <v>2.3290384453705478E-4</v>
      </c>
      <c r="R891" s="33">
        <f t="shared" si="276"/>
        <v>25185.357420010325</v>
      </c>
      <c r="S891" s="31">
        <f t="shared" si="277"/>
        <v>23132.831085837679</v>
      </c>
      <c r="T891" s="31">
        <f t="shared" si="278"/>
        <v>21247.579104068107</v>
      </c>
      <c r="U891" s="31">
        <f t="shared" si="279"/>
        <v>19515.969148282202</v>
      </c>
      <c r="V891" s="31">
        <f t="shared" si="280"/>
        <v>17925.479883201377</v>
      </c>
      <c r="W891" s="20">
        <f t="shared" si="281"/>
        <v>16464.610422451919</v>
      </c>
      <c r="Y891" s="153">
        <f t="shared" si="273"/>
        <v>40.431996479999995</v>
      </c>
      <c r="Z891" s="155">
        <f t="shared" si="282"/>
        <v>5064.4914576819874</v>
      </c>
      <c r="AA891" s="156">
        <f t="shared" si="283"/>
        <v>16183.087646386119</v>
      </c>
      <c r="AD891" s="14" t="s">
        <v>860</v>
      </c>
      <c r="AE891" s="57">
        <v>40250</v>
      </c>
      <c r="AF891" s="33">
        <f t="shared" si="284"/>
        <v>25185.357420010325</v>
      </c>
      <c r="AG891" s="84">
        <f t="shared" si="274"/>
        <v>37.136917671531705</v>
      </c>
      <c r="AH891" s="31">
        <f t="shared" si="285"/>
        <v>23132.831085837679</v>
      </c>
      <c r="AI891" s="86">
        <f t="shared" si="275"/>
        <v>34.110377280635433</v>
      </c>
      <c r="AJ891" s="155">
        <f t="shared" si="286"/>
        <v>21247.579104068107</v>
      </c>
      <c r="AK891" s="56"/>
      <c r="AL891" s="86">
        <f t="shared" si="287"/>
        <v>31.330490282429</v>
      </c>
      <c r="AM891" s="31">
        <f t="shared" si="288"/>
        <v>19515.969148282202</v>
      </c>
      <c r="AN891" s="86">
        <f t="shared" si="289"/>
        <v>28.777155211784631</v>
      </c>
      <c r="AO891" s="31">
        <f t="shared" si="290"/>
        <v>17925.479883201377</v>
      </c>
      <c r="AP891" s="89">
        <f t="shared" si="291"/>
        <v>26.43190880889529</v>
      </c>
      <c r="AQ891" s="20">
        <f t="shared" si="292"/>
        <v>16464.610422451919</v>
      </c>
      <c r="AR891" s="86">
        <f t="shared" si="293"/>
        <v>24.277792510763941</v>
      </c>
    </row>
    <row r="892" spans="1:44" x14ac:dyDescent="0.25">
      <c r="A892" s="3" t="s">
        <v>834</v>
      </c>
      <c r="B892" s="4">
        <v>40254</v>
      </c>
      <c r="C892" s="7">
        <v>4301334221</v>
      </c>
      <c r="D892" s="8">
        <v>332</v>
      </c>
      <c r="E892" s="8">
        <v>1671</v>
      </c>
      <c r="F892" s="8" t="s">
        <v>1695</v>
      </c>
      <c r="G892" s="8" t="s">
        <v>1696</v>
      </c>
      <c r="H892" s="8">
        <v>40.068829999999899</v>
      </c>
      <c r="I892" s="9">
        <v>-110.17747</v>
      </c>
      <c r="J892" s="7">
        <v>1671</v>
      </c>
      <c r="K892" s="8">
        <v>365</v>
      </c>
      <c r="L892" s="8">
        <v>730</v>
      </c>
      <c r="M892" s="8">
        <v>1095</v>
      </c>
      <c r="N892" s="8">
        <v>1460</v>
      </c>
      <c r="O892" s="8">
        <v>1825</v>
      </c>
      <c r="P892" s="8">
        <v>2190</v>
      </c>
      <c r="Q892" s="6">
        <v>2.3290384453705478E-4</v>
      </c>
      <c r="R892" s="33">
        <f t="shared" si="276"/>
        <v>1534.8188274557715</v>
      </c>
      <c r="S892" s="31">
        <f t="shared" si="277"/>
        <v>1409.735986303237</v>
      </c>
      <c r="T892" s="31">
        <f t="shared" si="278"/>
        <v>1294.8469979174984</v>
      </c>
      <c r="U892" s="31">
        <f t="shared" si="279"/>
        <v>1189.3210957979418</v>
      </c>
      <c r="V892" s="31">
        <f t="shared" si="280"/>
        <v>1092.3952182651167</v>
      </c>
      <c r="W892" s="20">
        <f t="shared" si="281"/>
        <v>1003.3684907336673</v>
      </c>
      <c r="Y892" s="153">
        <f t="shared" si="273"/>
        <v>2.4639630239999999</v>
      </c>
      <c r="Z892" s="155">
        <f t="shared" si="282"/>
        <v>308.63476388718453</v>
      </c>
      <c r="AA892" s="156">
        <f t="shared" si="283"/>
        <v>986.21223403031377</v>
      </c>
      <c r="AD892" s="14" t="s">
        <v>834</v>
      </c>
      <c r="AE892" s="57">
        <v>40254</v>
      </c>
      <c r="AF892" s="33">
        <f t="shared" si="284"/>
        <v>1534.8188274557715</v>
      </c>
      <c r="AG892" s="84">
        <f t="shared" si="274"/>
        <v>2.2631578931119432</v>
      </c>
      <c r="AH892" s="31">
        <f t="shared" si="285"/>
        <v>1409.735986303237</v>
      </c>
      <c r="AI892" s="86">
        <f t="shared" si="275"/>
        <v>2.0787177401875203</v>
      </c>
      <c r="AJ892" s="155">
        <f t="shared" si="286"/>
        <v>1294.8469979174984</v>
      </c>
      <c r="AK892" s="56"/>
      <c r="AL892" s="86">
        <f t="shared" si="287"/>
        <v>1.9093088716972597</v>
      </c>
      <c r="AM892" s="31">
        <f t="shared" si="288"/>
        <v>1189.3210957979418</v>
      </c>
      <c r="AN892" s="86">
        <f t="shared" si="289"/>
        <v>1.7537062858822803</v>
      </c>
      <c r="AO892" s="31">
        <f t="shared" si="290"/>
        <v>1092.3952182651167</v>
      </c>
      <c r="AP892" s="89">
        <f t="shared" si="291"/>
        <v>1.6107848147215182</v>
      </c>
      <c r="AQ892" s="20">
        <f t="shared" si="292"/>
        <v>1003.3684907336673</v>
      </c>
      <c r="AR892" s="86">
        <f t="shared" si="293"/>
        <v>1.4795109878003847</v>
      </c>
    </row>
    <row r="893" spans="1:44" x14ac:dyDescent="0.25">
      <c r="A893" s="3" t="s">
        <v>955</v>
      </c>
      <c r="B893" s="4">
        <v>40258</v>
      </c>
      <c r="C893" s="7">
        <v>4301350152</v>
      </c>
      <c r="D893" s="8">
        <v>344</v>
      </c>
      <c r="E893" s="8">
        <v>987</v>
      </c>
      <c r="F893" s="8" t="s">
        <v>1695</v>
      </c>
      <c r="G893" s="8" t="s">
        <v>1696</v>
      </c>
      <c r="H893" s="8">
        <v>40.118380000000002</v>
      </c>
      <c r="I893" s="9">
        <v>-110.18694000000001</v>
      </c>
      <c r="J893" s="7">
        <v>987</v>
      </c>
      <c r="K893" s="8">
        <v>365</v>
      </c>
      <c r="L893" s="8">
        <v>730</v>
      </c>
      <c r="M893" s="8">
        <v>1095</v>
      </c>
      <c r="N893" s="8">
        <v>1460</v>
      </c>
      <c r="O893" s="8">
        <v>1825</v>
      </c>
      <c r="P893" s="8">
        <v>2190</v>
      </c>
      <c r="Q893" s="6">
        <v>2.3290384453705478E-4</v>
      </c>
      <c r="R893" s="33">
        <f t="shared" si="276"/>
        <v>906.56264673778958</v>
      </c>
      <c r="S893" s="31">
        <f t="shared" si="277"/>
        <v>832.68068131735185</v>
      </c>
      <c r="T893" s="31">
        <f t="shared" si="278"/>
        <v>764.81986052936611</v>
      </c>
      <c r="U893" s="31">
        <f t="shared" si="279"/>
        <v>702.48948028280574</v>
      </c>
      <c r="V893" s="31">
        <f t="shared" si="280"/>
        <v>645.23882730560751</v>
      </c>
      <c r="W893" s="20">
        <f t="shared" si="281"/>
        <v>592.65392002042461</v>
      </c>
      <c r="Y893" s="153">
        <f t="shared" si="273"/>
        <v>1.4553749279999999</v>
      </c>
      <c r="Z893" s="155">
        <f t="shared" si="282"/>
        <v>182.29952840015028</v>
      </c>
      <c r="AA893" s="156">
        <f t="shared" si="283"/>
        <v>582.52033212921583</v>
      </c>
      <c r="AD893" s="14" t="s">
        <v>955</v>
      </c>
      <c r="AE893" s="57">
        <v>40258</v>
      </c>
      <c r="AF893" s="33">
        <f t="shared" si="284"/>
        <v>906.56264673778958</v>
      </c>
      <c r="AG893" s="84">
        <f t="shared" si="274"/>
        <v>1.3367665113713272</v>
      </c>
      <c r="AH893" s="31">
        <f t="shared" si="285"/>
        <v>832.68068131735185</v>
      </c>
      <c r="AI893" s="86">
        <f t="shared" si="275"/>
        <v>1.2278243025524131</v>
      </c>
      <c r="AJ893" s="155">
        <f t="shared" si="286"/>
        <v>764.81986052936611</v>
      </c>
      <c r="AK893" s="56"/>
      <c r="AL893" s="86">
        <f t="shared" si="287"/>
        <v>1.1277605364244137</v>
      </c>
      <c r="AM893" s="31">
        <f t="shared" si="288"/>
        <v>702.48948028280574</v>
      </c>
      <c r="AN893" s="86">
        <f t="shared" si="289"/>
        <v>1.0358516482141296</v>
      </c>
      <c r="AO893" s="31">
        <f t="shared" si="290"/>
        <v>645.23882730560751</v>
      </c>
      <c r="AP893" s="89">
        <f t="shared" si="291"/>
        <v>0.95143304137051965</v>
      </c>
      <c r="AQ893" s="20">
        <f t="shared" si="292"/>
        <v>592.65392002042461</v>
      </c>
      <c r="AR893" s="86">
        <f t="shared" si="293"/>
        <v>0.87389428184259699</v>
      </c>
    </row>
    <row r="894" spans="1:44" x14ac:dyDescent="0.25">
      <c r="A894" s="3" t="s">
        <v>836</v>
      </c>
      <c r="B894" s="4">
        <v>40260</v>
      </c>
      <c r="C894" s="7">
        <v>4301334223</v>
      </c>
      <c r="D894" s="8">
        <v>5</v>
      </c>
      <c r="E894" s="8">
        <v>73</v>
      </c>
      <c r="F894" s="8" t="s">
        <v>1695</v>
      </c>
      <c r="G894" s="8" t="s">
        <v>1696</v>
      </c>
      <c r="H894" s="8">
        <v>40.069029999999898</v>
      </c>
      <c r="I894" s="9">
        <v>-110.18763</v>
      </c>
      <c r="J894" s="7">
        <v>73</v>
      </c>
      <c r="K894" s="8">
        <v>365</v>
      </c>
      <c r="L894" s="8">
        <v>730</v>
      </c>
      <c r="M894" s="8">
        <v>1095</v>
      </c>
      <c r="N894" s="8">
        <v>1460</v>
      </c>
      <c r="O894" s="8">
        <v>1825</v>
      </c>
      <c r="P894" s="8">
        <v>2190</v>
      </c>
      <c r="Q894" s="6">
        <v>2.3290384453705478E-4</v>
      </c>
      <c r="R894" s="33">
        <f t="shared" si="276"/>
        <v>67.050732737445429</v>
      </c>
      <c r="S894" s="31">
        <f t="shared" si="277"/>
        <v>61.586311789429267</v>
      </c>
      <c r="T894" s="31">
        <f t="shared" si="278"/>
        <v>56.567223727095978</v>
      </c>
      <c r="U894" s="31">
        <f t="shared" si="279"/>
        <v>51.957175340065675</v>
      </c>
      <c r="V894" s="31">
        <f t="shared" si="280"/>
        <v>47.72283119889498</v>
      </c>
      <c r="W894" s="20">
        <f t="shared" si="281"/>
        <v>43.833572605360686</v>
      </c>
      <c r="Y894" s="153">
        <f t="shared" si="273"/>
        <v>0.107641712</v>
      </c>
      <c r="Z894" s="155">
        <f t="shared" si="282"/>
        <v>13.483146477417398</v>
      </c>
      <c r="AA894" s="156">
        <f t="shared" si="283"/>
        <v>43.084077249678579</v>
      </c>
      <c r="AD894" s="14" t="s">
        <v>836</v>
      </c>
      <c r="AE894" s="57">
        <v>40260</v>
      </c>
      <c r="AF894" s="33">
        <f t="shared" si="284"/>
        <v>67.050732737445429</v>
      </c>
      <c r="AG894" s="84">
        <f t="shared" si="274"/>
        <v>9.886925565360373E-2</v>
      </c>
      <c r="AH894" s="31">
        <f t="shared" si="285"/>
        <v>61.586311789429267</v>
      </c>
      <c r="AI894" s="86">
        <f t="shared" si="275"/>
        <v>9.0811726531232193E-2</v>
      </c>
      <c r="AJ894" s="155">
        <f t="shared" si="286"/>
        <v>56.567223727095978</v>
      </c>
      <c r="AK894" s="56"/>
      <c r="AL894" s="86">
        <f t="shared" si="287"/>
        <v>8.341086034344701E-2</v>
      </c>
      <c r="AM894" s="31">
        <f t="shared" si="288"/>
        <v>51.957175340065675</v>
      </c>
      <c r="AN894" s="86">
        <f t="shared" si="289"/>
        <v>7.6613141154641795E-2</v>
      </c>
      <c r="AO894" s="31">
        <f t="shared" si="290"/>
        <v>47.72283119889498</v>
      </c>
      <c r="AP894" s="89">
        <f t="shared" si="291"/>
        <v>7.03694144073434E-2</v>
      </c>
      <c r="AQ894" s="20">
        <f t="shared" si="292"/>
        <v>43.833572605360686</v>
      </c>
      <c r="AR894" s="86">
        <f t="shared" si="293"/>
        <v>6.4634531483798968E-2</v>
      </c>
    </row>
    <row r="895" spans="1:44" x14ac:dyDescent="0.25">
      <c r="A895" s="3" t="s">
        <v>876</v>
      </c>
      <c r="B895" s="4">
        <v>40260</v>
      </c>
      <c r="C895" s="7">
        <v>4301350009</v>
      </c>
      <c r="D895" s="8">
        <v>349</v>
      </c>
      <c r="E895" s="8">
        <v>13389</v>
      </c>
      <c r="F895" s="8" t="s">
        <v>1695</v>
      </c>
      <c r="G895" s="8" t="s">
        <v>1696</v>
      </c>
      <c r="H895" s="8">
        <v>40.202030000000001</v>
      </c>
      <c r="I895" s="9">
        <v>-110.12735000000001</v>
      </c>
      <c r="J895" s="7">
        <v>13389</v>
      </c>
      <c r="K895" s="8">
        <v>365</v>
      </c>
      <c r="L895" s="8">
        <v>730</v>
      </c>
      <c r="M895" s="8">
        <v>1095</v>
      </c>
      <c r="N895" s="8">
        <v>1460</v>
      </c>
      <c r="O895" s="8">
        <v>1825</v>
      </c>
      <c r="P895" s="8">
        <v>2190</v>
      </c>
      <c r="Q895" s="6">
        <v>2.3290384453705478E-4</v>
      </c>
      <c r="R895" s="33">
        <f t="shared" si="276"/>
        <v>12297.839186598039</v>
      </c>
      <c r="S895" s="31">
        <f t="shared" si="277"/>
        <v>11295.604500666692</v>
      </c>
      <c r="T895" s="31">
        <f t="shared" si="278"/>
        <v>10375.048746329972</v>
      </c>
      <c r="U895" s="31">
        <f t="shared" si="279"/>
        <v>9529.5153510704022</v>
      </c>
      <c r="V895" s="31">
        <f t="shared" si="280"/>
        <v>8752.8902318082874</v>
      </c>
      <c r="W895" s="20">
        <f t="shared" si="281"/>
        <v>8039.5575837421129</v>
      </c>
      <c r="Y895" s="153">
        <f t="shared" si="273"/>
        <v>19.742669616000001</v>
      </c>
      <c r="Z895" s="155">
        <f t="shared" si="282"/>
        <v>2472.9568244676921</v>
      </c>
      <c r="AA895" s="156">
        <f t="shared" si="283"/>
        <v>7902.0919218622803</v>
      </c>
      <c r="AD895" s="14" t="s">
        <v>876</v>
      </c>
      <c r="AE895" s="57">
        <v>40260</v>
      </c>
      <c r="AF895" s="33">
        <f t="shared" si="284"/>
        <v>12297.839186598039</v>
      </c>
      <c r="AG895" s="84">
        <f t="shared" si="274"/>
        <v>18.133704985563018</v>
      </c>
      <c r="AH895" s="31">
        <f t="shared" si="285"/>
        <v>11295.604500666692</v>
      </c>
      <c r="AI895" s="86">
        <f t="shared" si="275"/>
        <v>16.655865842831066</v>
      </c>
      <c r="AJ895" s="155">
        <f t="shared" si="286"/>
        <v>10375.048746329972</v>
      </c>
      <c r="AK895" s="56"/>
      <c r="AL895" s="86">
        <f t="shared" si="287"/>
        <v>15.298465878608383</v>
      </c>
      <c r="AM895" s="31">
        <f t="shared" si="288"/>
        <v>9529.5153510704022</v>
      </c>
      <c r="AN895" s="86">
        <f t="shared" si="289"/>
        <v>14.051689683828755</v>
      </c>
      <c r="AO895" s="31">
        <f t="shared" si="290"/>
        <v>8752.8902318082874</v>
      </c>
      <c r="AP895" s="89">
        <f t="shared" si="291"/>
        <v>12.906521773971519</v>
      </c>
      <c r="AQ895" s="20">
        <f t="shared" si="292"/>
        <v>8039.5575837421129</v>
      </c>
      <c r="AR895" s="86">
        <f t="shared" si="293"/>
        <v>11.85468139776143</v>
      </c>
    </row>
    <row r="896" spans="1:44" x14ac:dyDescent="0.25">
      <c r="A896" s="3" t="s">
        <v>805</v>
      </c>
      <c r="B896" s="4">
        <v>40264</v>
      </c>
      <c r="C896" s="7">
        <v>4301334173</v>
      </c>
      <c r="D896" s="8">
        <v>366</v>
      </c>
      <c r="E896" s="8">
        <v>1781</v>
      </c>
      <c r="F896" s="8" t="s">
        <v>1695</v>
      </c>
      <c r="G896" s="8" t="s">
        <v>1696</v>
      </c>
      <c r="H896" s="8">
        <v>40.087179999999897</v>
      </c>
      <c r="I896" s="9">
        <v>-110.14628</v>
      </c>
      <c r="J896" s="7">
        <v>1781</v>
      </c>
      <c r="K896" s="8">
        <v>365</v>
      </c>
      <c r="L896" s="8">
        <v>730</v>
      </c>
      <c r="M896" s="8">
        <v>1095</v>
      </c>
      <c r="N896" s="8">
        <v>1460</v>
      </c>
      <c r="O896" s="8">
        <v>1825</v>
      </c>
      <c r="P896" s="8">
        <v>2190</v>
      </c>
      <c r="Q896" s="6">
        <v>2.3290384453705478E-4</v>
      </c>
      <c r="R896" s="33">
        <f t="shared" si="276"/>
        <v>1635.8541781560316</v>
      </c>
      <c r="S896" s="31">
        <f t="shared" si="277"/>
        <v>1502.5372780407333</v>
      </c>
      <c r="T896" s="31">
        <f t="shared" si="278"/>
        <v>1380.0852802459992</v>
      </c>
      <c r="U896" s="31">
        <f t="shared" si="279"/>
        <v>1267.6127298720132</v>
      </c>
      <c r="V896" s="31">
        <f t="shared" si="280"/>
        <v>1164.3063337703009</v>
      </c>
      <c r="W896" s="20">
        <f t="shared" si="281"/>
        <v>1069.4190795910602</v>
      </c>
      <c r="Y896" s="153">
        <f t="shared" si="273"/>
        <v>2.6261628639999999</v>
      </c>
      <c r="Z896" s="155">
        <f t="shared" si="282"/>
        <v>328.9518339216491</v>
      </c>
      <c r="AA896" s="156">
        <f t="shared" si="283"/>
        <v>1051.13344632435</v>
      </c>
      <c r="AD896" s="14" t="s">
        <v>805</v>
      </c>
      <c r="AE896" s="57">
        <v>40264</v>
      </c>
      <c r="AF896" s="33">
        <f t="shared" si="284"/>
        <v>1635.8541781560316</v>
      </c>
      <c r="AG896" s="84">
        <f t="shared" si="274"/>
        <v>2.4121389632749075</v>
      </c>
      <c r="AH896" s="31">
        <f t="shared" si="285"/>
        <v>1502.5372780407333</v>
      </c>
      <c r="AI896" s="86">
        <f t="shared" si="275"/>
        <v>2.215557328111295</v>
      </c>
      <c r="AJ896" s="155">
        <f t="shared" si="286"/>
        <v>1380.0852802459992</v>
      </c>
      <c r="AK896" s="56"/>
      <c r="AL896" s="86">
        <f t="shared" si="287"/>
        <v>2.0349964694750566</v>
      </c>
      <c r="AM896" s="31">
        <f t="shared" si="288"/>
        <v>1267.6127298720132</v>
      </c>
      <c r="AN896" s="86">
        <f t="shared" si="289"/>
        <v>1.8691507451563978</v>
      </c>
      <c r="AO896" s="31">
        <f t="shared" si="290"/>
        <v>1164.3063337703009</v>
      </c>
      <c r="AP896" s="89">
        <f t="shared" si="291"/>
        <v>1.7168209186229944</v>
      </c>
      <c r="AQ896" s="20">
        <f t="shared" si="292"/>
        <v>1069.4190795910602</v>
      </c>
      <c r="AR896" s="86">
        <f t="shared" si="293"/>
        <v>1.5769054872965202</v>
      </c>
    </row>
    <row r="897" spans="1:44" x14ac:dyDescent="0.25">
      <c r="A897" s="3" t="s">
        <v>968</v>
      </c>
      <c r="B897" s="4">
        <v>40265</v>
      </c>
      <c r="C897" s="7">
        <v>4301350190</v>
      </c>
      <c r="D897" s="8">
        <v>358</v>
      </c>
      <c r="E897" s="8">
        <v>3961</v>
      </c>
      <c r="F897" s="8" t="s">
        <v>1695</v>
      </c>
      <c r="G897" s="8" t="s">
        <v>1696</v>
      </c>
      <c r="H897" s="8">
        <v>40.200740000000003</v>
      </c>
      <c r="I897" s="9">
        <v>-110.46778</v>
      </c>
      <c r="J897" s="7">
        <v>3961</v>
      </c>
      <c r="K897" s="8">
        <v>365</v>
      </c>
      <c r="L897" s="8">
        <v>730</v>
      </c>
      <c r="M897" s="8">
        <v>1095</v>
      </c>
      <c r="N897" s="8">
        <v>1460</v>
      </c>
      <c r="O897" s="8">
        <v>1825</v>
      </c>
      <c r="P897" s="8">
        <v>2190</v>
      </c>
      <c r="Q897" s="6">
        <v>2.3290384453705478E-4</v>
      </c>
      <c r="R897" s="33">
        <f t="shared" si="276"/>
        <v>3638.1911283975528</v>
      </c>
      <c r="S897" s="31">
        <f t="shared" si="277"/>
        <v>3341.6901506565659</v>
      </c>
      <c r="T897" s="31">
        <f t="shared" si="278"/>
        <v>3069.353057301742</v>
      </c>
      <c r="U897" s="31">
        <f t="shared" si="279"/>
        <v>2819.2105687945223</v>
      </c>
      <c r="V897" s="31">
        <f t="shared" si="280"/>
        <v>2589.4538956003153</v>
      </c>
      <c r="W897" s="20">
        <f t="shared" si="281"/>
        <v>2378.4216587648452</v>
      </c>
      <c r="Y897" s="153">
        <f t="shared" si="273"/>
        <v>5.840668784</v>
      </c>
      <c r="Z897" s="155">
        <f t="shared" si="282"/>
        <v>731.59922187740153</v>
      </c>
      <c r="AA897" s="156">
        <f t="shared" si="283"/>
        <v>2337.7538354243402</v>
      </c>
      <c r="AD897" s="14" t="s">
        <v>968</v>
      </c>
      <c r="AE897" s="57">
        <v>40265</v>
      </c>
      <c r="AF897" s="33">
        <f t="shared" si="284"/>
        <v>3638.1911283975528</v>
      </c>
      <c r="AG897" s="84">
        <f t="shared" si="274"/>
        <v>5.3646728992318407</v>
      </c>
      <c r="AH897" s="31">
        <f t="shared" si="285"/>
        <v>3341.6901506565659</v>
      </c>
      <c r="AI897" s="86">
        <f t="shared" si="275"/>
        <v>4.9274691615097348</v>
      </c>
      <c r="AJ897" s="155">
        <f t="shared" si="286"/>
        <v>3069.353057301742</v>
      </c>
      <c r="AK897" s="56"/>
      <c r="AL897" s="86">
        <f t="shared" si="287"/>
        <v>4.5258961345259392</v>
      </c>
      <c r="AM897" s="31">
        <f t="shared" si="288"/>
        <v>2819.2105687945223</v>
      </c>
      <c r="AN897" s="86">
        <f t="shared" si="289"/>
        <v>4.1570500289525496</v>
      </c>
      <c r="AO897" s="31">
        <f t="shared" si="290"/>
        <v>2589.4538956003153</v>
      </c>
      <c r="AP897" s="89">
        <f t="shared" si="291"/>
        <v>3.8182637050340711</v>
      </c>
      <c r="AQ897" s="20">
        <f t="shared" si="292"/>
        <v>2378.4216587648452</v>
      </c>
      <c r="AR897" s="86">
        <f t="shared" si="293"/>
        <v>3.50708738640175</v>
      </c>
    </row>
    <row r="898" spans="1:44" x14ac:dyDescent="0.25">
      <c r="A898" s="3" t="s">
        <v>1445</v>
      </c>
      <c r="B898" s="4">
        <v>40265</v>
      </c>
      <c r="C898" s="7">
        <v>4304736599</v>
      </c>
      <c r="D898" s="8">
        <v>349</v>
      </c>
      <c r="E898" s="8">
        <v>12206</v>
      </c>
      <c r="F898" s="8" t="s">
        <v>1695</v>
      </c>
      <c r="G898" s="8" t="s">
        <v>1697</v>
      </c>
      <c r="H898" s="8">
        <v>40.380969999999898</v>
      </c>
      <c r="I898" s="9">
        <v>-109.921049999999</v>
      </c>
      <c r="J898" s="7">
        <v>12206</v>
      </c>
      <c r="K898" s="8">
        <v>365</v>
      </c>
      <c r="L898" s="8">
        <v>730</v>
      </c>
      <c r="M898" s="8">
        <v>1095</v>
      </c>
      <c r="N898" s="8">
        <v>1460</v>
      </c>
      <c r="O898" s="8">
        <v>1825</v>
      </c>
      <c r="P898" s="8">
        <v>2190</v>
      </c>
      <c r="Q898" s="6">
        <v>2.3290384453705478E-4</v>
      </c>
      <c r="R898" s="33">
        <f t="shared" si="276"/>
        <v>11211.24991497615</v>
      </c>
      <c r="S898" s="31">
        <f t="shared" si="277"/>
        <v>10297.568790435256</v>
      </c>
      <c r="T898" s="31">
        <f t="shared" si="278"/>
        <v>9458.3497645607331</v>
      </c>
      <c r="U898" s="31">
        <f t="shared" si="279"/>
        <v>8687.5244137101599</v>
      </c>
      <c r="V898" s="31">
        <f t="shared" si="280"/>
        <v>7979.5188714207143</v>
      </c>
      <c r="W898" s="20">
        <f t="shared" si="281"/>
        <v>7329.2135235757887</v>
      </c>
      <c r="Y898" s="153">
        <f t="shared" si="273"/>
        <v>17.998284064</v>
      </c>
      <c r="Z898" s="155">
        <f t="shared" si="282"/>
        <v>2254.4559712788596</v>
      </c>
      <c r="AA898" s="156">
        <f t="shared" si="283"/>
        <v>7203.8937932818735</v>
      </c>
      <c r="AD898" s="14" t="s">
        <v>1445</v>
      </c>
      <c r="AE898" s="57">
        <v>40265</v>
      </c>
      <c r="AF898" s="33">
        <f t="shared" si="284"/>
        <v>11211.24991497615</v>
      </c>
      <c r="AG898" s="84">
        <f t="shared" si="274"/>
        <v>16.531481294628591</v>
      </c>
      <c r="AH898" s="31">
        <f t="shared" si="285"/>
        <v>10297.568790435256</v>
      </c>
      <c r="AI898" s="86">
        <f t="shared" si="275"/>
        <v>15.184218274523564</v>
      </c>
      <c r="AJ898" s="155">
        <f t="shared" si="286"/>
        <v>9458.3497645607331</v>
      </c>
      <c r="AK898" s="56"/>
      <c r="AL898" s="86">
        <f t="shared" si="287"/>
        <v>13.946752895234441</v>
      </c>
      <c r="AM898" s="31">
        <f t="shared" si="288"/>
        <v>8687.5244137101599</v>
      </c>
      <c r="AN898" s="86">
        <f t="shared" si="289"/>
        <v>12.810136999089833</v>
      </c>
      <c r="AO898" s="31">
        <f t="shared" si="290"/>
        <v>7979.5188714207143</v>
      </c>
      <c r="AP898" s="89">
        <f t="shared" si="291"/>
        <v>11.766151674740184</v>
      </c>
      <c r="AQ898" s="20">
        <f t="shared" si="292"/>
        <v>7329.2135235757887</v>
      </c>
      <c r="AR898" s="86">
        <f t="shared" si="293"/>
        <v>10.807247825907538</v>
      </c>
    </row>
    <row r="899" spans="1:44" x14ac:dyDescent="0.25">
      <c r="A899" s="3" t="s">
        <v>775</v>
      </c>
      <c r="B899" s="4">
        <v>40270</v>
      </c>
      <c r="C899" s="7">
        <v>4301334097</v>
      </c>
      <c r="D899" s="8">
        <v>364</v>
      </c>
      <c r="E899" s="8">
        <v>10295</v>
      </c>
      <c r="F899" s="8" t="s">
        <v>1695</v>
      </c>
      <c r="G899" s="8" t="s">
        <v>1696</v>
      </c>
      <c r="H899" s="8">
        <v>40.054560000000002</v>
      </c>
      <c r="I899" s="9">
        <v>-110.121709999999</v>
      </c>
      <c r="J899" s="7">
        <v>10295</v>
      </c>
      <c r="K899" s="8">
        <v>365</v>
      </c>
      <c r="L899" s="8">
        <v>730</v>
      </c>
      <c r="M899" s="8">
        <v>1095</v>
      </c>
      <c r="N899" s="8">
        <v>1460</v>
      </c>
      <c r="O899" s="8">
        <v>1825</v>
      </c>
      <c r="P899" s="8">
        <v>2190</v>
      </c>
      <c r="Q899" s="6">
        <v>2.3290384453705478E-4</v>
      </c>
      <c r="R899" s="33">
        <f t="shared" si="276"/>
        <v>9455.9903223561741</v>
      </c>
      <c r="S899" s="31">
        <f t="shared" si="277"/>
        <v>8685.3572585229358</v>
      </c>
      <c r="T899" s="31">
        <f t="shared" si="278"/>
        <v>7977.5283324719603</v>
      </c>
      <c r="U899" s="31">
        <f t="shared" si="279"/>
        <v>7327.3852072051523</v>
      </c>
      <c r="V899" s="31">
        <f t="shared" si="280"/>
        <v>6730.2266738715598</v>
      </c>
      <c r="W899" s="20">
        <f t="shared" si="281"/>
        <v>6181.7346571532644</v>
      </c>
      <c r="Y899" s="153">
        <f t="shared" si="273"/>
        <v>15.18043048</v>
      </c>
      <c r="Z899" s="155">
        <f t="shared" si="282"/>
        <v>1901.4930545892068</v>
      </c>
      <c r="AA899" s="156">
        <f t="shared" si="283"/>
        <v>6076.0352778827528</v>
      </c>
      <c r="AD899" s="14" t="s">
        <v>775</v>
      </c>
      <c r="AE899" s="57">
        <v>40270</v>
      </c>
      <c r="AF899" s="33">
        <f t="shared" si="284"/>
        <v>9455.9903223561741</v>
      </c>
      <c r="AG899" s="84">
        <f t="shared" si="274"/>
        <v>13.943273793888363</v>
      </c>
      <c r="AH899" s="31">
        <f t="shared" si="285"/>
        <v>8685.3572585229358</v>
      </c>
      <c r="AI899" s="86">
        <f t="shared" si="275"/>
        <v>12.806941433411444</v>
      </c>
      <c r="AJ899" s="155">
        <f t="shared" si="286"/>
        <v>7977.5283324719603</v>
      </c>
      <c r="AK899" s="56"/>
      <c r="AL899" s="86">
        <f t="shared" si="287"/>
        <v>11.763216537476534</v>
      </c>
      <c r="AM899" s="31">
        <f t="shared" si="288"/>
        <v>7327.3852072051523</v>
      </c>
      <c r="AN899" s="86">
        <f t="shared" si="289"/>
        <v>10.804551892973114</v>
      </c>
      <c r="AO899" s="31">
        <f t="shared" si="290"/>
        <v>6730.2266738715598</v>
      </c>
      <c r="AP899" s="89">
        <f t="shared" si="291"/>
        <v>9.9240153605972647</v>
      </c>
      <c r="AQ899" s="20">
        <f t="shared" si="292"/>
        <v>6181.7346571532644</v>
      </c>
      <c r="AR899" s="86">
        <f t="shared" si="293"/>
        <v>9.1152397482974035</v>
      </c>
    </row>
    <row r="900" spans="1:44" x14ac:dyDescent="0.25">
      <c r="A900" s="3" t="s">
        <v>954</v>
      </c>
      <c r="B900" s="4">
        <v>40271</v>
      </c>
      <c r="C900" s="7">
        <v>4301350151</v>
      </c>
      <c r="D900" s="8">
        <v>334</v>
      </c>
      <c r="E900" s="8">
        <v>3774</v>
      </c>
      <c r="F900" s="8" t="s">
        <v>1695</v>
      </c>
      <c r="G900" s="8" t="s">
        <v>1696</v>
      </c>
      <c r="H900" s="8">
        <v>40.118580000000001</v>
      </c>
      <c r="I900" s="9">
        <v>-110.18289</v>
      </c>
      <c r="J900" s="7">
        <v>3774</v>
      </c>
      <c r="K900" s="8">
        <v>365</v>
      </c>
      <c r="L900" s="8">
        <v>730</v>
      </c>
      <c r="M900" s="8">
        <v>1095</v>
      </c>
      <c r="N900" s="8">
        <v>1460</v>
      </c>
      <c r="O900" s="8">
        <v>1825</v>
      </c>
      <c r="P900" s="8">
        <v>2190</v>
      </c>
      <c r="Q900" s="6">
        <v>2.3290384453705478E-4</v>
      </c>
      <c r="R900" s="33">
        <f t="shared" si="276"/>
        <v>3466.4310322071101</v>
      </c>
      <c r="S900" s="31">
        <f t="shared" si="277"/>
        <v>3183.9279547028227</v>
      </c>
      <c r="T900" s="31">
        <f t="shared" si="278"/>
        <v>2924.4479773432909</v>
      </c>
      <c r="U900" s="31">
        <f t="shared" si="279"/>
        <v>2686.1147908686007</v>
      </c>
      <c r="V900" s="31">
        <f t="shared" si="280"/>
        <v>2467.2049992415023</v>
      </c>
      <c r="W900" s="20">
        <f t="shared" si="281"/>
        <v>2266.1356577072775</v>
      </c>
      <c r="Y900" s="153">
        <f t="shared" ref="Y900:Y963" si="294">J900*$X$11</f>
        <v>5.5649290559999995</v>
      </c>
      <c r="Z900" s="155">
        <f t="shared" si="282"/>
        <v>697.06020281881172</v>
      </c>
      <c r="AA900" s="156">
        <f t="shared" si="283"/>
        <v>2227.387774524479</v>
      </c>
      <c r="AD900" s="14" t="s">
        <v>954</v>
      </c>
      <c r="AE900" s="57">
        <v>40271</v>
      </c>
      <c r="AF900" s="33">
        <f t="shared" si="284"/>
        <v>3466.4310322071101</v>
      </c>
      <c r="AG900" s="84">
        <f t="shared" ref="AG900:AG963" si="295">AF900*$X$11</f>
        <v>5.1114050799548005</v>
      </c>
      <c r="AH900" s="31">
        <f t="shared" si="285"/>
        <v>3183.9279547028227</v>
      </c>
      <c r="AI900" s="86">
        <f t="shared" ref="AI900:AI963" si="296">AH900*$X$11</f>
        <v>4.6948418620393184</v>
      </c>
      <c r="AJ900" s="155">
        <f t="shared" si="286"/>
        <v>2924.4479773432909</v>
      </c>
      <c r="AK900" s="56"/>
      <c r="AL900" s="86">
        <f t="shared" si="287"/>
        <v>4.3122272183036854</v>
      </c>
      <c r="AM900" s="31">
        <f t="shared" si="288"/>
        <v>2686.1147908686007</v>
      </c>
      <c r="AN900" s="86">
        <f t="shared" si="289"/>
        <v>3.96079444818655</v>
      </c>
      <c r="AO900" s="31">
        <f t="shared" si="290"/>
        <v>2467.2049992415023</v>
      </c>
      <c r="AP900" s="89">
        <f t="shared" si="291"/>
        <v>3.6380023284015617</v>
      </c>
      <c r="AQ900" s="20">
        <f t="shared" si="292"/>
        <v>2266.1356577072775</v>
      </c>
      <c r="AR900" s="86">
        <f t="shared" si="293"/>
        <v>3.3415167372583197</v>
      </c>
    </row>
    <row r="901" spans="1:44" x14ac:dyDescent="0.25">
      <c r="A901" s="3" t="s">
        <v>969</v>
      </c>
      <c r="B901" s="4">
        <v>40272</v>
      </c>
      <c r="C901" s="7">
        <v>4301350191</v>
      </c>
      <c r="D901" s="8">
        <v>366</v>
      </c>
      <c r="E901" s="8">
        <v>1452</v>
      </c>
      <c r="F901" s="8" t="s">
        <v>1695</v>
      </c>
      <c r="G901" s="8" t="s">
        <v>1696</v>
      </c>
      <c r="H901" s="8">
        <v>40.12086</v>
      </c>
      <c r="I901" s="9">
        <v>-110.05011</v>
      </c>
      <c r="J901" s="7">
        <v>1452</v>
      </c>
      <c r="K901" s="8">
        <v>365</v>
      </c>
      <c r="L901" s="8">
        <v>730</v>
      </c>
      <c r="M901" s="8">
        <v>1095</v>
      </c>
      <c r="N901" s="8">
        <v>1460</v>
      </c>
      <c r="O901" s="8">
        <v>1825</v>
      </c>
      <c r="P901" s="8">
        <v>2190</v>
      </c>
      <c r="Q901" s="6">
        <v>2.3290384453705478E-4</v>
      </c>
      <c r="R901" s="33">
        <f t="shared" ref="R901:R964" si="297">(J901*(EXP(-Q901*K901)))</f>
        <v>1333.6666292434352</v>
      </c>
      <c r="S901" s="31">
        <f t="shared" ref="S901:S964" si="298">(J901*(EXP(-Q901*L901)))</f>
        <v>1224.9770509349494</v>
      </c>
      <c r="T901" s="31">
        <f t="shared" ref="T901:T964" si="299">(J901*(EXP(-Q901*M901)))</f>
        <v>1125.1453267362103</v>
      </c>
      <c r="U901" s="31">
        <f t="shared" ref="U901:U964" si="300">(J901*(EXP(-Q901*N901)))</f>
        <v>1033.4495697777447</v>
      </c>
      <c r="V901" s="31">
        <f t="shared" ref="V901:V964" si="301">(J901*(EXP(-Q901*O901)))</f>
        <v>949.22672466843176</v>
      </c>
      <c r="W901" s="20">
        <f t="shared" ref="W901:W964" si="302">(J901*(EXP(-Q901*P901)))</f>
        <v>871.86777291758517</v>
      </c>
      <c r="Y901" s="153">
        <f t="shared" si="294"/>
        <v>2.1410378880000001</v>
      </c>
      <c r="Z901" s="155">
        <f t="shared" ref="Z901:Z964" si="303">(87/365)*T901</f>
        <v>268.1853244549323</v>
      </c>
      <c r="AA901" s="156">
        <f t="shared" ref="AA901:AA964" si="304">(278/365)*T901</f>
        <v>856.96000228127798</v>
      </c>
      <c r="AD901" s="14" t="s">
        <v>969</v>
      </c>
      <c r="AE901" s="57">
        <v>40272</v>
      </c>
      <c r="AF901" s="33">
        <f t="shared" ref="AF901:AF964" si="305">R901</f>
        <v>1333.6666292434352</v>
      </c>
      <c r="AG901" s="84">
        <f t="shared" si="295"/>
        <v>1.9665501261511318</v>
      </c>
      <c r="AH901" s="31">
        <f t="shared" ref="AH901:AH964" si="306">S901</f>
        <v>1224.9770509349494</v>
      </c>
      <c r="AI901" s="86">
        <f t="shared" si="296"/>
        <v>1.806282560593824</v>
      </c>
      <c r="AJ901" s="155">
        <f t="shared" ref="AJ901:AJ964" si="307">T901</f>
        <v>1125.1453267362103</v>
      </c>
      <c r="AK901" s="56"/>
      <c r="AL901" s="86">
        <f t="shared" ref="AL901:AL964" si="308">AJ901*$X$11</f>
        <v>1.6590762906669185</v>
      </c>
      <c r="AM901" s="31">
        <f t="shared" ref="AM901:AM964" si="309">U901</f>
        <v>1033.4495697777447</v>
      </c>
      <c r="AN901" s="86">
        <f t="shared" ref="AN901:AN964" si="310">AM901*$X$11</f>
        <v>1.5238668624183547</v>
      </c>
      <c r="AO901" s="31">
        <f t="shared" ref="AO901:AO964" si="311">V901</f>
        <v>949.22672466843176</v>
      </c>
      <c r="AP901" s="89">
        <f t="shared" ref="AP901:AP964" si="312">AO901*$X$11</f>
        <v>1.3996765714994879</v>
      </c>
      <c r="AQ901" s="20">
        <f t="shared" ref="AQ901:AQ964" si="313">W901</f>
        <v>871.86777291758517</v>
      </c>
      <c r="AR901" s="86">
        <f t="shared" ref="AR901:AR964" si="314">AQ901*$X$11</f>
        <v>1.2856073933489875</v>
      </c>
    </row>
    <row r="902" spans="1:44" x14ac:dyDescent="0.25">
      <c r="A902" s="3" t="s">
        <v>999</v>
      </c>
      <c r="B902" s="4">
        <v>40273</v>
      </c>
      <c r="C902" s="7">
        <v>4301350223</v>
      </c>
      <c r="D902" s="8">
        <v>330</v>
      </c>
      <c r="E902" s="8">
        <v>2241</v>
      </c>
      <c r="F902" s="8" t="s">
        <v>1695</v>
      </c>
      <c r="G902" s="8" t="s">
        <v>1696</v>
      </c>
      <c r="H902" s="8">
        <v>40.118160000000003</v>
      </c>
      <c r="I902" s="9">
        <v>-110.15461000000001</v>
      </c>
      <c r="J902" s="7">
        <v>2241</v>
      </c>
      <c r="K902" s="8">
        <v>365</v>
      </c>
      <c r="L902" s="8">
        <v>730</v>
      </c>
      <c r="M902" s="8">
        <v>1095</v>
      </c>
      <c r="N902" s="8">
        <v>1460</v>
      </c>
      <c r="O902" s="8">
        <v>1825</v>
      </c>
      <c r="P902" s="8">
        <v>2190</v>
      </c>
      <c r="Q902" s="6">
        <v>2.3290384453705478E-4</v>
      </c>
      <c r="R902" s="33">
        <f t="shared" si="297"/>
        <v>2058.3656447207563</v>
      </c>
      <c r="S902" s="31">
        <f t="shared" si="298"/>
        <v>1890.6154071248081</v>
      </c>
      <c r="T902" s="31">
        <f t="shared" si="299"/>
        <v>1736.5362790742752</v>
      </c>
      <c r="U902" s="31">
        <f t="shared" si="300"/>
        <v>1595.0141087272216</v>
      </c>
      <c r="V902" s="31">
        <f t="shared" si="301"/>
        <v>1465.0255440647077</v>
      </c>
      <c r="W902" s="20">
        <f t="shared" si="302"/>
        <v>1345.6306329947029</v>
      </c>
      <c r="Y902" s="153">
        <f t="shared" si="294"/>
        <v>3.3044531039999998</v>
      </c>
      <c r="Z902" s="155">
        <f t="shared" si="303"/>
        <v>413.91412679304642</v>
      </c>
      <c r="AA902" s="156">
        <f t="shared" si="304"/>
        <v>1322.6221522812286</v>
      </c>
      <c r="AD902" s="14" t="s">
        <v>999</v>
      </c>
      <c r="AE902" s="57">
        <v>40273</v>
      </c>
      <c r="AF902" s="33">
        <f t="shared" si="305"/>
        <v>2058.3656447207563</v>
      </c>
      <c r="AG902" s="84">
        <f t="shared" si="295"/>
        <v>3.0351507112291229</v>
      </c>
      <c r="AH902" s="31">
        <f t="shared" si="306"/>
        <v>1890.6154071248081</v>
      </c>
      <c r="AI902" s="86">
        <f t="shared" si="296"/>
        <v>2.7877956048834429</v>
      </c>
      <c r="AJ902" s="155">
        <f t="shared" si="307"/>
        <v>1736.5362790742752</v>
      </c>
      <c r="AK902" s="56"/>
      <c r="AL902" s="86">
        <f t="shared" si="308"/>
        <v>2.560599151091298</v>
      </c>
      <c r="AM902" s="31">
        <f t="shared" si="309"/>
        <v>1595.0141087272216</v>
      </c>
      <c r="AN902" s="86">
        <f t="shared" si="310"/>
        <v>2.3519184839390723</v>
      </c>
      <c r="AO902" s="31">
        <f t="shared" si="311"/>
        <v>1465.0255440647077</v>
      </c>
      <c r="AP902" s="89">
        <f t="shared" si="312"/>
        <v>2.1602446258473504</v>
      </c>
      <c r="AQ902" s="20">
        <f t="shared" si="313"/>
        <v>1345.6306329947029</v>
      </c>
      <c r="AR902" s="86">
        <f t="shared" si="314"/>
        <v>1.9841915760985411</v>
      </c>
    </row>
    <row r="903" spans="1:44" x14ac:dyDescent="0.25">
      <c r="A903" s="3" t="s">
        <v>816</v>
      </c>
      <c r="B903" s="4">
        <v>40276</v>
      </c>
      <c r="C903" s="7">
        <v>4301334187</v>
      </c>
      <c r="D903" s="8">
        <v>360</v>
      </c>
      <c r="E903" s="8">
        <v>1253</v>
      </c>
      <c r="F903" s="8" t="s">
        <v>1695</v>
      </c>
      <c r="G903" s="8" t="s">
        <v>1696</v>
      </c>
      <c r="H903" s="8">
        <v>40.090870000000002</v>
      </c>
      <c r="I903" s="9">
        <v>-110.16004</v>
      </c>
      <c r="J903" s="7">
        <v>1253</v>
      </c>
      <c r="K903" s="8">
        <v>365</v>
      </c>
      <c r="L903" s="8">
        <v>730</v>
      </c>
      <c r="M903" s="8">
        <v>1095</v>
      </c>
      <c r="N903" s="8">
        <v>1460</v>
      </c>
      <c r="O903" s="8">
        <v>1825</v>
      </c>
      <c r="P903" s="8">
        <v>2190</v>
      </c>
      <c r="Q903" s="6">
        <v>2.3290384453705478E-4</v>
      </c>
      <c r="R903" s="33">
        <f t="shared" si="297"/>
        <v>1150.8844947947825</v>
      </c>
      <c r="S903" s="31">
        <f t="shared" si="298"/>
        <v>1057.0910777007516</v>
      </c>
      <c r="T903" s="31">
        <f t="shared" si="299"/>
        <v>970.94152506919534</v>
      </c>
      <c r="U903" s="31">
        <f t="shared" si="300"/>
        <v>891.81288631646976</v>
      </c>
      <c r="V903" s="31">
        <f t="shared" si="301"/>
        <v>819.13297934541663</v>
      </c>
      <c r="W903" s="20">
        <f t="shared" si="302"/>
        <v>752.3762530755746</v>
      </c>
      <c r="Y903" s="153">
        <f t="shared" si="294"/>
        <v>1.847603632</v>
      </c>
      <c r="Z903" s="155">
        <f t="shared" si="303"/>
        <v>231.42989775621916</v>
      </c>
      <c r="AA903" s="156">
        <f t="shared" si="304"/>
        <v>739.5116273129762</v>
      </c>
      <c r="AD903" s="14" t="s">
        <v>816</v>
      </c>
      <c r="AE903" s="57">
        <v>40276</v>
      </c>
      <c r="AF903" s="33">
        <f t="shared" si="305"/>
        <v>1150.8844947947825</v>
      </c>
      <c r="AG903" s="84">
        <f t="shared" si="295"/>
        <v>1.6970298264926778</v>
      </c>
      <c r="AH903" s="31">
        <f t="shared" si="306"/>
        <v>1057.0910777007516</v>
      </c>
      <c r="AI903" s="86">
        <f t="shared" si="296"/>
        <v>1.5587273060771771</v>
      </c>
      <c r="AJ903" s="155">
        <f t="shared" si="307"/>
        <v>970.94152506919534</v>
      </c>
      <c r="AK903" s="56"/>
      <c r="AL903" s="86">
        <f t="shared" si="308"/>
        <v>1.4316960001416315</v>
      </c>
      <c r="AM903" s="31">
        <f t="shared" si="309"/>
        <v>891.81288631646976</v>
      </c>
      <c r="AN903" s="86">
        <f t="shared" si="310"/>
        <v>1.3150173406406325</v>
      </c>
      <c r="AO903" s="31">
        <f t="shared" si="311"/>
        <v>819.13297934541663</v>
      </c>
      <c r="AP903" s="89">
        <f t="shared" si="312"/>
        <v>1.2078476198959081</v>
      </c>
      <c r="AQ903" s="20">
        <f t="shared" si="313"/>
        <v>752.3762530755746</v>
      </c>
      <c r="AR903" s="86">
        <f t="shared" si="314"/>
        <v>1.10941188971507</v>
      </c>
    </row>
    <row r="904" spans="1:44" x14ac:dyDescent="0.25">
      <c r="A904" s="3" t="s">
        <v>851</v>
      </c>
      <c r="B904" s="4">
        <v>40277</v>
      </c>
      <c r="C904" s="7">
        <v>4301334243</v>
      </c>
      <c r="D904" s="8">
        <v>364</v>
      </c>
      <c r="E904" s="8">
        <v>2923</v>
      </c>
      <c r="F904" s="8" t="s">
        <v>1695</v>
      </c>
      <c r="G904" s="8" t="s">
        <v>1696</v>
      </c>
      <c r="H904" s="8">
        <v>40.118490000000001</v>
      </c>
      <c r="I904" s="9">
        <v>-110.158869999999</v>
      </c>
      <c r="J904" s="7">
        <v>2923</v>
      </c>
      <c r="K904" s="8">
        <v>365</v>
      </c>
      <c r="L904" s="8">
        <v>730</v>
      </c>
      <c r="M904" s="8">
        <v>1095</v>
      </c>
      <c r="N904" s="8">
        <v>1460</v>
      </c>
      <c r="O904" s="8">
        <v>1825</v>
      </c>
      <c r="P904" s="8">
        <v>2190</v>
      </c>
      <c r="Q904" s="6">
        <v>2.3290384453705478E-4</v>
      </c>
      <c r="R904" s="33">
        <f t="shared" si="297"/>
        <v>2684.7848190623699</v>
      </c>
      <c r="S904" s="31">
        <f t="shared" si="298"/>
        <v>2465.9834158972844</v>
      </c>
      <c r="T904" s="31">
        <f t="shared" si="299"/>
        <v>2265.0136295109801</v>
      </c>
      <c r="U904" s="31">
        <f t="shared" si="300"/>
        <v>2080.4222399864652</v>
      </c>
      <c r="V904" s="31">
        <f t="shared" si="301"/>
        <v>1910.8744601968499</v>
      </c>
      <c r="W904" s="20">
        <f t="shared" si="302"/>
        <v>1755.1442839105382</v>
      </c>
      <c r="Y904" s="153">
        <f t="shared" si="294"/>
        <v>4.3100921119999995</v>
      </c>
      <c r="Z904" s="155">
        <f t="shared" si="303"/>
        <v>539.87996100672672</v>
      </c>
      <c r="AA904" s="156">
        <f t="shared" si="304"/>
        <v>1725.1336685042534</v>
      </c>
      <c r="AD904" s="14" t="s">
        <v>851</v>
      </c>
      <c r="AE904" s="57">
        <v>40277</v>
      </c>
      <c r="AF904" s="33">
        <f t="shared" si="305"/>
        <v>2684.7848190623699</v>
      </c>
      <c r="AG904" s="84">
        <f t="shared" si="295"/>
        <v>3.9588333462395031</v>
      </c>
      <c r="AH904" s="31">
        <f t="shared" si="306"/>
        <v>2465.9834158972844</v>
      </c>
      <c r="AI904" s="86">
        <f t="shared" si="296"/>
        <v>3.636201050010845</v>
      </c>
      <c r="AJ904" s="155">
        <f t="shared" si="307"/>
        <v>2265.0136295109801</v>
      </c>
      <c r="AK904" s="56"/>
      <c r="AL904" s="86">
        <f t="shared" si="308"/>
        <v>3.3398622573136385</v>
      </c>
      <c r="AM904" s="31">
        <f t="shared" si="309"/>
        <v>2080.4222399864652</v>
      </c>
      <c r="AN904" s="86">
        <f t="shared" si="310"/>
        <v>3.0676741314386025</v>
      </c>
      <c r="AO904" s="31">
        <f t="shared" si="311"/>
        <v>1910.8744601968499</v>
      </c>
      <c r="AP904" s="89">
        <f t="shared" si="312"/>
        <v>2.8176684700365038</v>
      </c>
      <c r="AQ904" s="20">
        <f t="shared" si="313"/>
        <v>1755.1442839105382</v>
      </c>
      <c r="AR904" s="86">
        <f t="shared" si="314"/>
        <v>2.5880374729745808</v>
      </c>
    </row>
    <row r="905" spans="1:44" x14ac:dyDescent="0.25">
      <c r="A905" s="3" t="s">
        <v>1494</v>
      </c>
      <c r="B905" s="4">
        <v>40278</v>
      </c>
      <c r="C905" s="7">
        <v>4304750817</v>
      </c>
      <c r="D905" s="8">
        <v>366</v>
      </c>
      <c r="E905" s="8">
        <v>6914</v>
      </c>
      <c r="F905" s="8" t="s">
        <v>1695</v>
      </c>
      <c r="G905" s="8" t="s">
        <v>1697</v>
      </c>
      <c r="H905" s="8">
        <v>40.1111</v>
      </c>
      <c r="I905" s="9">
        <v>-109.95653</v>
      </c>
      <c r="J905" s="7">
        <v>6914</v>
      </c>
      <c r="K905" s="8">
        <v>365</v>
      </c>
      <c r="L905" s="8">
        <v>730</v>
      </c>
      <c r="M905" s="8">
        <v>1095</v>
      </c>
      <c r="N905" s="8">
        <v>1460</v>
      </c>
      <c r="O905" s="8">
        <v>1825</v>
      </c>
      <c r="P905" s="8">
        <v>2190</v>
      </c>
      <c r="Q905" s="6">
        <v>2.3290384453705478E-4</v>
      </c>
      <c r="R905" s="33">
        <f t="shared" si="297"/>
        <v>6350.5310431054477</v>
      </c>
      <c r="S905" s="31">
        <f t="shared" si="298"/>
        <v>5832.9830097549857</v>
      </c>
      <c r="T905" s="31">
        <f t="shared" si="299"/>
        <v>5357.6134910841311</v>
      </c>
      <c r="U905" s="31">
        <f t="shared" si="300"/>
        <v>4920.9850726193708</v>
      </c>
      <c r="V905" s="31">
        <f t="shared" si="301"/>
        <v>4519.9404782076699</v>
      </c>
      <c r="W905" s="20">
        <f t="shared" si="302"/>
        <v>4151.5797396364906</v>
      </c>
      <c r="Y905" s="153">
        <f t="shared" si="294"/>
        <v>10.194997215999999</v>
      </c>
      <c r="Z905" s="155">
        <f t="shared" si="303"/>
        <v>1277.0202019844367</v>
      </c>
      <c r="AA905" s="156">
        <f t="shared" si="304"/>
        <v>4080.5932890996942</v>
      </c>
      <c r="AD905" s="14" t="s">
        <v>1494</v>
      </c>
      <c r="AE905" s="57">
        <v>40278</v>
      </c>
      <c r="AF905" s="33">
        <f t="shared" si="305"/>
        <v>6350.5310431054477</v>
      </c>
      <c r="AG905" s="84">
        <f t="shared" si="295"/>
        <v>9.3641374464248788</v>
      </c>
      <c r="AH905" s="31">
        <f t="shared" si="306"/>
        <v>5832.9830097549857</v>
      </c>
      <c r="AI905" s="86">
        <f t="shared" si="296"/>
        <v>8.6009900991361548</v>
      </c>
      <c r="AJ905" s="155">
        <f t="shared" si="307"/>
        <v>5357.6134910841311</v>
      </c>
      <c r="AK905" s="56"/>
      <c r="AL905" s="86">
        <f t="shared" si="308"/>
        <v>7.9000368275971589</v>
      </c>
      <c r="AM905" s="31">
        <f t="shared" si="309"/>
        <v>4920.9850726193708</v>
      </c>
      <c r="AN905" s="86">
        <f t="shared" si="310"/>
        <v>7.2562090129204568</v>
      </c>
      <c r="AO905" s="31">
        <f t="shared" si="311"/>
        <v>4519.9404782076699</v>
      </c>
      <c r="AP905" s="89">
        <f t="shared" si="312"/>
        <v>6.6648511124982504</v>
      </c>
      <c r="AQ905" s="20">
        <f t="shared" si="313"/>
        <v>4151.5797396364906</v>
      </c>
      <c r="AR905" s="86">
        <f t="shared" si="314"/>
        <v>6.1216869956025493</v>
      </c>
    </row>
    <row r="906" spans="1:44" x14ac:dyDescent="0.25">
      <c r="A906" s="3" t="s">
        <v>1495</v>
      </c>
      <c r="B906" s="4">
        <v>40278</v>
      </c>
      <c r="C906" s="7">
        <v>4304750824</v>
      </c>
      <c r="D906" s="8">
        <v>360</v>
      </c>
      <c r="E906" s="8">
        <v>3988</v>
      </c>
      <c r="F906" s="8" t="s">
        <v>1695</v>
      </c>
      <c r="G906" s="8" t="s">
        <v>1697</v>
      </c>
      <c r="H906" s="8">
        <v>40.12227</v>
      </c>
      <c r="I906" s="9">
        <v>-109.951939999999</v>
      </c>
      <c r="J906" s="7">
        <v>3988</v>
      </c>
      <c r="K906" s="8">
        <v>365</v>
      </c>
      <c r="L906" s="8">
        <v>730</v>
      </c>
      <c r="M906" s="8">
        <v>1095</v>
      </c>
      <c r="N906" s="8">
        <v>1460</v>
      </c>
      <c r="O906" s="8">
        <v>1825</v>
      </c>
      <c r="P906" s="8">
        <v>2190</v>
      </c>
      <c r="Q906" s="6">
        <v>2.3290384453705478E-4</v>
      </c>
      <c r="R906" s="33">
        <f t="shared" si="297"/>
        <v>3662.9907144785257</v>
      </c>
      <c r="S906" s="31">
        <f t="shared" si="298"/>
        <v>3364.4686495375881</v>
      </c>
      <c r="T906" s="31">
        <f t="shared" si="299"/>
        <v>3090.2751811460103</v>
      </c>
      <c r="U906" s="31">
        <f t="shared" si="300"/>
        <v>2838.4276062490671</v>
      </c>
      <c r="V906" s="31">
        <f t="shared" si="301"/>
        <v>2607.1048057697699</v>
      </c>
      <c r="W906" s="20">
        <f t="shared" si="302"/>
        <v>2394.6340760298413</v>
      </c>
      <c r="Y906" s="153">
        <f t="shared" si="294"/>
        <v>5.8804814719999996</v>
      </c>
      <c r="Z906" s="155">
        <f t="shared" si="303"/>
        <v>736.58613906767914</v>
      </c>
      <c r="AA906" s="156">
        <f t="shared" si="304"/>
        <v>2353.6890420783311</v>
      </c>
      <c r="AD906" s="14" t="s">
        <v>1495</v>
      </c>
      <c r="AE906" s="57">
        <v>40278</v>
      </c>
      <c r="AF906" s="33">
        <f t="shared" si="305"/>
        <v>3662.9907144785257</v>
      </c>
      <c r="AG906" s="84">
        <f t="shared" si="295"/>
        <v>5.401240980090023</v>
      </c>
      <c r="AH906" s="31">
        <f t="shared" si="306"/>
        <v>3364.4686495375881</v>
      </c>
      <c r="AI906" s="86">
        <f t="shared" si="296"/>
        <v>4.9610570603637534</v>
      </c>
      <c r="AJ906" s="155">
        <f t="shared" si="307"/>
        <v>3090.2751811460103</v>
      </c>
      <c r="AK906" s="56"/>
      <c r="AL906" s="86">
        <f t="shared" si="308"/>
        <v>4.5567467267077619</v>
      </c>
      <c r="AM906" s="31">
        <f t="shared" si="309"/>
        <v>2838.4276062490671</v>
      </c>
      <c r="AN906" s="86">
        <f t="shared" si="310"/>
        <v>4.1853863962289246</v>
      </c>
      <c r="AO906" s="31">
        <f t="shared" si="311"/>
        <v>2607.1048057697699</v>
      </c>
      <c r="AP906" s="89">
        <f t="shared" si="312"/>
        <v>3.8442907487189792</v>
      </c>
      <c r="AQ906" s="20">
        <f t="shared" si="313"/>
        <v>2394.6340760298413</v>
      </c>
      <c r="AR906" s="86">
        <f t="shared" si="314"/>
        <v>3.5309933090053462</v>
      </c>
    </row>
    <row r="907" spans="1:44" x14ac:dyDescent="0.25">
      <c r="A907" s="3" t="s">
        <v>929</v>
      </c>
      <c r="B907" s="4">
        <v>40282</v>
      </c>
      <c r="C907" s="7">
        <v>4301350118</v>
      </c>
      <c r="D907" s="8">
        <v>152</v>
      </c>
      <c r="E907" s="8">
        <v>741</v>
      </c>
      <c r="F907" s="8" t="s">
        <v>1695</v>
      </c>
      <c r="G907" s="8" t="s">
        <v>1696</v>
      </c>
      <c r="H907" s="8">
        <v>40.05444</v>
      </c>
      <c r="I907" s="9">
        <v>-110.09398</v>
      </c>
      <c r="J907" s="7">
        <v>741</v>
      </c>
      <c r="K907" s="8">
        <v>365</v>
      </c>
      <c r="L907" s="8">
        <v>730</v>
      </c>
      <c r="M907" s="8">
        <v>1095</v>
      </c>
      <c r="N907" s="8">
        <v>1460</v>
      </c>
      <c r="O907" s="8">
        <v>1825</v>
      </c>
      <c r="P907" s="8">
        <v>2190</v>
      </c>
      <c r="Q907" s="6">
        <v>2.3290384453705478E-4</v>
      </c>
      <c r="R907" s="33">
        <f t="shared" si="297"/>
        <v>680.61086244448029</v>
      </c>
      <c r="S907" s="31">
        <f t="shared" si="298"/>
        <v>625.14324706804234</v>
      </c>
      <c r="T907" s="31">
        <f t="shared" si="299"/>
        <v>574.1960655038099</v>
      </c>
      <c r="U907" s="31">
        <f t="shared" si="300"/>
        <v>527.40091680806393</v>
      </c>
      <c r="V907" s="31">
        <f t="shared" si="301"/>
        <v>484.41942353946826</v>
      </c>
      <c r="W907" s="20">
        <f t="shared" si="302"/>
        <v>444.94078493934614</v>
      </c>
      <c r="Y907" s="153">
        <f t="shared" si="294"/>
        <v>1.092637104</v>
      </c>
      <c r="Z907" s="155">
        <f t="shared" si="303"/>
        <v>136.86317177762044</v>
      </c>
      <c r="AA907" s="156">
        <f t="shared" si="304"/>
        <v>437.33289372618947</v>
      </c>
      <c r="AD907" s="14" t="s">
        <v>929</v>
      </c>
      <c r="AE907" s="57">
        <v>40282</v>
      </c>
      <c r="AF907" s="33">
        <f t="shared" si="305"/>
        <v>680.61086244448029</v>
      </c>
      <c r="AG907" s="84">
        <f t="shared" si="295"/>
        <v>1.0035906635523337</v>
      </c>
      <c r="AH907" s="31">
        <f t="shared" si="306"/>
        <v>625.14324706804234</v>
      </c>
      <c r="AI907" s="86">
        <f t="shared" si="296"/>
        <v>0.92180122410469945</v>
      </c>
      <c r="AJ907" s="155">
        <f t="shared" si="307"/>
        <v>574.1960655038099</v>
      </c>
      <c r="AK907" s="56"/>
      <c r="AL907" s="86">
        <f t="shared" si="308"/>
        <v>0.84667736321224984</v>
      </c>
      <c r="AM907" s="31">
        <f t="shared" si="309"/>
        <v>527.40091680806393</v>
      </c>
      <c r="AN907" s="86">
        <f t="shared" si="310"/>
        <v>0.77767585747382983</v>
      </c>
      <c r="AO907" s="31">
        <f t="shared" si="311"/>
        <v>484.41942353946826</v>
      </c>
      <c r="AP907" s="89">
        <f t="shared" si="312"/>
        <v>0.71429775446358168</v>
      </c>
      <c r="AQ907" s="20">
        <f t="shared" si="313"/>
        <v>444.94078493934614</v>
      </c>
      <c r="AR907" s="86">
        <f t="shared" si="314"/>
        <v>0.65608476478760325</v>
      </c>
    </row>
    <row r="908" spans="1:44" x14ac:dyDescent="0.25">
      <c r="A908" s="3" t="s">
        <v>930</v>
      </c>
      <c r="B908" s="4">
        <v>40282</v>
      </c>
      <c r="C908" s="7">
        <v>4301350119</v>
      </c>
      <c r="D908" s="8">
        <v>354</v>
      </c>
      <c r="E908" s="8">
        <v>5872</v>
      </c>
      <c r="F908" s="8" t="s">
        <v>1695</v>
      </c>
      <c r="G908" s="8" t="s">
        <v>1696</v>
      </c>
      <c r="H908" s="8">
        <v>40.054499999999898</v>
      </c>
      <c r="I908" s="9">
        <v>-110.09395000000001</v>
      </c>
      <c r="J908" s="7">
        <v>5872</v>
      </c>
      <c r="K908" s="8">
        <v>365</v>
      </c>
      <c r="L908" s="8">
        <v>730</v>
      </c>
      <c r="M908" s="8">
        <v>1095</v>
      </c>
      <c r="N908" s="8">
        <v>1460</v>
      </c>
      <c r="O908" s="8">
        <v>1825</v>
      </c>
      <c r="P908" s="8">
        <v>2190</v>
      </c>
      <c r="Q908" s="6">
        <v>2.3290384453705478E-4</v>
      </c>
      <c r="R908" s="33">
        <f t="shared" si="297"/>
        <v>5393.4507210175279</v>
      </c>
      <c r="S908" s="31">
        <f t="shared" si="298"/>
        <v>4953.9016825688859</v>
      </c>
      <c r="T908" s="31">
        <f t="shared" si="299"/>
        <v>4550.1744893905152</v>
      </c>
      <c r="U908" s="31">
        <f t="shared" si="300"/>
        <v>4179.349775299529</v>
      </c>
      <c r="V908" s="31">
        <f t="shared" si="301"/>
        <v>3838.7460931494702</v>
      </c>
      <c r="W908" s="20">
        <f t="shared" si="302"/>
        <v>3525.9005251873696</v>
      </c>
      <c r="Y908" s="153">
        <f t="shared" si="294"/>
        <v>8.6585223679999999</v>
      </c>
      <c r="Z908" s="155">
        <f t="shared" si="303"/>
        <v>1084.5621385670543</v>
      </c>
      <c r="AA908" s="156">
        <f t="shared" si="304"/>
        <v>3465.6123508234609</v>
      </c>
      <c r="AD908" s="14" t="s">
        <v>930</v>
      </c>
      <c r="AE908" s="57">
        <v>40282</v>
      </c>
      <c r="AF908" s="33">
        <f t="shared" si="305"/>
        <v>5393.4507210175279</v>
      </c>
      <c r="AG908" s="84">
        <f t="shared" si="295"/>
        <v>7.9528803999720692</v>
      </c>
      <c r="AH908" s="31">
        <f t="shared" si="306"/>
        <v>4953.9016825688859</v>
      </c>
      <c r="AI908" s="86">
        <f t="shared" si="296"/>
        <v>7.3047460026218554</v>
      </c>
      <c r="AJ908" s="155">
        <f t="shared" si="307"/>
        <v>4550.1744893905152</v>
      </c>
      <c r="AK908" s="56"/>
      <c r="AL908" s="86">
        <f t="shared" si="308"/>
        <v>6.709432492283848</v>
      </c>
      <c r="AM908" s="31">
        <f t="shared" si="309"/>
        <v>4179.349775299529</v>
      </c>
      <c r="AN908" s="86">
        <f t="shared" si="310"/>
        <v>6.1626351350692685</v>
      </c>
      <c r="AO908" s="31">
        <f t="shared" si="311"/>
        <v>3838.7460931494702</v>
      </c>
      <c r="AP908" s="89">
        <f t="shared" si="312"/>
        <v>5.6604000191769925</v>
      </c>
      <c r="AQ908" s="20">
        <f t="shared" si="313"/>
        <v>3525.9005251873696</v>
      </c>
      <c r="AR908" s="86">
        <f t="shared" si="314"/>
        <v>5.1990954640118847</v>
      </c>
    </row>
    <row r="909" spans="1:44" x14ac:dyDescent="0.25">
      <c r="A909" s="3" t="s">
        <v>781</v>
      </c>
      <c r="B909" s="4">
        <v>40283</v>
      </c>
      <c r="C909" s="7">
        <v>4301334123</v>
      </c>
      <c r="D909" s="8">
        <v>358</v>
      </c>
      <c r="E909" s="8">
        <v>22476</v>
      </c>
      <c r="F909" s="8" t="s">
        <v>1695</v>
      </c>
      <c r="G909" s="8" t="s">
        <v>1696</v>
      </c>
      <c r="H909" s="8">
        <v>40.2622</v>
      </c>
      <c r="I909" s="9">
        <v>-110.48716</v>
      </c>
      <c r="J909" s="7">
        <v>22476</v>
      </c>
      <c r="K909" s="8">
        <v>365</v>
      </c>
      <c r="L909" s="8">
        <v>730</v>
      </c>
      <c r="M909" s="8">
        <v>1095</v>
      </c>
      <c r="N909" s="8">
        <v>1460</v>
      </c>
      <c r="O909" s="8">
        <v>1825</v>
      </c>
      <c r="P909" s="8">
        <v>2190</v>
      </c>
      <c r="Q909" s="6">
        <v>2.3290384453705478E-4</v>
      </c>
      <c r="R909" s="33">
        <f t="shared" si="297"/>
        <v>20644.277657627717</v>
      </c>
      <c r="S909" s="31">
        <f t="shared" si="298"/>
        <v>18961.834846290578</v>
      </c>
      <c r="T909" s="31">
        <f t="shared" si="299"/>
        <v>17416.505760139851</v>
      </c>
      <c r="U909" s="31">
        <f t="shared" si="300"/>
        <v>15997.116067716659</v>
      </c>
      <c r="V909" s="31">
        <f t="shared" si="301"/>
        <v>14693.402109950186</v>
      </c>
      <c r="W909" s="20">
        <f t="shared" si="302"/>
        <v>13495.936683261463</v>
      </c>
      <c r="Y909" s="153">
        <f t="shared" si="294"/>
        <v>33.141850943999998</v>
      </c>
      <c r="Z909" s="155">
        <f t="shared" si="303"/>
        <v>4151.3315099511428</v>
      </c>
      <c r="AA909" s="156">
        <f t="shared" si="304"/>
        <v>13265.174250188707</v>
      </c>
      <c r="AD909" s="14" t="s">
        <v>781</v>
      </c>
      <c r="AE909" s="57">
        <v>40283</v>
      </c>
      <c r="AF909" s="33">
        <f t="shared" si="305"/>
        <v>20644.277657627717</v>
      </c>
      <c r="AG909" s="84">
        <f t="shared" si="295"/>
        <v>30.440895754389004</v>
      </c>
      <c r="AH909" s="31">
        <f t="shared" si="306"/>
        <v>18961.834846290578</v>
      </c>
      <c r="AI909" s="86">
        <f t="shared" si="296"/>
        <v>27.960059801588692</v>
      </c>
      <c r="AJ909" s="155">
        <f t="shared" si="307"/>
        <v>17416.505760139851</v>
      </c>
      <c r="AK909" s="56"/>
      <c r="AL909" s="86">
        <f t="shared" si="308"/>
        <v>25.681404069579656</v>
      </c>
      <c r="AM909" s="31">
        <f t="shared" si="309"/>
        <v>15997.116067716659</v>
      </c>
      <c r="AN909" s="86">
        <f t="shared" si="310"/>
        <v>23.588451514955192</v>
      </c>
      <c r="AO909" s="31">
        <f t="shared" si="311"/>
        <v>14693.402109950186</v>
      </c>
      <c r="AP909" s="89">
        <f t="shared" si="312"/>
        <v>21.666067920814385</v>
      </c>
      <c r="AQ909" s="20">
        <f t="shared" si="313"/>
        <v>13495.936683261463</v>
      </c>
      <c r="AR909" s="86">
        <f t="shared" si="314"/>
        <v>19.900352460683091</v>
      </c>
    </row>
    <row r="910" spans="1:44" x14ac:dyDescent="0.25">
      <c r="A910" s="3" t="s">
        <v>927</v>
      </c>
      <c r="B910" s="4">
        <v>40283</v>
      </c>
      <c r="C910" s="7">
        <v>4301350116</v>
      </c>
      <c r="D910" s="8">
        <v>347</v>
      </c>
      <c r="E910" s="8">
        <v>11436</v>
      </c>
      <c r="F910" s="8" t="s">
        <v>1695</v>
      </c>
      <c r="G910" s="8" t="s">
        <v>1696</v>
      </c>
      <c r="H910" s="8">
        <v>40.0580199999999</v>
      </c>
      <c r="I910" s="9">
        <v>-110.089</v>
      </c>
      <c r="J910" s="7">
        <v>11436</v>
      </c>
      <c r="K910" s="8">
        <v>365</v>
      </c>
      <c r="L910" s="8">
        <v>730</v>
      </c>
      <c r="M910" s="8">
        <v>1095</v>
      </c>
      <c r="N910" s="8">
        <v>1460</v>
      </c>
      <c r="O910" s="8">
        <v>1825</v>
      </c>
      <c r="P910" s="8">
        <v>2190</v>
      </c>
      <c r="Q910" s="6">
        <v>2.3290384453705478E-4</v>
      </c>
      <c r="R910" s="33">
        <f t="shared" si="297"/>
        <v>10504.002460074327</v>
      </c>
      <c r="S910" s="31">
        <f t="shared" si="298"/>
        <v>9647.9597482727822</v>
      </c>
      <c r="T910" s="31">
        <f t="shared" si="299"/>
        <v>8861.6817882612268</v>
      </c>
      <c r="U910" s="31">
        <f t="shared" si="300"/>
        <v>8139.4829751916586</v>
      </c>
      <c r="V910" s="31">
        <f t="shared" si="301"/>
        <v>7476.1410628844251</v>
      </c>
      <c r="W910" s="20">
        <f t="shared" si="302"/>
        <v>6866.8594015740391</v>
      </c>
      <c r="Y910" s="153">
        <f t="shared" si="294"/>
        <v>16.862885184</v>
      </c>
      <c r="Z910" s="155">
        <f t="shared" si="303"/>
        <v>2112.2364810376075</v>
      </c>
      <c r="AA910" s="156">
        <f t="shared" si="304"/>
        <v>6749.4453072236192</v>
      </c>
      <c r="AD910" s="14" t="s">
        <v>927</v>
      </c>
      <c r="AE910" s="57">
        <v>40283</v>
      </c>
      <c r="AF910" s="33">
        <f t="shared" si="305"/>
        <v>10504.002460074327</v>
      </c>
      <c r="AG910" s="84">
        <f t="shared" si="295"/>
        <v>15.488613803487839</v>
      </c>
      <c r="AH910" s="31">
        <f t="shared" si="306"/>
        <v>9647.9597482727822</v>
      </c>
      <c r="AI910" s="86">
        <f t="shared" si="296"/>
        <v>14.22634115905714</v>
      </c>
      <c r="AJ910" s="155">
        <f t="shared" si="307"/>
        <v>8861.6817882612268</v>
      </c>
      <c r="AK910" s="56"/>
      <c r="AL910" s="86">
        <f t="shared" si="308"/>
        <v>13.066939710789862</v>
      </c>
      <c r="AM910" s="31">
        <f t="shared" si="309"/>
        <v>8139.4829751916586</v>
      </c>
      <c r="AN910" s="86">
        <f t="shared" si="310"/>
        <v>12.002025784171009</v>
      </c>
      <c r="AO910" s="31">
        <f t="shared" si="311"/>
        <v>7476.1410628844251</v>
      </c>
      <c r="AP910" s="89">
        <f t="shared" si="312"/>
        <v>11.023898947429851</v>
      </c>
      <c r="AQ910" s="20">
        <f t="shared" si="313"/>
        <v>6866.8594015740391</v>
      </c>
      <c r="AR910" s="86">
        <f t="shared" si="314"/>
        <v>10.12548632943459</v>
      </c>
    </row>
    <row r="911" spans="1:44" x14ac:dyDescent="0.25">
      <c r="A911" s="3" t="s">
        <v>928</v>
      </c>
      <c r="B911" s="4">
        <v>40283</v>
      </c>
      <c r="C911" s="7">
        <v>4301350117</v>
      </c>
      <c r="D911" s="8">
        <v>336</v>
      </c>
      <c r="E911" s="8">
        <v>2547</v>
      </c>
      <c r="F911" s="8" t="s">
        <v>1695</v>
      </c>
      <c r="G911" s="8" t="s">
        <v>1696</v>
      </c>
      <c r="H911" s="8">
        <v>40.057969999999898</v>
      </c>
      <c r="I911" s="9">
        <v>-110.08905</v>
      </c>
      <c r="J911" s="7">
        <v>2547</v>
      </c>
      <c r="K911" s="8">
        <v>365</v>
      </c>
      <c r="L911" s="8">
        <v>730</v>
      </c>
      <c r="M911" s="8">
        <v>1095</v>
      </c>
      <c r="N911" s="8">
        <v>1460</v>
      </c>
      <c r="O911" s="8">
        <v>1825</v>
      </c>
      <c r="P911" s="8">
        <v>2190</v>
      </c>
      <c r="Q911" s="6">
        <v>2.3290384453705478E-4</v>
      </c>
      <c r="R911" s="33">
        <f t="shared" si="297"/>
        <v>2339.4276203051168</v>
      </c>
      <c r="S911" s="31">
        <f t="shared" si="298"/>
        <v>2148.7717277763882</v>
      </c>
      <c r="T911" s="31">
        <f t="shared" si="299"/>
        <v>1973.65368264265</v>
      </c>
      <c r="U911" s="31">
        <f t="shared" si="300"/>
        <v>1812.8071998787298</v>
      </c>
      <c r="V911" s="31">
        <f t="shared" si="301"/>
        <v>1665.0691926518564</v>
      </c>
      <c r="W911" s="20">
        <f t="shared" si="302"/>
        <v>1529.3713619979956</v>
      </c>
      <c r="Y911" s="153">
        <f t="shared" si="294"/>
        <v>3.7556635679999997</v>
      </c>
      <c r="Z911" s="155">
        <f t="shared" si="303"/>
        <v>470.43252161619324</v>
      </c>
      <c r="AA911" s="156">
        <f t="shared" si="304"/>
        <v>1503.2211610264567</v>
      </c>
      <c r="AD911" s="14" t="s">
        <v>928</v>
      </c>
      <c r="AE911" s="57">
        <v>40283</v>
      </c>
      <c r="AF911" s="33">
        <f t="shared" si="305"/>
        <v>2339.4276203051168</v>
      </c>
      <c r="AG911" s="84">
        <f t="shared" si="295"/>
        <v>3.4495889609551877</v>
      </c>
      <c r="AH911" s="31">
        <f t="shared" si="306"/>
        <v>2148.7717277763882</v>
      </c>
      <c r="AI911" s="86">
        <f t="shared" si="296"/>
        <v>3.1684584585623066</v>
      </c>
      <c r="AJ911" s="155">
        <f t="shared" si="307"/>
        <v>1973.65368264265</v>
      </c>
      <c r="AK911" s="56"/>
      <c r="AL911" s="86">
        <f t="shared" si="308"/>
        <v>2.9102391958186238</v>
      </c>
      <c r="AM911" s="31">
        <f t="shared" si="309"/>
        <v>1812.8071998787298</v>
      </c>
      <c r="AN911" s="86">
        <f t="shared" si="310"/>
        <v>2.6730639797379814</v>
      </c>
      <c r="AO911" s="31">
        <f t="shared" si="311"/>
        <v>1665.0691926518564</v>
      </c>
      <c r="AP911" s="89">
        <f t="shared" si="312"/>
        <v>2.4552177876096386</v>
      </c>
      <c r="AQ911" s="20">
        <f t="shared" si="313"/>
        <v>1529.3713619979956</v>
      </c>
      <c r="AR911" s="86">
        <f t="shared" si="314"/>
        <v>2.2551253656059722</v>
      </c>
    </row>
    <row r="912" spans="1:44" x14ac:dyDescent="0.25">
      <c r="A912" s="3" t="s">
        <v>740</v>
      </c>
      <c r="B912" s="4">
        <v>40289</v>
      </c>
      <c r="C912" s="7">
        <v>4301333993</v>
      </c>
      <c r="D912" s="8">
        <v>5</v>
      </c>
      <c r="E912" s="8">
        <v>29</v>
      </c>
      <c r="F912" s="8" t="s">
        <v>1695</v>
      </c>
      <c r="G912" s="8" t="s">
        <v>1696</v>
      </c>
      <c r="H912" s="8">
        <v>40.101300000000002</v>
      </c>
      <c r="I912" s="9">
        <v>-110.15029</v>
      </c>
      <c r="J912" s="7">
        <v>29</v>
      </c>
      <c r="K912" s="8">
        <v>365</v>
      </c>
      <c r="L912" s="8">
        <v>730</v>
      </c>
      <c r="M912" s="8">
        <v>1095</v>
      </c>
      <c r="N912" s="8">
        <v>1460</v>
      </c>
      <c r="O912" s="8">
        <v>1825</v>
      </c>
      <c r="P912" s="8">
        <v>2190</v>
      </c>
      <c r="Q912" s="6">
        <v>2.3290384453705478E-4</v>
      </c>
      <c r="R912" s="33">
        <f t="shared" si="297"/>
        <v>26.636592457341337</v>
      </c>
      <c r="S912" s="31">
        <f t="shared" si="298"/>
        <v>24.465795094430806</v>
      </c>
      <c r="T912" s="31">
        <f t="shared" si="299"/>
        <v>22.471910795695663</v>
      </c>
      <c r="U912" s="31">
        <f t="shared" si="300"/>
        <v>20.640521710437049</v>
      </c>
      <c r="V912" s="31">
        <f t="shared" si="301"/>
        <v>18.958384996821295</v>
      </c>
      <c r="W912" s="20">
        <f t="shared" si="302"/>
        <v>17.41333706240356</v>
      </c>
      <c r="Y912" s="153">
        <f t="shared" si="294"/>
        <v>4.2761776000000001E-2</v>
      </c>
      <c r="Z912" s="155">
        <f t="shared" si="303"/>
        <v>5.3563184636315686</v>
      </c>
      <c r="AA912" s="156">
        <f t="shared" si="304"/>
        <v>17.115592332064093</v>
      </c>
      <c r="AD912" s="14" t="s">
        <v>740</v>
      </c>
      <c r="AE912" s="57">
        <v>40289</v>
      </c>
      <c r="AF912" s="33">
        <f t="shared" si="305"/>
        <v>26.636592457341337</v>
      </c>
      <c r="AG912" s="84">
        <f t="shared" si="295"/>
        <v>3.9276827588417926E-2</v>
      </c>
      <c r="AH912" s="31">
        <f t="shared" si="306"/>
        <v>24.465795094430806</v>
      </c>
      <c r="AI912" s="86">
        <f t="shared" si="296"/>
        <v>3.607589136172238E-2</v>
      </c>
      <c r="AJ912" s="155">
        <f t="shared" si="307"/>
        <v>22.471910795695663</v>
      </c>
      <c r="AK912" s="56"/>
      <c r="AL912" s="86">
        <f t="shared" si="308"/>
        <v>3.3135821232328264E-2</v>
      </c>
      <c r="AM912" s="31">
        <f t="shared" si="309"/>
        <v>20.640521710437049</v>
      </c>
      <c r="AN912" s="86">
        <f t="shared" si="310"/>
        <v>3.0435357444994687E-2</v>
      </c>
      <c r="AO912" s="31">
        <f t="shared" si="311"/>
        <v>18.958384996821295</v>
      </c>
      <c r="AP912" s="89">
        <f t="shared" si="312"/>
        <v>2.7954972846752857E-2</v>
      </c>
      <c r="AQ912" s="20">
        <f t="shared" si="313"/>
        <v>17.41333706240356</v>
      </c>
      <c r="AR912" s="86">
        <f t="shared" si="314"/>
        <v>2.5676731685344793E-2</v>
      </c>
    </row>
    <row r="913" spans="1:44" x14ac:dyDescent="0.25">
      <c r="A913" s="3" t="s">
        <v>980</v>
      </c>
      <c r="B913" s="4">
        <v>40289</v>
      </c>
      <c r="C913" s="7">
        <v>4301350203</v>
      </c>
      <c r="D913" s="8">
        <v>358</v>
      </c>
      <c r="E913" s="8">
        <v>2196</v>
      </c>
      <c r="F913" s="8" t="s">
        <v>1695</v>
      </c>
      <c r="G913" s="8" t="s">
        <v>1696</v>
      </c>
      <c r="H913" s="8">
        <v>40.125909999999898</v>
      </c>
      <c r="I913" s="9">
        <v>-109.99975000000001</v>
      </c>
      <c r="J913" s="7">
        <v>2196</v>
      </c>
      <c r="K913" s="8">
        <v>365</v>
      </c>
      <c r="L913" s="8">
        <v>730</v>
      </c>
      <c r="M913" s="8">
        <v>1095</v>
      </c>
      <c r="N913" s="8">
        <v>1460</v>
      </c>
      <c r="O913" s="8">
        <v>1825</v>
      </c>
      <c r="P913" s="8">
        <v>2190</v>
      </c>
      <c r="Q913" s="6">
        <v>2.3290384453705478E-4</v>
      </c>
      <c r="R913" s="33">
        <f t="shared" si="297"/>
        <v>2017.033001252468</v>
      </c>
      <c r="S913" s="31">
        <f t="shared" si="298"/>
        <v>1852.6512423231052</v>
      </c>
      <c r="T913" s="31">
        <f t="shared" si="299"/>
        <v>1701.6660726671612</v>
      </c>
      <c r="U913" s="31">
        <f t="shared" si="300"/>
        <v>1562.9857129696468</v>
      </c>
      <c r="V913" s="31">
        <f t="shared" si="301"/>
        <v>1435.6073604489504</v>
      </c>
      <c r="W913" s="20">
        <f t="shared" si="302"/>
        <v>1318.6099375530421</v>
      </c>
      <c r="Y913" s="153">
        <f t="shared" si="294"/>
        <v>3.238098624</v>
      </c>
      <c r="Z913" s="155">
        <f t="shared" si="303"/>
        <v>405.60259814258359</v>
      </c>
      <c r="AA913" s="156">
        <f t="shared" si="304"/>
        <v>1296.0634745245775</v>
      </c>
      <c r="AD913" s="14" t="s">
        <v>980</v>
      </c>
      <c r="AE913" s="57">
        <v>40289</v>
      </c>
      <c r="AF913" s="33">
        <f t="shared" si="305"/>
        <v>2017.033001252468</v>
      </c>
      <c r="AG913" s="84">
        <f t="shared" si="295"/>
        <v>2.9742039097988191</v>
      </c>
      <c r="AH913" s="31">
        <f t="shared" si="306"/>
        <v>1852.6512423231052</v>
      </c>
      <c r="AI913" s="86">
        <f t="shared" si="296"/>
        <v>2.7318157734600805</v>
      </c>
      <c r="AJ913" s="155">
        <f t="shared" si="307"/>
        <v>1701.6660726671612</v>
      </c>
      <c r="AK913" s="56"/>
      <c r="AL913" s="86">
        <f t="shared" si="308"/>
        <v>2.5091814974549265</v>
      </c>
      <c r="AM913" s="31">
        <f t="shared" si="309"/>
        <v>1562.9857129696468</v>
      </c>
      <c r="AN913" s="86">
        <f t="shared" si="310"/>
        <v>2.3046912051451147</v>
      </c>
      <c r="AO913" s="31">
        <f t="shared" si="311"/>
        <v>1435.6073604489504</v>
      </c>
      <c r="AP913" s="89">
        <f t="shared" si="312"/>
        <v>2.116866219705837</v>
      </c>
      <c r="AQ913" s="20">
        <f t="shared" si="313"/>
        <v>1318.6099375530421</v>
      </c>
      <c r="AR913" s="86">
        <f t="shared" si="314"/>
        <v>1.9443483717592127</v>
      </c>
    </row>
    <row r="914" spans="1:44" x14ac:dyDescent="0.25">
      <c r="A914" s="3" t="s">
        <v>770</v>
      </c>
      <c r="B914" s="4">
        <v>40291</v>
      </c>
      <c r="C914" s="7">
        <v>4301334081</v>
      </c>
      <c r="D914" s="8">
        <v>287</v>
      </c>
      <c r="E914" s="8">
        <v>2384</v>
      </c>
      <c r="F914" s="8" t="s">
        <v>1695</v>
      </c>
      <c r="G914" s="8" t="s">
        <v>1696</v>
      </c>
      <c r="H914" s="8">
        <v>40.050170000000001</v>
      </c>
      <c r="I914" s="9">
        <v>-110.09361</v>
      </c>
      <c r="J914" s="7">
        <v>2384</v>
      </c>
      <c r="K914" s="8">
        <v>365</v>
      </c>
      <c r="L914" s="8">
        <v>730</v>
      </c>
      <c r="M914" s="8">
        <v>1095</v>
      </c>
      <c r="N914" s="8">
        <v>1460</v>
      </c>
      <c r="O914" s="8">
        <v>1825</v>
      </c>
      <c r="P914" s="8">
        <v>2190</v>
      </c>
      <c r="Q914" s="6">
        <v>2.3290384453705478E-4</v>
      </c>
      <c r="R914" s="33">
        <f t="shared" si="297"/>
        <v>2189.7116006310944</v>
      </c>
      <c r="S914" s="31">
        <f t="shared" si="298"/>
        <v>2011.2570863835531</v>
      </c>
      <c r="T914" s="31">
        <f t="shared" si="299"/>
        <v>1847.3460461013262</v>
      </c>
      <c r="U914" s="31">
        <f t="shared" si="300"/>
        <v>1696.7932330235146</v>
      </c>
      <c r="V914" s="31">
        <f t="shared" si="301"/>
        <v>1558.5099942214472</v>
      </c>
      <c r="W914" s="20">
        <f t="shared" si="302"/>
        <v>1431.4963985093134</v>
      </c>
      <c r="Y914" s="153">
        <f t="shared" si="294"/>
        <v>3.5153128959999997</v>
      </c>
      <c r="Z914" s="155">
        <f t="shared" si="303"/>
        <v>440.32631783785035</v>
      </c>
      <c r="AA914" s="156">
        <f t="shared" si="304"/>
        <v>1407.0197282634758</v>
      </c>
      <c r="AD914" s="14" t="s">
        <v>770</v>
      </c>
      <c r="AE914" s="57">
        <v>40291</v>
      </c>
      <c r="AF914" s="33">
        <f t="shared" si="305"/>
        <v>2189.7116006310944</v>
      </c>
      <c r="AG914" s="84">
        <f t="shared" si="295"/>
        <v>3.2288261024409763</v>
      </c>
      <c r="AH914" s="31">
        <f t="shared" si="306"/>
        <v>2011.2570863835531</v>
      </c>
      <c r="AI914" s="86">
        <f t="shared" si="296"/>
        <v>2.9656870691843498</v>
      </c>
      <c r="AJ914" s="155">
        <f t="shared" si="307"/>
        <v>1847.3460461013262</v>
      </c>
      <c r="AK914" s="56"/>
      <c r="AL914" s="86">
        <f t="shared" si="308"/>
        <v>2.7239930282024338</v>
      </c>
      <c r="AM914" s="31">
        <f t="shared" si="309"/>
        <v>1696.7932330235146</v>
      </c>
      <c r="AN914" s="86">
        <f t="shared" si="310"/>
        <v>2.5019962809954253</v>
      </c>
      <c r="AO914" s="31">
        <f t="shared" si="311"/>
        <v>1558.5099942214472</v>
      </c>
      <c r="AP914" s="89">
        <f t="shared" si="312"/>
        <v>2.2980915609192696</v>
      </c>
      <c r="AQ914" s="20">
        <f t="shared" si="313"/>
        <v>1431.4963985093134</v>
      </c>
      <c r="AR914" s="86">
        <f t="shared" si="314"/>
        <v>2.1108044254435168</v>
      </c>
    </row>
    <row r="915" spans="1:44" x14ac:dyDescent="0.25">
      <c r="A915" s="3" t="s">
        <v>915</v>
      </c>
      <c r="B915" s="4">
        <v>40295</v>
      </c>
      <c r="C915" s="7">
        <v>4301350097</v>
      </c>
      <c r="D915" s="8">
        <v>366</v>
      </c>
      <c r="E915" s="8">
        <v>19558</v>
      </c>
      <c r="F915" s="8" t="s">
        <v>1695</v>
      </c>
      <c r="G915" s="8" t="s">
        <v>1696</v>
      </c>
      <c r="H915" s="8">
        <v>40.304000000000002</v>
      </c>
      <c r="I915" s="9">
        <v>-110.298559999999</v>
      </c>
      <c r="J915" s="7">
        <v>19558</v>
      </c>
      <c r="K915" s="8">
        <v>365</v>
      </c>
      <c r="L915" s="8">
        <v>730</v>
      </c>
      <c r="M915" s="8">
        <v>1095</v>
      </c>
      <c r="N915" s="8">
        <v>1460</v>
      </c>
      <c r="O915" s="8">
        <v>1825</v>
      </c>
      <c r="P915" s="8">
        <v>2190</v>
      </c>
      <c r="Q915" s="6">
        <v>2.3290384453705478E-4</v>
      </c>
      <c r="R915" s="33">
        <f t="shared" si="297"/>
        <v>17964.085354506271</v>
      </c>
      <c r="S915" s="31">
        <f t="shared" si="298"/>
        <v>16500.069670926816</v>
      </c>
      <c r="T915" s="31">
        <f t="shared" si="299"/>
        <v>15155.36659800744</v>
      </c>
      <c r="U915" s="31">
        <f t="shared" si="300"/>
        <v>13920.252538369925</v>
      </c>
      <c r="V915" s="31">
        <f t="shared" si="301"/>
        <v>12785.796336821755</v>
      </c>
      <c r="W915" s="20">
        <f t="shared" si="302"/>
        <v>11743.794698844444</v>
      </c>
      <c r="Y915" s="153">
        <f t="shared" si="294"/>
        <v>28.839131551999998</v>
      </c>
      <c r="Z915" s="155">
        <f t="shared" si="303"/>
        <v>3612.3750521278007</v>
      </c>
      <c r="AA915" s="156">
        <f t="shared" si="304"/>
        <v>11542.991545879639</v>
      </c>
      <c r="AD915" s="14" t="s">
        <v>915</v>
      </c>
      <c r="AE915" s="57">
        <v>40295</v>
      </c>
      <c r="AF915" s="33">
        <f t="shared" si="305"/>
        <v>17964.085354506271</v>
      </c>
      <c r="AG915" s="84">
        <f t="shared" si="295"/>
        <v>26.488834274975094</v>
      </c>
      <c r="AH915" s="31">
        <f t="shared" si="306"/>
        <v>16500.069670926816</v>
      </c>
      <c r="AI915" s="86">
        <f t="shared" si="296"/>
        <v>24.33007873284711</v>
      </c>
      <c r="AJ915" s="155">
        <f t="shared" si="307"/>
        <v>15155.36659800744</v>
      </c>
      <c r="AK915" s="56"/>
      <c r="AL915" s="86">
        <f t="shared" si="308"/>
        <v>22.347254884892283</v>
      </c>
      <c r="AM915" s="31">
        <f t="shared" si="309"/>
        <v>13920.252538369925</v>
      </c>
      <c r="AN915" s="86">
        <f t="shared" si="310"/>
        <v>20.526024858938143</v>
      </c>
      <c r="AO915" s="31">
        <f t="shared" si="311"/>
        <v>12785.796336821755</v>
      </c>
      <c r="AP915" s="89">
        <f t="shared" si="312"/>
        <v>18.853219273682498</v>
      </c>
      <c r="AQ915" s="20">
        <f t="shared" si="313"/>
        <v>11743.794698844444</v>
      </c>
      <c r="AR915" s="86">
        <f t="shared" si="314"/>
        <v>17.316742010412881</v>
      </c>
    </row>
    <row r="916" spans="1:44" x14ac:dyDescent="0.25">
      <c r="A916" s="3" t="s">
        <v>979</v>
      </c>
      <c r="B916" s="4">
        <v>40296</v>
      </c>
      <c r="C916" s="7">
        <v>4301350202</v>
      </c>
      <c r="D916" s="8">
        <v>334</v>
      </c>
      <c r="E916" s="8">
        <v>939</v>
      </c>
      <c r="F916" s="8" t="s">
        <v>1695</v>
      </c>
      <c r="G916" s="8" t="s">
        <v>1696</v>
      </c>
      <c r="H916" s="8">
        <v>40.125880000000002</v>
      </c>
      <c r="I916" s="9">
        <v>-109.99433000000001</v>
      </c>
      <c r="J916" s="7">
        <v>939</v>
      </c>
      <c r="K916" s="8">
        <v>365</v>
      </c>
      <c r="L916" s="8">
        <v>730</v>
      </c>
      <c r="M916" s="8">
        <v>1095</v>
      </c>
      <c r="N916" s="8">
        <v>1460</v>
      </c>
      <c r="O916" s="8">
        <v>1825</v>
      </c>
      <c r="P916" s="8">
        <v>2190</v>
      </c>
      <c r="Q916" s="6">
        <v>2.3290384453705478E-4</v>
      </c>
      <c r="R916" s="33">
        <f t="shared" si="297"/>
        <v>862.47449370494871</v>
      </c>
      <c r="S916" s="31">
        <f t="shared" si="298"/>
        <v>792.18557219553543</v>
      </c>
      <c r="T916" s="31">
        <f t="shared" si="299"/>
        <v>727.62497369511129</v>
      </c>
      <c r="U916" s="31">
        <f t="shared" si="300"/>
        <v>668.3258581413927</v>
      </c>
      <c r="V916" s="31">
        <f t="shared" si="301"/>
        <v>613.8594314487998</v>
      </c>
      <c r="W916" s="20">
        <f t="shared" si="302"/>
        <v>563.83184488265329</v>
      </c>
      <c r="Y916" s="153">
        <f t="shared" si="294"/>
        <v>1.384596816</v>
      </c>
      <c r="Z916" s="155">
        <f t="shared" si="303"/>
        <v>173.43389783965665</v>
      </c>
      <c r="AA916" s="156">
        <f t="shared" si="304"/>
        <v>554.19107585545464</v>
      </c>
      <c r="AD916" s="14" t="s">
        <v>979</v>
      </c>
      <c r="AE916" s="57">
        <v>40296</v>
      </c>
      <c r="AF916" s="33">
        <f t="shared" si="305"/>
        <v>862.47449370494871</v>
      </c>
      <c r="AG916" s="84">
        <f t="shared" si="295"/>
        <v>1.2717565898456697</v>
      </c>
      <c r="AH916" s="31">
        <f t="shared" si="306"/>
        <v>792.18557219553543</v>
      </c>
      <c r="AI916" s="86">
        <f t="shared" si="296"/>
        <v>1.1681124823674935</v>
      </c>
      <c r="AJ916" s="155">
        <f t="shared" si="307"/>
        <v>727.62497369511129</v>
      </c>
      <c r="AK916" s="56"/>
      <c r="AL916" s="86">
        <f t="shared" si="308"/>
        <v>1.0729150392122841</v>
      </c>
      <c r="AM916" s="31">
        <f t="shared" si="309"/>
        <v>668.3258581413927</v>
      </c>
      <c r="AN916" s="86">
        <f t="shared" si="310"/>
        <v>0.98547588416724174</v>
      </c>
      <c r="AO916" s="31">
        <f t="shared" si="311"/>
        <v>613.8594314487998</v>
      </c>
      <c r="AP916" s="89">
        <f t="shared" si="312"/>
        <v>0.90516274148623899</v>
      </c>
      <c r="AQ916" s="20">
        <f t="shared" si="313"/>
        <v>563.83184488265329</v>
      </c>
      <c r="AR916" s="86">
        <f t="shared" si="314"/>
        <v>0.83139486388064709</v>
      </c>
    </row>
    <row r="917" spans="1:44" x14ac:dyDescent="0.25">
      <c r="A917" s="3" t="s">
        <v>982</v>
      </c>
      <c r="B917" s="4">
        <v>40296</v>
      </c>
      <c r="C917" s="7">
        <v>4301350205</v>
      </c>
      <c r="D917" s="8">
        <v>350</v>
      </c>
      <c r="E917" s="8">
        <v>4059</v>
      </c>
      <c r="F917" s="8" t="s">
        <v>1695</v>
      </c>
      <c r="G917" s="8" t="s">
        <v>1696</v>
      </c>
      <c r="H917" s="8">
        <v>40.125599999999899</v>
      </c>
      <c r="I917" s="9">
        <v>-109.985339999999</v>
      </c>
      <c r="J917" s="7">
        <v>4059</v>
      </c>
      <c r="K917" s="8">
        <v>365</v>
      </c>
      <c r="L917" s="8">
        <v>730</v>
      </c>
      <c r="M917" s="8">
        <v>1095</v>
      </c>
      <c r="N917" s="8">
        <v>1460</v>
      </c>
      <c r="O917" s="8">
        <v>1825</v>
      </c>
      <c r="P917" s="8">
        <v>2190</v>
      </c>
      <c r="Q917" s="6">
        <v>2.3290384453705478E-4</v>
      </c>
      <c r="R917" s="33">
        <f t="shared" si="297"/>
        <v>3728.2044408396027</v>
      </c>
      <c r="S917" s="31">
        <f t="shared" si="298"/>
        <v>3424.3676651136084</v>
      </c>
      <c r="T917" s="31">
        <f t="shared" si="299"/>
        <v>3145.2926179216793</v>
      </c>
      <c r="U917" s="31">
        <f t="shared" si="300"/>
        <v>2888.961297333241</v>
      </c>
      <c r="V917" s="31">
        <f t="shared" si="301"/>
        <v>2653.5201621412975</v>
      </c>
      <c r="W917" s="20">
        <f t="shared" si="302"/>
        <v>2437.2667288377952</v>
      </c>
      <c r="Y917" s="153">
        <f t="shared" si="294"/>
        <v>5.9851740959999997</v>
      </c>
      <c r="Z917" s="155">
        <f t="shared" si="303"/>
        <v>749.69988427174269</v>
      </c>
      <c r="AA917" s="156">
        <f t="shared" si="304"/>
        <v>2395.5927336499367</v>
      </c>
      <c r="AD917" s="14" t="s">
        <v>982</v>
      </c>
      <c r="AE917" s="57">
        <v>40296</v>
      </c>
      <c r="AF917" s="33">
        <f t="shared" si="305"/>
        <v>3728.2044408396027</v>
      </c>
      <c r="AG917" s="84">
        <f t="shared" si="295"/>
        <v>5.4974014890133907</v>
      </c>
      <c r="AH917" s="31">
        <f t="shared" si="306"/>
        <v>3424.3676651136084</v>
      </c>
      <c r="AI917" s="86">
        <f t="shared" si="296"/>
        <v>5.0493807943872806</v>
      </c>
      <c r="AJ917" s="155">
        <f t="shared" si="307"/>
        <v>3145.2926179216793</v>
      </c>
      <c r="AK917" s="56"/>
      <c r="AL917" s="86">
        <f t="shared" si="308"/>
        <v>4.6378723580007044</v>
      </c>
      <c r="AM917" s="31">
        <f t="shared" si="309"/>
        <v>2888.961297333241</v>
      </c>
      <c r="AN917" s="86">
        <f t="shared" si="310"/>
        <v>4.2599005472149463</v>
      </c>
      <c r="AO917" s="31">
        <f t="shared" si="311"/>
        <v>2653.5201621412975</v>
      </c>
      <c r="AP917" s="89">
        <f t="shared" si="312"/>
        <v>3.9127322339644772</v>
      </c>
      <c r="AQ917" s="20">
        <f t="shared" si="313"/>
        <v>2437.2667288377952</v>
      </c>
      <c r="AR917" s="86">
        <f t="shared" si="314"/>
        <v>3.5938570314073979</v>
      </c>
    </row>
    <row r="918" spans="1:44" x14ac:dyDescent="0.25">
      <c r="A918" s="3" t="s">
        <v>776</v>
      </c>
      <c r="B918" s="4">
        <v>40298</v>
      </c>
      <c r="C918" s="7">
        <v>4301334098</v>
      </c>
      <c r="D918" s="8">
        <v>366</v>
      </c>
      <c r="E918" s="8">
        <v>8058</v>
      </c>
      <c r="F918" s="8" t="s">
        <v>1695</v>
      </c>
      <c r="G918" s="8" t="s">
        <v>1696</v>
      </c>
      <c r="H918" s="8">
        <v>40.043930000000003</v>
      </c>
      <c r="I918" s="9">
        <v>-110.07088</v>
      </c>
      <c r="J918" s="7">
        <v>8058</v>
      </c>
      <c r="K918" s="8">
        <v>365</v>
      </c>
      <c r="L918" s="8">
        <v>730</v>
      </c>
      <c r="M918" s="8">
        <v>1095</v>
      </c>
      <c r="N918" s="8">
        <v>1460</v>
      </c>
      <c r="O918" s="8">
        <v>1825</v>
      </c>
      <c r="P918" s="8">
        <v>2190</v>
      </c>
      <c r="Q918" s="6">
        <v>2.3290384453705478E-4</v>
      </c>
      <c r="R918" s="33">
        <f t="shared" si="297"/>
        <v>7401.2986903881547</v>
      </c>
      <c r="S918" s="31">
        <f t="shared" si="298"/>
        <v>6798.1164438249461</v>
      </c>
      <c r="T918" s="31">
        <f t="shared" si="299"/>
        <v>6244.0916273005396</v>
      </c>
      <c r="U918" s="31">
        <f t="shared" si="300"/>
        <v>5735.2180669897152</v>
      </c>
      <c r="V918" s="31">
        <f t="shared" si="301"/>
        <v>5267.816079461586</v>
      </c>
      <c r="W918" s="20">
        <f t="shared" si="302"/>
        <v>4838.5058637533757</v>
      </c>
      <c r="Y918" s="153">
        <f t="shared" si="294"/>
        <v>11.881875552</v>
      </c>
      <c r="Z918" s="155">
        <f t="shared" si="303"/>
        <v>1488.3177303428683</v>
      </c>
      <c r="AA918" s="156">
        <f t="shared" si="304"/>
        <v>4755.7738969576712</v>
      </c>
      <c r="AD918" s="14" t="s">
        <v>776</v>
      </c>
      <c r="AE918" s="57">
        <v>40298</v>
      </c>
      <c r="AF918" s="33">
        <f t="shared" si="305"/>
        <v>7401.2986903881547</v>
      </c>
      <c r="AG918" s="84">
        <f t="shared" si="295"/>
        <v>10.913540576119711</v>
      </c>
      <c r="AH918" s="31">
        <f t="shared" si="306"/>
        <v>6798.1164438249461</v>
      </c>
      <c r="AI918" s="86">
        <f t="shared" si="296"/>
        <v>10.024121813543411</v>
      </c>
      <c r="AJ918" s="155">
        <f t="shared" si="307"/>
        <v>6244.0916273005396</v>
      </c>
      <c r="AK918" s="56"/>
      <c r="AL918" s="86">
        <f t="shared" si="308"/>
        <v>9.2071878444862456</v>
      </c>
      <c r="AM918" s="31">
        <f t="shared" si="309"/>
        <v>5735.2180669897152</v>
      </c>
      <c r="AN918" s="86">
        <f t="shared" si="310"/>
        <v>8.456831389371283</v>
      </c>
      <c r="AO918" s="31">
        <f t="shared" si="311"/>
        <v>5267.816079461586</v>
      </c>
      <c r="AP918" s="89">
        <f t="shared" si="312"/>
        <v>7.7676265930736044</v>
      </c>
      <c r="AQ918" s="20">
        <f t="shared" si="313"/>
        <v>4838.5058637533757</v>
      </c>
      <c r="AR918" s="86">
        <f t="shared" si="314"/>
        <v>7.134589790362357</v>
      </c>
    </row>
    <row r="919" spans="1:44" x14ac:dyDescent="0.25">
      <c r="A919" s="3" t="s">
        <v>931</v>
      </c>
      <c r="B919" s="4">
        <v>40298</v>
      </c>
      <c r="C919" s="7">
        <v>4301350120</v>
      </c>
      <c r="D919" s="8">
        <v>366</v>
      </c>
      <c r="E919" s="8">
        <v>3964</v>
      </c>
      <c r="F919" s="8" t="s">
        <v>1695</v>
      </c>
      <c r="G919" s="8" t="s">
        <v>1696</v>
      </c>
      <c r="H919" s="8">
        <v>40.0546399999999</v>
      </c>
      <c r="I919" s="9">
        <v>-110.08441000000001</v>
      </c>
      <c r="J919" s="7">
        <v>3964</v>
      </c>
      <c r="K919" s="8">
        <v>365</v>
      </c>
      <c r="L919" s="8">
        <v>730</v>
      </c>
      <c r="M919" s="8">
        <v>1095</v>
      </c>
      <c r="N919" s="8">
        <v>1460</v>
      </c>
      <c r="O919" s="8">
        <v>1825</v>
      </c>
      <c r="P919" s="8">
        <v>2190</v>
      </c>
      <c r="Q919" s="6">
        <v>2.3290384453705478E-4</v>
      </c>
      <c r="R919" s="33">
        <f t="shared" si="297"/>
        <v>3640.9466379621053</v>
      </c>
      <c r="S919" s="31">
        <f t="shared" si="298"/>
        <v>3344.2210949766795</v>
      </c>
      <c r="T919" s="31">
        <f t="shared" si="299"/>
        <v>3071.6777377288831</v>
      </c>
      <c r="U919" s="31">
        <f t="shared" si="300"/>
        <v>2821.3457951783607</v>
      </c>
      <c r="V919" s="31">
        <f t="shared" si="301"/>
        <v>2591.4151078413661</v>
      </c>
      <c r="W919" s="20">
        <f t="shared" si="302"/>
        <v>2380.2230384609556</v>
      </c>
      <c r="Y919" s="153">
        <f t="shared" si="294"/>
        <v>5.845092416</v>
      </c>
      <c r="Z919" s="155">
        <f t="shared" si="303"/>
        <v>732.15332378743244</v>
      </c>
      <c r="AA919" s="156">
        <f t="shared" si="304"/>
        <v>2339.5244139414508</v>
      </c>
      <c r="AD919" s="14" t="s">
        <v>931</v>
      </c>
      <c r="AE919" s="57">
        <v>40298</v>
      </c>
      <c r="AF919" s="33">
        <f t="shared" si="305"/>
        <v>3640.9466379621053</v>
      </c>
      <c r="AG919" s="84">
        <f t="shared" si="295"/>
        <v>5.3687360193271942</v>
      </c>
      <c r="AH919" s="31">
        <f t="shared" si="306"/>
        <v>3344.2210949766795</v>
      </c>
      <c r="AI919" s="86">
        <f t="shared" si="296"/>
        <v>4.9312011502712929</v>
      </c>
      <c r="AJ919" s="155">
        <f t="shared" si="307"/>
        <v>3071.6777377288831</v>
      </c>
      <c r="AK919" s="56"/>
      <c r="AL919" s="86">
        <f t="shared" si="308"/>
        <v>4.5293239781016981</v>
      </c>
      <c r="AM919" s="31">
        <f t="shared" si="309"/>
        <v>2821.3457951783607</v>
      </c>
      <c r="AN919" s="86">
        <f t="shared" si="310"/>
        <v>4.1601985142054803</v>
      </c>
      <c r="AO919" s="31">
        <f t="shared" si="311"/>
        <v>2591.4151078413661</v>
      </c>
      <c r="AP919" s="89">
        <f t="shared" si="312"/>
        <v>3.8211555987768393</v>
      </c>
      <c r="AQ919" s="20">
        <f t="shared" si="313"/>
        <v>2380.2230384609556</v>
      </c>
      <c r="AR919" s="86">
        <f t="shared" si="314"/>
        <v>3.5097436000243714</v>
      </c>
    </row>
    <row r="920" spans="1:44" x14ac:dyDescent="0.25">
      <c r="A920" s="3" t="s">
        <v>932</v>
      </c>
      <c r="B920" s="4">
        <v>40298</v>
      </c>
      <c r="C920" s="7">
        <v>4301350121</v>
      </c>
      <c r="D920" s="8">
        <v>365</v>
      </c>
      <c r="E920" s="8">
        <v>8674</v>
      </c>
      <c r="F920" s="8" t="s">
        <v>1695</v>
      </c>
      <c r="G920" s="8" t="s">
        <v>1696</v>
      </c>
      <c r="H920" s="8">
        <v>40.054609999999897</v>
      </c>
      <c r="I920" s="9">
        <v>-110.08447</v>
      </c>
      <c r="J920" s="7">
        <v>8674</v>
      </c>
      <c r="K920" s="8">
        <v>365</v>
      </c>
      <c r="L920" s="8">
        <v>730</v>
      </c>
      <c r="M920" s="8">
        <v>1095</v>
      </c>
      <c r="N920" s="8">
        <v>1460</v>
      </c>
      <c r="O920" s="8">
        <v>1825</v>
      </c>
      <c r="P920" s="8">
        <v>2190</v>
      </c>
      <c r="Q920" s="6">
        <v>2.3290384453705478E-4</v>
      </c>
      <c r="R920" s="33">
        <f t="shared" si="297"/>
        <v>7967.0966543096119</v>
      </c>
      <c r="S920" s="31">
        <f t="shared" si="298"/>
        <v>7317.8036775549244</v>
      </c>
      <c r="T920" s="31">
        <f t="shared" si="299"/>
        <v>6721.4260083401441</v>
      </c>
      <c r="U920" s="31">
        <f t="shared" si="300"/>
        <v>6173.6512178045159</v>
      </c>
      <c r="V920" s="31">
        <f t="shared" si="301"/>
        <v>5670.5183262906176</v>
      </c>
      <c r="W920" s="20">
        <f t="shared" si="302"/>
        <v>5208.3891613547758</v>
      </c>
      <c r="Y920" s="153">
        <f t="shared" si="294"/>
        <v>12.790194655999999</v>
      </c>
      <c r="Z920" s="155">
        <f t="shared" si="303"/>
        <v>1602.0933225358699</v>
      </c>
      <c r="AA920" s="156">
        <f t="shared" si="304"/>
        <v>5119.3326858042738</v>
      </c>
      <c r="AD920" s="14" t="s">
        <v>932</v>
      </c>
      <c r="AE920" s="57">
        <v>40298</v>
      </c>
      <c r="AF920" s="33">
        <f t="shared" si="305"/>
        <v>7967.0966543096119</v>
      </c>
      <c r="AG920" s="84">
        <f t="shared" si="295"/>
        <v>11.747834569032312</v>
      </c>
      <c r="AH920" s="31">
        <f t="shared" si="306"/>
        <v>7317.8036775549244</v>
      </c>
      <c r="AI920" s="86">
        <f t="shared" si="296"/>
        <v>10.790423505916548</v>
      </c>
      <c r="AJ920" s="155">
        <f t="shared" si="307"/>
        <v>6721.4260083401441</v>
      </c>
      <c r="AK920" s="56"/>
      <c r="AL920" s="86">
        <f t="shared" si="308"/>
        <v>9.9110383920419096</v>
      </c>
      <c r="AM920" s="31">
        <f t="shared" si="309"/>
        <v>6173.6512178045159</v>
      </c>
      <c r="AN920" s="86">
        <f t="shared" si="310"/>
        <v>9.1033203613063414</v>
      </c>
      <c r="AO920" s="31">
        <f t="shared" si="311"/>
        <v>5670.5183262906176</v>
      </c>
      <c r="AP920" s="89">
        <f t="shared" si="312"/>
        <v>8.3614287749218725</v>
      </c>
      <c r="AQ920" s="20">
        <f t="shared" si="313"/>
        <v>5208.3891613547758</v>
      </c>
      <c r="AR920" s="86">
        <f t="shared" si="314"/>
        <v>7.6799989875407162</v>
      </c>
    </row>
    <row r="921" spans="1:44" x14ac:dyDescent="0.25">
      <c r="A921" s="3" t="s">
        <v>952</v>
      </c>
      <c r="B921" s="4">
        <v>40298</v>
      </c>
      <c r="C921" s="7">
        <v>4301350149</v>
      </c>
      <c r="D921" s="8">
        <v>313</v>
      </c>
      <c r="E921" s="8">
        <v>2289</v>
      </c>
      <c r="F921" s="8" t="s">
        <v>1695</v>
      </c>
      <c r="G921" s="8" t="s">
        <v>1696</v>
      </c>
      <c r="H921" s="8">
        <v>40.083590000000001</v>
      </c>
      <c r="I921" s="9">
        <v>-110.14467</v>
      </c>
      <c r="J921" s="7">
        <v>2289</v>
      </c>
      <c r="K921" s="8">
        <v>365</v>
      </c>
      <c r="L921" s="8">
        <v>730</v>
      </c>
      <c r="M921" s="8">
        <v>1095</v>
      </c>
      <c r="N921" s="8">
        <v>1460</v>
      </c>
      <c r="O921" s="8">
        <v>1825</v>
      </c>
      <c r="P921" s="8">
        <v>2190</v>
      </c>
      <c r="Q921" s="6">
        <v>2.3290384453705478E-4</v>
      </c>
      <c r="R921" s="33">
        <f t="shared" si="297"/>
        <v>2102.453797753597</v>
      </c>
      <c r="S921" s="31">
        <f t="shared" si="298"/>
        <v>1931.1105162466245</v>
      </c>
      <c r="T921" s="31">
        <f t="shared" si="299"/>
        <v>1773.7311659085301</v>
      </c>
      <c r="U921" s="31">
        <f t="shared" si="300"/>
        <v>1629.1777308686346</v>
      </c>
      <c r="V921" s="31">
        <f t="shared" si="301"/>
        <v>1496.4049399215153</v>
      </c>
      <c r="W921" s="20">
        <f t="shared" si="302"/>
        <v>1374.4527081324743</v>
      </c>
      <c r="Y921" s="153">
        <f t="shared" si="294"/>
        <v>3.375231216</v>
      </c>
      <c r="Z921" s="155">
        <f t="shared" si="303"/>
        <v>422.77975735354005</v>
      </c>
      <c r="AA921" s="156">
        <f t="shared" si="304"/>
        <v>1350.9514085549899</v>
      </c>
      <c r="AD921" s="14" t="s">
        <v>952</v>
      </c>
      <c r="AE921" s="57">
        <v>40298</v>
      </c>
      <c r="AF921" s="33">
        <f t="shared" si="305"/>
        <v>2102.453797753597</v>
      </c>
      <c r="AG921" s="84">
        <f t="shared" si="295"/>
        <v>3.1001606327547799</v>
      </c>
      <c r="AH921" s="31">
        <f t="shared" si="306"/>
        <v>1931.1105162466245</v>
      </c>
      <c r="AI921" s="86">
        <f t="shared" si="296"/>
        <v>2.8475074250683625</v>
      </c>
      <c r="AJ921" s="155">
        <f t="shared" si="307"/>
        <v>1773.7311659085301</v>
      </c>
      <c r="AK921" s="56"/>
      <c r="AL921" s="86">
        <f t="shared" si="308"/>
        <v>2.6154446483034275</v>
      </c>
      <c r="AM921" s="31">
        <f t="shared" si="309"/>
        <v>1629.1777308686346</v>
      </c>
      <c r="AN921" s="86">
        <f t="shared" si="310"/>
        <v>2.4022942479859597</v>
      </c>
      <c r="AO921" s="31">
        <f t="shared" si="311"/>
        <v>1496.4049399215153</v>
      </c>
      <c r="AP921" s="89">
        <f t="shared" si="312"/>
        <v>2.2065149257316308</v>
      </c>
      <c r="AQ921" s="20">
        <f t="shared" si="313"/>
        <v>1374.4527081324743</v>
      </c>
      <c r="AR921" s="86">
        <f t="shared" si="314"/>
        <v>2.0266909940604911</v>
      </c>
    </row>
    <row r="922" spans="1:44" x14ac:dyDescent="0.25">
      <c r="A922" s="3" t="s">
        <v>824</v>
      </c>
      <c r="B922" s="4">
        <v>40299</v>
      </c>
      <c r="C922" s="7">
        <v>4301334202</v>
      </c>
      <c r="D922" s="8">
        <v>366</v>
      </c>
      <c r="E922" s="8">
        <v>4608</v>
      </c>
      <c r="F922" s="8" t="s">
        <v>1695</v>
      </c>
      <c r="G922" s="8" t="s">
        <v>1696</v>
      </c>
      <c r="H922" s="8">
        <v>40.068959999999898</v>
      </c>
      <c r="I922" s="9">
        <v>-110.16861</v>
      </c>
      <c r="J922" s="7">
        <v>4608</v>
      </c>
      <c r="K922" s="8">
        <v>365</v>
      </c>
      <c r="L922" s="8">
        <v>730</v>
      </c>
      <c r="M922" s="8">
        <v>1095</v>
      </c>
      <c r="N922" s="8">
        <v>1460</v>
      </c>
      <c r="O922" s="8">
        <v>1825</v>
      </c>
      <c r="P922" s="8">
        <v>2190</v>
      </c>
      <c r="Q922" s="6">
        <v>2.3290384453705478E-4</v>
      </c>
      <c r="R922" s="33">
        <f t="shared" si="297"/>
        <v>4232.4626911527193</v>
      </c>
      <c r="S922" s="31">
        <f t="shared" si="298"/>
        <v>3887.5304756943842</v>
      </c>
      <c r="T922" s="31">
        <f t="shared" si="299"/>
        <v>3570.7091360884692</v>
      </c>
      <c r="U922" s="31">
        <f t="shared" si="300"/>
        <v>3279.7077255756526</v>
      </c>
      <c r="V922" s="31">
        <f t="shared" si="301"/>
        <v>3012.4220022535355</v>
      </c>
      <c r="W922" s="20">
        <f t="shared" si="302"/>
        <v>2766.9192132260555</v>
      </c>
      <c r="Y922" s="153">
        <f t="shared" si="294"/>
        <v>6.7946987519999995</v>
      </c>
      <c r="Z922" s="155">
        <f t="shared" si="303"/>
        <v>851.1005338073885</v>
      </c>
      <c r="AA922" s="156">
        <f t="shared" si="304"/>
        <v>2719.6086022810805</v>
      </c>
      <c r="AD922" s="14" t="s">
        <v>824</v>
      </c>
      <c r="AE922" s="57">
        <v>40299</v>
      </c>
      <c r="AF922" s="33">
        <f t="shared" si="305"/>
        <v>4232.4626911527193</v>
      </c>
      <c r="AG922" s="84">
        <f t="shared" si="295"/>
        <v>6.2409524664630949</v>
      </c>
      <c r="AH922" s="31">
        <f t="shared" si="306"/>
        <v>3887.5304756943842</v>
      </c>
      <c r="AI922" s="86">
        <f t="shared" si="296"/>
        <v>5.7323347377523</v>
      </c>
      <c r="AJ922" s="155">
        <f t="shared" si="307"/>
        <v>3570.7091360884692</v>
      </c>
      <c r="AK922" s="56"/>
      <c r="AL922" s="86">
        <f t="shared" si="308"/>
        <v>5.2651677323644357</v>
      </c>
      <c r="AM922" s="31">
        <f t="shared" si="309"/>
        <v>3279.7077255756526</v>
      </c>
      <c r="AN922" s="86">
        <f t="shared" si="310"/>
        <v>4.8360733485012251</v>
      </c>
      <c r="AO922" s="31">
        <f t="shared" si="311"/>
        <v>3012.4220022535355</v>
      </c>
      <c r="AP922" s="89">
        <f t="shared" si="312"/>
        <v>4.4419487888909375</v>
      </c>
      <c r="AQ922" s="20">
        <f t="shared" si="313"/>
        <v>2766.9192132260555</v>
      </c>
      <c r="AR922" s="86">
        <f t="shared" si="314"/>
        <v>4.0799441243472003</v>
      </c>
    </row>
    <row r="923" spans="1:44" x14ac:dyDescent="0.25">
      <c r="A923" s="3" t="s">
        <v>951</v>
      </c>
      <c r="B923" s="4">
        <v>40299</v>
      </c>
      <c r="C923" s="7">
        <v>4301350148</v>
      </c>
      <c r="D923" s="8">
        <v>363</v>
      </c>
      <c r="E923" s="8">
        <v>2676</v>
      </c>
      <c r="F923" s="8" t="s">
        <v>1695</v>
      </c>
      <c r="G923" s="8" t="s">
        <v>1696</v>
      </c>
      <c r="H923" s="8">
        <v>40.086599999999898</v>
      </c>
      <c r="I923" s="9">
        <v>-110.14103</v>
      </c>
      <c r="J923" s="7">
        <v>2676</v>
      </c>
      <c r="K923" s="8">
        <v>365</v>
      </c>
      <c r="L923" s="8">
        <v>730</v>
      </c>
      <c r="M923" s="8">
        <v>1095</v>
      </c>
      <c r="N923" s="8">
        <v>1460</v>
      </c>
      <c r="O923" s="8">
        <v>1825</v>
      </c>
      <c r="P923" s="8">
        <v>2190</v>
      </c>
      <c r="Q923" s="6">
        <v>2.3290384453705478E-4</v>
      </c>
      <c r="R923" s="33">
        <f t="shared" si="297"/>
        <v>2457.9145315808764</v>
      </c>
      <c r="S923" s="31">
        <f t="shared" si="298"/>
        <v>2257.6023335412701</v>
      </c>
      <c r="T923" s="31">
        <f t="shared" si="299"/>
        <v>2073.61494100971</v>
      </c>
      <c r="U923" s="31">
        <f t="shared" si="300"/>
        <v>1904.6219343837774</v>
      </c>
      <c r="V923" s="31">
        <f t="shared" si="301"/>
        <v>1749.4013190170272</v>
      </c>
      <c r="W923" s="20">
        <f t="shared" si="302"/>
        <v>1606.8306889307562</v>
      </c>
      <c r="Y923" s="153">
        <f t="shared" si="294"/>
        <v>3.945879744</v>
      </c>
      <c r="Z923" s="155">
        <f t="shared" si="303"/>
        <v>494.25890374751992</v>
      </c>
      <c r="AA923" s="156">
        <f t="shared" si="304"/>
        <v>1579.3560372621901</v>
      </c>
      <c r="AD923" s="14" t="s">
        <v>951</v>
      </c>
      <c r="AE923" s="57">
        <v>40299</v>
      </c>
      <c r="AF923" s="33">
        <f t="shared" si="305"/>
        <v>2457.9145315808764</v>
      </c>
      <c r="AG923" s="84">
        <f t="shared" si="295"/>
        <v>3.6243031250553917</v>
      </c>
      <c r="AH923" s="31">
        <f t="shared" si="306"/>
        <v>2257.6023335412701</v>
      </c>
      <c r="AI923" s="86">
        <f t="shared" si="296"/>
        <v>3.3289339753092784</v>
      </c>
      <c r="AJ923" s="155">
        <f t="shared" si="307"/>
        <v>2073.61494100971</v>
      </c>
      <c r="AK923" s="56"/>
      <c r="AL923" s="86">
        <f t="shared" si="308"/>
        <v>3.0576364695762219</v>
      </c>
      <c r="AM923" s="31">
        <f t="shared" si="309"/>
        <v>1904.6219343837774</v>
      </c>
      <c r="AN923" s="86">
        <f t="shared" si="310"/>
        <v>2.8084488456139924</v>
      </c>
      <c r="AO923" s="31">
        <f t="shared" si="311"/>
        <v>1749.4013190170272</v>
      </c>
      <c r="AP923" s="89">
        <f t="shared" si="312"/>
        <v>2.5795692185486434</v>
      </c>
      <c r="AQ923" s="20">
        <f t="shared" si="313"/>
        <v>1606.8306889307562</v>
      </c>
      <c r="AR923" s="86">
        <f t="shared" si="314"/>
        <v>2.369342551378713</v>
      </c>
    </row>
    <row r="924" spans="1:44" x14ac:dyDescent="0.25">
      <c r="A924" s="3" t="s">
        <v>844</v>
      </c>
      <c r="B924" s="4">
        <v>40301</v>
      </c>
      <c r="C924" s="7">
        <v>4301334236</v>
      </c>
      <c r="D924" s="8">
        <v>346</v>
      </c>
      <c r="E924" s="8">
        <v>1038</v>
      </c>
      <c r="F924" s="8" t="s">
        <v>1695</v>
      </c>
      <c r="G924" s="8" t="s">
        <v>1696</v>
      </c>
      <c r="H924" s="8">
        <v>40.125430000000001</v>
      </c>
      <c r="I924" s="9">
        <v>-110.15467</v>
      </c>
      <c r="J924" s="7">
        <v>1038</v>
      </c>
      <c r="K924" s="8">
        <v>365</v>
      </c>
      <c r="L924" s="8">
        <v>730</v>
      </c>
      <c r="M924" s="8">
        <v>1095</v>
      </c>
      <c r="N924" s="8">
        <v>1460</v>
      </c>
      <c r="O924" s="8">
        <v>1825</v>
      </c>
      <c r="P924" s="8">
        <v>2190</v>
      </c>
      <c r="Q924" s="6">
        <v>2.3290384453705478E-4</v>
      </c>
      <c r="R924" s="33">
        <f t="shared" si="297"/>
        <v>953.40630933518298</v>
      </c>
      <c r="S924" s="31">
        <f t="shared" si="298"/>
        <v>875.70673475928186</v>
      </c>
      <c r="T924" s="31">
        <f t="shared" si="299"/>
        <v>804.33942779076199</v>
      </c>
      <c r="U924" s="31">
        <f t="shared" si="300"/>
        <v>738.78832880805714</v>
      </c>
      <c r="V924" s="31">
        <f t="shared" si="301"/>
        <v>678.5794354034656</v>
      </c>
      <c r="W924" s="20">
        <f t="shared" si="302"/>
        <v>623.2773748543068</v>
      </c>
      <c r="Y924" s="153">
        <f t="shared" si="294"/>
        <v>1.530576672</v>
      </c>
      <c r="Z924" s="155">
        <f t="shared" si="303"/>
        <v>191.71926087067476</v>
      </c>
      <c r="AA924" s="156">
        <f t="shared" si="304"/>
        <v>612.62016692008717</v>
      </c>
      <c r="AD924" s="14" t="s">
        <v>844</v>
      </c>
      <c r="AE924" s="57">
        <v>40301</v>
      </c>
      <c r="AF924" s="33">
        <f t="shared" si="305"/>
        <v>953.40630933518298</v>
      </c>
      <c r="AG924" s="84">
        <f t="shared" si="295"/>
        <v>1.405839552992338</v>
      </c>
      <c r="AH924" s="31">
        <f t="shared" si="306"/>
        <v>875.70673475928186</v>
      </c>
      <c r="AI924" s="86">
        <f t="shared" si="296"/>
        <v>1.2912681114988904</v>
      </c>
      <c r="AJ924" s="155">
        <f t="shared" si="307"/>
        <v>804.33942779076199</v>
      </c>
      <c r="AK924" s="56"/>
      <c r="AL924" s="86">
        <f t="shared" si="308"/>
        <v>1.1860338772123014</v>
      </c>
      <c r="AM924" s="31">
        <f t="shared" si="309"/>
        <v>738.78832880805714</v>
      </c>
      <c r="AN924" s="86">
        <f t="shared" si="310"/>
        <v>1.0893758975139478</v>
      </c>
      <c r="AO924" s="31">
        <f t="shared" si="311"/>
        <v>678.5794354034656</v>
      </c>
      <c r="AP924" s="89">
        <f t="shared" si="312"/>
        <v>1.0005952349975678</v>
      </c>
      <c r="AQ924" s="20">
        <f t="shared" si="313"/>
        <v>623.2773748543068</v>
      </c>
      <c r="AR924" s="86">
        <f t="shared" si="314"/>
        <v>0.91904991342716891</v>
      </c>
    </row>
    <row r="925" spans="1:44" x14ac:dyDescent="0.25">
      <c r="A925" s="3" t="s">
        <v>846</v>
      </c>
      <c r="B925" s="4">
        <v>40301</v>
      </c>
      <c r="C925" s="7">
        <v>4301334238</v>
      </c>
      <c r="D925" s="8">
        <v>366</v>
      </c>
      <c r="E925" s="8">
        <v>3917</v>
      </c>
      <c r="F925" s="8" t="s">
        <v>1695</v>
      </c>
      <c r="G925" s="8" t="s">
        <v>1696</v>
      </c>
      <c r="H925" s="8">
        <v>40.122140000000002</v>
      </c>
      <c r="I925" s="9">
        <v>-110.15919</v>
      </c>
      <c r="J925" s="7">
        <v>3917</v>
      </c>
      <c r="K925" s="8">
        <v>365</v>
      </c>
      <c r="L925" s="8">
        <v>730</v>
      </c>
      <c r="M925" s="8">
        <v>1095</v>
      </c>
      <c r="N925" s="8">
        <v>1460</v>
      </c>
      <c r="O925" s="8">
        <v>1825</v>
      </c>
      <c r="P925" s="8">
        <v>2190</v>
      </c>
      <c r="Q925" s="6">
        <v>2.3290384453705478E-4</v>
      </c>
      <c r="R925" s="33">
        <f t="shared" si="297"/>
        <v>3597.7769881174486</v>
      </c>
      <c r="S925" s="31">
        <f t="shared" si="298"/>
        <v>3304.5696339615679</v>
      </c>
      <c r="T925" s="31">
        <f t="shared" si="299"/>
        <v>3035.2577443703417</v>
      </c>
      <c r="U925" s="31">
        <f t="shared" si="300"/>
        <v>2787.8939151648938</v>
      </c>
      <c r="V925" s="31">
        <f t="shared" si="301"/>
        <v>2560.6894493982418</v>
      </c>
      <c r="W925" s="20">
        <f t="shared" si="302"/>
        <v>2352.0014232218878</v>
      </c>
      <c r="Y925" s="153">
        <f t="shared" si="294"/>
        <v>5.7757888479999995</v>
      </c>
      <c r="Z925" s="155">
        <f t="shared" si="303"/>
        <v>723.47239386361571</v>
      </c>
      <c r="AA925" s="156">
        <f t="shared" si="304"/>
        <v>2311.785350506726</v>
      </c>
      <c r="AD925" s="14" t="s">
        <v>846</v>
      </c>
      <c r="AE925" s="57">
        <v>40301</v>
      </c>
      <c r="AF925" s="33">
        <f t="shared" si="305"/>
        <v>3597.7769881174486</v>
      </c>
      <c r="AG925" s="84">
        <f t="shared" si="295"/>
        <v>5.3050804711666553</v>
      </c>
      <c r="AH925" s="31">
        <f t="shared" si="306"/>
        <v>3304.5696339615679</v>
      </c>
      <c r="AI925" s="86">
        <f t="shared" si="296"/>
        <v>4.8727333263402262</v>
      </c>
      <c r="AJ925" s="155">
        <f t="shared" si="307"/>
        <v>3035.2577443703417</v>
      </c>
      <c r="AK925" s="56"/>
      <c r="AL925" s="86">
        <f t="shared" si="308"/>
        <v>4.4756210954148212</v>
      </c>
      <c r="AM925" s="31">
        <f t="shared" si="309"/>
        <v>2787.8939151648938</v>
      </c>
      <c r="AN925" s="86">
        <f t="shared" si="310"/>
        <v>4.110872245242903</v>
      </c>
      <c r="AO925" s="31">
        <f t="shared" si="311"/>
        <v>2560.6894493982418</v>
      </c>
      <c r="AP925" s="89">
        <f t="shared" si="312"/>
        <v>3.7758492634734808</v>
      </c>
      <c r="AQ925" s="20">
        <f t="shared" si="313"/>
        <v>2352.0014232218878</v>
      </c>
      <c r="AR925" s="86">
        <f t="shared" si="314"/>
        <v>3.4681295866032951</v>
      </c>
    </row>
    <row r="926" spans="1:44" x14ac:dyDescent="0.25">
      <c r="A926" s="3" t="s">
        <v>904</v>
      </c>
      <c r="B926" s="4">
        <v>40301</v>
      </c>
      <c r="C926" s="7">
        <v>4301350067</v>
      </c>
      <c r="D926" s="8">
        <v>326</v>
      </c>
      <c r="E926" s="8">
        <v>2914</v>
      </c>
      <c r="F926" s="8" t="s">
        <v>1695</v>
      </c>
      <c r="G926" s="8" t="s">
        <v>1696</v>
      </c>
      <c r="H926" s="8">
        <v>40.126629999999899</v>
      </c>
      <c r="I926" s="9">
        <v>-110.04031000000001</v>
      </c>
      <c r="J926" s="7">
        <v>2914</v>
      </c>
      <c r="K926" s="8">
        <v>365</v>
      </c>
      <c r="L926" s="8">
        <v>730</v>
      </c>
      <c r="M926" s="8">
        <v>1095</v>
      </c>
      <c r="N926" s="8">
        <v>1460</v>
      </c>
      <c r="O926" s="8">
        <v>1825</v>
      </c>
      <c r="P926" s="8">
        <v>2190</v>
      </c>
      <c r="Q926" s="6">
        <v>2.3290384453705478E-4</v>
      </c>
      <c r="R926" s="33">
        <f t="shared" si="297"/>
        <v>2676.5182903687123</v>
      </c>
      <c r="S926" s="31">
        <f t="shared" si="298"/>
        <v>2458.3905829369437</v>
      </c>
      <c r="T926" s="31">
        <f t="shared" si="299"/>
        <v>2258.0395882295575</v>
      </c>
      <c r="U926" s="31">
        <f t="shared" si="300"/>
        <v>2074.0165608349503</v>
      </c>
      <c r="V926" s="31">
        <f t="shared" si="301"/>
        <v>1904.9908234736984</v>
      </c>
      <c r="W926" s="20">
        <f t="shared" si="302"/>
        <v>1749.740144822206</v>
      </c>
      <c r="Y926" s="153">
        <f t="shared" si="294"/>
        <v>4.2968212159999997</v>
      </c>
      <c r="Z926" s="155">
        <f t="shared" si="303"/>
        <v>538.21765527663422</v>
      </c>
      <c r="AA926" s="156">
        <f t="shared" si="304"/>
        <v>1719.8219329529231</v>
      </c>
      <c r="AD926" s="14" t="s">
        <v>904</v>
      </c>
      <c r="AE926" s="57">
        <v>40301</v>
      </c>
      <c r="AF926" s="33">
        <f t="shared" si="305"/>
        <v>2676.5182903687123</v>
      </c>
      <c r="AG926" s="84">
        <f t="shared" si="295"/>
        <v>3.9466439859534423</v>
      </c>
      <c r="AH926" s="31">
        <f t="shared" si="306"/>
        <v>2458.3905829369437</v>
      </c>
      <c r="AI926" s="86">
        <f t="shared" si="296"/>
        <v>3.6250050837261725</v>
      </c>
      <c r="AJ926" s="155">
        <f t="shared" si="307"/>
        <v>2258.0395882295575</v>
      </c>
      <c r="AK926" s="56"/>
      <c r="AL926" s="86">
        <f t="shared" si="308"/>
        <v>3.3295787265863646</v>
      </c>
      <c r="AM926" s="31">
        <f t="shared" si="309"/>
        <v>2074.0165608349503</v>
      </c>
      <c r="AN926" s="86">
        <f t="shared" si="310"/>
        <v>3.0582286756798109</v>
      </c>
      <c r="AO926" s="31">
        <f t="shared" si="311"/>
        <v>1904.9908234736984</v>
      </c>
      <c r="AP926" s="89">
        <f t="shared" si="312"/>
        <v>2.8089927888082009</v>
      </c>
      <c r="AQ926" s="20">
        <f t="shared" si="313"/>
        <v>1749.740144822206</v>
      </c>
      <c r="AR926" s="86">
        <f t="shared" si="314"/>
        <v>2.5800688321067149</v>
      </c>
    </row>
    <row r="927" spans="1:44" x14ac:dyDescent="0.25">
      <c r="A927" s="3" t="s">
        <v>819</v>
      </c>
      <c r="B927" s="4">
        <v>40303</v>
      </c>
      <c r="C927" s="7">
        <v>4301334194</v>
      </c>
      <c r="D927" s="8">
        <v>310</v>
      </c>
      <c r="E927" s="8">
        <v>2987</v>
      </c>
      <c r="F927" s="8" t="s">
        <v>1695</v>
      </c>
      <c r="G927" s="8" t="s">
        <v>1696</v>
      </c>
      <c r="H927" s="8">
        <v>40.076520000000002</v>
      </c>
      <c r="I927" s="9">
        <v>-110.15553</v>
      </c>
      <c r="J927" s="7">
        <v>2987</v>
      </c>
      <c r="K927" s="8">
        <v>365</v>
      </c>
      <c r="L927" s="8">
        <v>730</v>
      </c>
      <c r="M927" s="8">
        <v>1095</v>
      </c>
      <c r="N927" s="8">
        <v>1460</v>
      </c>
      <c r="O927" s="8">
        <v>1825</v>
      </c>
      <c r="P927" s="8">
        <v>2190</v>
      </c>
      <c r="Q927" s="6">
        <v>2.3290384453705478E-4</v>
      </c>
      <c r="R927" s="33">
        <f t="shared" si="297"/>
        <v>2743.5690231061576</v>
      </c>
      <c r="S927" s="31">
        <f t="shared" si="298"/>
        <v>2519.9768947263728</v>
      </c>
      <c r="T927" s="31">
        <f t="shared" si="299"/>
        <v>2314.606811956653</v>
      </c>
      <c r="U927" s="31">
        <f t="shared" si="300"/>
        <v>2125.9737361750163</v>
      </c>
      <c r="V927" s="31">
        <f t="shared" si="301"/>
        <v>1952.7136546725933</v>
      </c>
      <c r="W927" s="20">
        <f t="shared" si="302"/>
        <v>1793.5737174275669</v>
      </c>
      <c r="Y927" s="153">
        <f t="shared" si="294"/>
        <v>4.4044629280000001</v>
      </c>
      <c r="Z927" s="155">
        <f t="shared" si="303"/>
        <v>551.70080175405155</v>
      </c>
      <c r="AA927" s="156">
        <f t="shared" si="304"/>
        <v>1762.9060102026015</v>
      </c>
      <c r="AD927" s="14" t="s">
        <v>819</v>
      </c>
      <c r="AE927" s="57">
        <v>40303</v>
      </c>
      <c r="AF927" s="33">
        <f t="shared" si="305"/>
        <v>2743.5690231061576</v>
      </c>
      <c r="AG927" s="84">
        <f t="shared" si="295"/>
        <v>4.0455132416070461</v>
      </c>
      <c r="AH927" s="31">
        <f t="shared" si="306"/>
        <v>2519.9768947263728</v>
      </c>
      <c r="AI927" s="86">
        <f t="shared" si="296"/>
        <v>3.7158168102574045</v>
      </c>
      <c r="AJ927" s="155">
        <f t="shared" si="307"/>
        <v>2314.606811956653</v>
      </c>
      <c r="AK927" s="56"/>
      <c r="AL927" s="86">
        <f t="shared" si="308"/>
        <v>3.412989586929811</v>
      </c>
      <c r="AM927" s="31">
        <f t="shared" si="309"/>
        <v>2125.9737361750163</v>
      </c>
      <c r="AN927" s="86">
        <f t="shared" si="310"/>
        <v>3.1348418168344532</v>
      </c>
      <c r="AO927" s="31">
        <f t="shared" si="311"/>
        <v>1952.7136546725933</v>
      </c>
      <c r="AP927" s="89">
        <f t="shared" si="312"/>
        <v>2.8793622032155444</v>
      </c>
      <c r="AQ927" s="20">
        <f t="shared" si="313"/>
        <v>1793.5737174275669</v>
      </c>
      <c r="AR927" s="86">
        <f t="shared" si="314"/>
        <v>2.6447033635905139</v>
      </c>
    </row>
    <row r="928" spans="1:44" x14ac:dyDescent="0.25">
      <c r="A928" s="3" t="s">
        <v>397</v>
      </c>
      <c r="B928" s="4">
        <v>40305</v>
      </c>
      <c r="C928" s="7">
        <v>4301332850</v>
      </c>
      <c r="D928" s="8">
        <v>366</v>
      </c>
      <c r="E928" s="8">
        <v>2333</v>
      </c>
      <c r="F928" s="8" t="s">
        <v>1695</v>
      </c>
      <c r="G928" s="8" t="s">
        <v>1696</v>
      </c>
      <c r="H928" s="8">
        <v>40.051290000000002</v>
      </c>
      <c r="I928" s="9">
        <v>-110.32799</v>
      </c>
      <c r="J928" s="7">
        <v>2333</v>
      </c>
      <c r="K928" s="8">
        <v>365</v>
      </c>
      <c r="L928" s="8">
        <v>730</v>
      </c>
      <c r="M928" s="8">
        <v>1095</v>
      </c>
      <c r="N928" s="8">
        <v>1460</v>
      </c>
      <c r="O928" s="8">
        <v>1825</v>
      </c>
      <c r="P928" s="8">
        <v>2190</v>
      </c>
      <c r="Q928" s="6">
        <v>2.3290384453705478E-4</v>
      </c>
      <c r="R928" s="33">
        <f t="shared" si="297"/>
        <v>2142.8679380337012</v>
      </c>
      <c r="S928" s="31">
        <f t="shared" si="298"/>
        <v>1968.231032941623</v>
      </c>
      <c r="T928" s="31">
        <f t="shared" si="299"/>
        <v>1807.8264788399304</v>
      </c>
      <c r="U928" s="31">
        <f t="shared" si="300"/>
        <v>1660.4943844982633</v>
      </c>
      <c r="V928" s="31">
        <f t="shared" si="301"/>
        <v>1525.169386123589</v>
      </c>
      <c r="W928" s="20">
        <f t="shared" si="302"/>
        <v>1400.8729436754313</v>
      </c>
      <c r="Y928" s="153">
        <f t="shared" si="294"/>
        <v>3.4401111520000001</v>
      </c>
      <c r="Z928" s="155">
        <f t="shared" si="303"/>
        <v>430.90658536732587</v>
      </c>
      <c r="AA928" s="156">
        <f t="shared" si="304"/>
        <v>1376.9198934726044</v>
      </c>
      <c r="AD928" s="14" t="s">
        <v>397</v>
      </c>
      <c r="AE928" s="57">
        <v>40305</v>
      </c>
      <c r="AF928" s="33">
        <f t="shared" si="305"/>
        <v>2142.8679380337012</v>
      </c>
      <c r="AG928" s="84">
        <f t="shared" si="295"/>
        <v>3.1597530608199658</v>
      </c>
      <c r="AH928" s="31">
        <f t="shared" si="306"/>
        <v>1968.231032941623</v>
      </c>
      <c r="AI928" s="86">
        <f t="shared" si="296"/>
        <v>2.9022432602378725</v>
      </c>
      <c r="AJ928" s="155">
        <f t="shared" si="307"/>
        <v>1807.8264788399304</v>
      </c>
      <c r="AK928" s="56"/>
      <c r="AL928" s="86">
        <f t="shared" si="308"/>
        <v>2.6657196874145463</v>
      </c>
      <c r="AM928" s="31">
        <f t="shared" si="309"/>
        <v>1660.4943844982633</v>
      </c>
      <c r="AN928" s="86">
        <f t="shared" si="310"/>
        <v>2.4484720316956072</v>
      </c>
      <c r="AO928" s="31">
        <f t="shared" si="311"/>
        <v>1525.169386123589</v>
      </c>
      <c r="AP928" s="89">
        <f t="shared" si="312"/>
        <v>2.2489293672922215</v>
      </c>
      <c r="AQ928" s="20">
        <f t="shared" si="313"/>
        <v>1400.8729436754313</v>
      </c>
      <c r="AR928" s="86">
        <f t="shared" si="314"/>
        <v>2.0656487938589452</v>
      </c>
    </row>
    <row r="929" spans="1:44" x14ac:dyDescent="0.25">
      <c r="A929" s="3" t="s">
        <v>758</v>
      </c>
      <c r="B929" s="4">
        <v>40305</v>
      </c>
      <c r="C929" s="7">
        <v>4301334060</v>
      </c>
      <c r="D929" s="8">
        <v>366</v>
      </c>
      <c r="E929" s="8">
        <v>1036</v>
      </c>
      <c r="F929" s="8" t="s">
        <v>1695</v>
      </c>
      <c r="G929" s="8" t="s">
        <v>1696</v>
      </c>
      <c r="H929" s="8">
        <v>40.051290000000002</v>
      </c>
      <c r="I929" s="9">
        <v>-110.32802</v>
      </c>
      <c r="J929" s="7">
        <v>1036</v>
      </c>
      <c r="K929" s="8">
        <v>365</v>
      </c>
      <c r="L929" s="8">
        <v>730</v>
      </c>
      <c r="M929" s="8">
        <v>1095</v>
      </c>
      <c r="N929" s="8">
        <v>1460</v>
      </c>
      <c r="O929" s="8">
        <v>1825</v>
      </c>
      <c r="P929" s="8">
        <v>2190</v>
      </c>
      <c r="Q929" s="6">
        <v>2.3290384453705478E-4</v>
      </c>
      <c r="R929" s="33">
        <f t="shared" si="297"/>
        <v>951.56930295881455</v>
      </c>
      <c r="S929" s="31">
        <f t="shared" si="298"/>
        <v>874.01943854587284</v>
      </c>
      <c r="T929" s="31">
        <f t="shared" si="299"/>
        <v>802.78964083933465</v>
      </c>
      <c r="U929" s="31">
        <f t="shared" si="300"/>
        <v>737.36484455216498</v>
      </c>
      <c r="V929" s="31">
        <f t="shared" si="301"/>
        <v>677.27196057609865</v>
      </c>
      <c r="W929" s="20">
        <f t="shared" si="302"/>
        <v>622.07645505689959</v>
      </c>
      <c r="Y929" s="153">
        <f t="shared" si="294"/>
        <v>1.527627584</v>
      </c>
      <c r="Z929" s="155">
        <f t="shared" si="303"/>
        <v>191.34985959732086</v>
      </c>
      <c r="AA929" s="156">
        <f t="shared" si="304"/>
        <v>611.43978124201374</v>
      </c>
      <c r="AD929" s="14" t="s">
        <v>758</v>
      </c>
      <c r="AE929" s="57">
        <v>40305</v>
      </c>
      <c r="AF929" s="33">
        <f t="shared" si="305"/>
        <v>951.56930295881455</v>
      </c>
      <c r="AG929" s="84">
        <f t="shared" si="295"/>
        <v>1.4031308062621022</v>
      </c>
      <c r="AH929" s="31">
        <f t="shared" si="306"/>
        <v>874.01943854587284</v>
      </c>
      <c r="AI929" s="86">
        <f t="shared" si="296"/>
        <v>1.2887801189911854</v>
      </c>
      <c r="AJ929" s="155">
        <f t="shared" si="307"/>
        <v>802.78964083933465</v>
      </c>
      <c r="AK929" s="56"/>
      <c r="AL929" s="86">
        <f t="shared" si="308"/>
        <v>1.1837486481617958</v>
      </c>
      <c r="AM929" s="31">
        <f t="shared" si="309"/>
        <v>737.36484455216498</v>
      </c>
      <c r="AN929" s="86">
        <f t="shared" si="310"/>
        <v>1.0872769073453274</v>
      </c>
      <c r="AO929" s="31">
        <f t="shared" si="311"/>
        <v>677.27196057609865</v>
      </c>
      <c r="AP929" s="89">
        <f t="shared" si="312"/>
        <v>0.99866730583572272</v>
      </c>
      <c r="AQ929" s="20">
        <f t="shared" si="313"/>
        <v>622.07645505689959</v>
      </c>
      <c r="AR929" s="86">
        <f t="shared" si="314"/>
        <v>0.91727910434542093</v>
      </c>
    </row>
    <row r="930" spans="1:44" x14ac:dyDescent="0.25">
      <c r="A930" s="3" t="s">
        <v>905</v>
      </c>
      <c r="B930" s="4">
        <v>40305</v>
      </c>
      <c r="C930" s="7">
        <v>4301350068</v>
      </c>
      <c r="D930" s="8">
        <v>366</v>
      </c>
      <c r="E930" s="8">
        <v>1417</v>
      </c>
      <c r="F930" s="8" t="s">
        <v>1695</v>
      </c>
      <c r="G930" s="8" t="s">
        <v>1696</v>
      </c>
      <c r="H930" s="8">
        <v>40.122230000000002</v>
      </c>
      <c r="I930" s="9">
        <v>-110.04098</v>
      </c>
      <c r="J930" s="7">
        <v>1417</v>
      </c>
      <c r="K930" s="8">
        <v>365</v>
      </c>
      <c r="L930" s="8">
        <v>730</v>
      </c>
      <c r="M930" s="8">
        <v>1095</v>
      </c>
      <c r="N930" s="8">
        <v>1460</v>
      </c>
      <c r="O930" s="8">
        <v>1825</v>
      </c>
      <c r="P930" s="8">
        <v>2190</v>
      </c>
      <c r="Q930" s="6">
        <v>2.3290384453705478E-4</v>
      </c>
      <c r="R930" s="33">
        <f t="shared" si="297"/>
        <v>1301.5190176569886</v>
      </c>
      <c r="S930" s="31">
        <f t="shared" si="298"/>
        <v>1195.4493672002914</v>
      </c>
      <c r="T930" s="31">
        <f t="shared" si="299"/>
        <v>1098.0240550862329</v>
      </c>
      <c r="U930" s="31">
        <f t="shared" si="300"/>
        <v>1008.538595299631</v>
      </c>
      <c r="V930" s="31">
        <f t="shared" si="301"/>
        <v>926.34591518950947</v>
      </c>
      <c r="W930" s="20">
        <f t="shared" si="302"/>
        <v>850.8516764629602</v>
      </c>
      <c r="Y930" s="153">
        <f t="shared" si="294"/>
        <v>2.0894288479999998</v>
      </c>
      <c r="Z930" s="155">
        <f t="shared" si="303"/>
        <v>261.72080217123909</v>
      </c>
      <c r="AA930" s="156">
        <f t="shared" si="304"/>
        <v>836.30325291499378</v>
      </c>
      <c r="AD930" s="14" t="s">
        <v>905</v>
      </c>
      <c r="AE930" s="57">
        <v>40305</v>
      </c>
      <c r="AF930" s="33">
        <f t="shared" si="305"/>
        <v>1301.5190176569886</v>
      </c>
      <c r="AG930" s="84">
        <f t="shared" si="295"/>
        <v>1.9191470583720065</v>
      </c>
      <c r="AH930" s="31">
        <f t="shared" si="306"/>
        <v>1195.4493672002914</v>
      </c>
      <c r="AI930" s="86">
        <f t="shared" si="296"/>
        <v>1.7627426917089863</v>
      </c>
      <c r="AJ930" s="155">
        <f t="shared" si="307"/>
        <v>1098.0240550862329</v>
      </c>
      <c r="AK930" s="56"/>
      <c r="AL930" s="86">
        <f t="shared" si="308"/>
        <v>1.6190847822830741</v>
      </c>
      <c r="AM930" s="31">
        <f t="shared" si="309"/>
        <v>1008.538595299631</v>
      </c>
      <c r="AN930" s="86">
        <f t="shared" si="310"/>
        <v>1.4871345344674989</v>
      </c>
      <c r="AO930" s="31">
        <f t="shared" si="311"/>
        <v>926.34591518950947</v>
      </c>
      <c r="AP930" s="89">
        <f t="shared" si="312"/>
        <v>1.3659378111672</v>
      </c>
      <c r="AQ930" s="20">
        <f t="shared" si="313"/>
        <v>850.8516764629602</v>
      </c>
      <c r="AR930" s="86">
        <f t="shared" si="314"/>
        <v>1.2546182344183991</v>
      </c>
    </row>
    <row r="931" spans="1:44" x14ac:dyDescent="0.25">
      <c r="A931" s="3" t="s">
        <v>757</v>
      </c>
      <c r="B931" s="4">
        <v>40306</v>
      </c>
      <c r="C931" s="7">
        <v>4301334059</v>
      </c>
      <c r="D931" s="8">
        <v>366</v>
      </c>
      <c r="E931" s="8">
        <v>2802</v>
      </c>
      <c r="F931" s="8" t="s">
        <v>1695</v>
      </c>
      <c r="G931" s="8" t="s">
        <v>1696</v>
      </c>
      <c r="H931" s="8">
        <v>40.051310000000001</v>
      </c>
      <c r="I931" s="9">
        <v>-110.32789</v>
      </c>
      <c r="J931" s="7">
        <v>2802</v>
      </c>
      <c r="K931" s="8">
        <v>365</v>
      </c>
      <c r="L931" s="8">
        <v>730</v>
      </c>
      <c r="M931" s="8">
        <v>1095</v>
      </c>
      <c r="N931" s="8">
        <v>1460</v>
      </c>
      <c r="O931" s="8">
        <v>1825</v>
      </c>
      <c r="P931" s="8">
        <v>2190</v>
      </c>
      <c r="Q931" s="6">
        <v>2.3290384453705478E-4</v>
      </c>
      <c r="R931" s="33">
        <f t="shared" si="297"/>
        <v>2573.6459332920836</v>
      </c>
      <c r="S931" s="31">
        <f t="shared" si="298"/>
        <v>2363.9019949860385</v>
      </c>
      <c r="T931" s="31">
        <f t="shared" si="299"/>
        <v>2171.2515189496294</v>
      </c>
      <c r="U931" s="31">
        <f t="shared" si="300"/>
        <v>1994.3014425049867</v>
      </c>
      <c r="V931" s="31">
        <f t="shared" si="301"/>
        <v>1831.7722331411471</v>
      </c>
      <c r="W931" s="20">
        <f t="shared" si="302"/>
        <v>1682.4886361674062</v>
      </c>
      <c r="Y931" s="153">
        <f t="shared" si="294"/>
        <v>4.1316722879999999</v>
      </c>
      <c r="Z931" s="155">
        <f t="shared" si="303"/>
        <v>517.53118396881575</v>
      </c>
      <c r="AA931" s="156">
        <f t="shared" si="304"/>
        <v>1653.7203349808135</v>
      </c>
      <c r="AD931" s="14" t="s">
        <v>757</v>
      </c>
      <c r="AE931" s="57">
        <v>40306</v>
      </c>
      <c r="AF931" s="33">
        <f t="shared" si="305"/>
        <v>2573.6459332920836</v>
      </c>
      <c r="AG931" s="84">
        <f t="shared" si="295"/>
        <v>3.794954169060242</v>
      </c>
      <c r="AH931" s="31">
        <f t="shared" si="306"/>
        <v>2363.9019949860385</v>
      </c>
      <c r="AI931" s="86">
        <f t="shared" si="296"/>
        <v>3.4856775032946929</v>
      </c>
      <c r="AJ931" s="155">
        <f t="shared" si="307"/>
        <v>2171.2515189496294</v>
      </c>
      <c r="AK931" s="56"/>
      <c r="AL931" s="86">
        <f t="shared" si="308"/>
        <v>3.2016058997580621</v>
      </c>
      <c r="AM931" s="31">
        <f t="shared" si="309"/>
        <v>1994.3014425049867</v>
      </c>
      <c r="AN931" s="86">
        <f t="shared" si="310"/>
        <v>2.9406852262370728</v>
      </c>
      <c r="AO931" s="31">
        <f t="shared" si="311"/>
        <v>1831.7722331411471</v>
      </c>
      <c r="AP931" s="89">
        <f t="shared" si="312"/>
        <v>2.7010287557448796</v>
      </c>
      <c r="AQ931" s="20">
        <f t="shared" si="313"/>
        <v>1682.4886361674062</v>
      </c>
      <c r="AR931" s="86">
        <f t="shared" si="314"/>
        <v>2.4809035235288315</v>
      </c>
    </row>
    <row r="932" spans="1:44" x14ac:dyDescent="0.25">
      <c r="A932" s="3" t="s">
        <v>848</v>
      </c>
      <c r="B932" s="4">
        <v>40309</v>
      </c>
      <c r="C932" s="7">
        <v>4301334240</v>
      </c>
      <c r="D932" s="8">
        <v>360</v>
      </c>
      <c r="E932" s="8">
        <v>479</v>
      </c>
      <c r="F932" s="8" t="s">
        <v>1695</v>
      </c>
      <c r="G932" s="8" t="s">
        <v>1696</v>
      </c>
      <c r="H932" s="8">
        <v>40.1220199999999</v>
      </c>
      <c r="I932" s="9">
        <v>-110.149649999999</v>
      </c>
      <c r="J932" s="7">
        <v>479</v>
      </c>
      <c r="K932" s="8">
        <v>365</v>
      </c>
      <c r="L932" s="8">
        <v>730</v>
      </c>
      <c r="M932" s="8">
        <v>1095</v>
      </c>
      <c r="N932" s="8">
        <v>1460</v>
      </c>
      <c r="O932" s="8">
        <v>1825</v>
      </c>
      <c r="P932" s="8">
        <v>2190</v>
      </c>
      <c r="Q932" s="6">
        <v>2.3290384453705478E-4</v>
      </c>
      <c r="R932" s="33">
        <f t="shared" si="297"/>
        <v>439.96302714022414</v>
      </c>
      <c r="S932" s="31">
        <f t="shared" si="298"/>
        <v>404.10744311146055</v>
      </c>
      <c r="T932" s="31">
        <f t="shared" si="299"/>
        <v>371.17397486683524</v>
      </c>
      <c r="U932" s="31">
        <f t="shared" si="300"/>
        <v>340.92447928618435</v>
      </c>
      <c r="V932" s="31">
        <f t="shared" si="301"/>
        <v>313.14022115439309</v>
      </c>
      <c r="W932" s="20">
        <f t="shared" si="302"/>
        <v>287.62029147901058</v>
      </c>
      <c r="Y932" s="153">
        <f t="shared" si="294"/>
        <v>0.70630657600000002</v>
      </c>
      <c r="Z932" s="155">
        <f t="shared" si="303"/>
        <v>88.471604968259356</v>
      </c>
      <c r="AA932" s="156">
        <f t="shared" si="304"/>
        <v>282.70236989857585</v>
      </c>
      <c r="AD932" s="14" t="s">
        <v>848</v>
      </c>
      <c r="AE932" s="57">
        <v>40309</v>
      </c>
      <c r="AF932" s="33">
        <f t="shared" si="305"/>
        <v>439.96302714022414</v>
      </c>
      <c r="AG932" s="84">
        <f t="shared" si="295"/>
        <v>0.64874484189145465</v>
      </c>
      <c r="AH932" s="31">
        <f t="shared" si="306"/>
        <v>404.10744311146055</v>
      </c>
      <c r="AI932" s="86">
        <f t="shared" si="296"/>
        <v>0.59587420559534543</v>
      </c>
      <c r="AJ932" s="155">
        <f t="shared" si="307"/>
        <v>371.17397486683524</v>
      </c>
      <c r="AK932" s="56"/>
      <c r="AL932" s="86">
        <f t="shared" si="308"/>
        <v>0.54731235759604269</v>
      </c>
      <c r="AM932" s="31">
        <f t="shared" si="309"/>
        <v>340.92447928618435</v>
      </c>
      <c r="AN932" s="86">
        <f t="shared" si="310"/>
        <v>0.50270814538456743</v>
      </c>
      <c r="AO932" s="31">
        <f t="shared" si="311"/>
        <v>313.14022115439309</v>
      </c>
      <c r="AP932" s="89">
        <f t="shared" si="312"/>
        <v>0.4617390342618834</v>
      </c>
      <c r="AQ932" s="20">
        <f t="shared" si="313"/>
        <v>287.62029147901058</v>
      </c>
      <c r="AR932" s="86">
        <f t="shared" si="314"/>
        <v>0.42410877507862615</v>
      </c>
    </row>
    <row r="933" spans="1:44" x14ac:dyDescent="0.25">
      <c r="A933" s="3" t="s">
        <v>870</v>
      </c>
      <c r="B933" s="4">
        <v>40311</v>
      </c>
      <c r="C933" s="7">
        <v>4301350002</v>
      </c>
      <c r="D933" s="8">
        <v>364</v>
      </c>
      <c r="E933" s="8">
        <v>3725</v>
      </c>
      <c r="F933" s="8" t="s">
        <v>1695</v>
      </c>
      <c r="G933" s="8" t="s">
        <v>1696</v>
      </c>
      <c r="H933" s="8">
        <v>40.1190199999999</v>
      </c>
      <c r="I933" s="9">
        <v>-110.13609</v>
      </c>
      <c r="J933" s="7">
        <v>3725</v>
      </c>
      <c r="K933" s="8">
        <v>365</v>
      </c>
      <c r="L933" s="8">
        <v>730</v>
      </c>
      <c r="M933" s="8">
        <v>1095</v>
      </c>
      <c r="N933" s="8">
        <v>1460</v>
      </c>
      <c r="O933" s="8">
        <v>1825</v>
      </c>
      <c r="P933" s="8">
        <v>2190</v>
      </c>
      <c r="Q933" s="6">
        <v>2.3290384453705478E-4</v>
      </c>
      <c r="R933" s="33">
        <f t="shared" si="297"/>
        <v>3421.4243759860851</v>
      </c>
      <c r="S933" s="31">
        <f t="shared" si="298"/>
        <v>3142.5891974743017</v>
      </c>
      <c r="T933" s="31">
        <f t="shared" si="299"/>
        <v>2886.478197033322</v>
      </c>
      <c r="U933" s="31">
        <f t="shared" si="300"/>
        <v>2651.2394265992416</v>
      </c>
      <c r="V933" s="31">
        <f t="shared" si="301"/>
        <v>2435.1718659710109</v>
      </c>
      <c r="W933" s="20">
        <f t="shared" si="302"/>
        <v>2236.7131226708025</v>
      </c>
      <c r="Y933" s="153">
        <f t="shared" si="294"/>
        <v>5.4926763999999997</v>
      </c>
      <c r="Z933" s="155">
        <f t="shared" si="303"/>
        <v>688.00987162164108</v>
      </c>
      <c r="AA933" s="156">
        <f t="shared" si="304"/>
        <v>2198.4683254116808</v>
      </c>
      <c r="AD933" s="14" t="s">
        <v>870</v>
      </c>
      <c r="AE933" s="57">
        <v>40311</v>
      </c>
      <c r="AF933" s="33">
        <f t="shared" si="305"/>
        <v>3421.4243759860851</v>
      </c>
      <c r="AG933" s="84">
        <f t="shared" si="295"/>
        <v>5.0450407850640255</v>
      </c>
      <c r="AH933" s="31">
        <f t="shared" si="306"/>
        <v>3142.5891974743017</v>
      </c>
      <c r="AI933" s="86">
        <f t="shared" si="296"/>
        <v>4.6338860456005468</v>
      </c>
      <c r="AJ933" s="155">
        <f t="shared" si="307"/>
        <v>2886.478197033322</v>
      </c>
      <c r="AK933" s="56"/>
      <c r="AL933" s="86">
        <f t="shared" si="308"/>
        <v>4.2562391065663023</v>
      </c>
      <c r="AM933" s="31">
        <f t="shared" si="309"/>
        <v>2651.2394265992416</v>
      </c>
      <c r="AN933" s="86">
        <f t="shared" si="310"/>
        <v>3.9093691890553521</v>
      </c>
      <c r="AO933" s="31">
        <f t="shared" si="311"/>
        <v>2435.1718659710109</v>
      </c>
      <c r="AP933" s="89">
        <f t="shared" si="312"/>
        <v>3.5907680639363582</v>
      </c>
      <c r="AQ933" s="20">
        <f t="shared" si="313"/>
        <v>2236.7131226708025</v>
      </c>
      <c r="AR933" s="86">
        <f t="shared" si="314"/>
        <v>3.2981319147554955</v>
      </c>
    </row>
    <row r="934" spans="1:44" x14ac:dyDescent="0.25">
      <c r="A934" s="3" t="s">
        <v>981</v>
      </c>
      <c r="B934" s="4">
        <v>40312</v>
      </c>
      <c r="C934" s="7">
        <v>4301350204</v>
      </c>
      <c r="D934" s="8">
        <v>362</v>
      </c>
      <c r="E934" s="8">
        <v>4995</v>
      </c>
      <c r="F934" s="8" t="s">
        <v>1695</v>
      </c>
      <c r="G934" s="8" t="s">
        <v>1696</v>
      </c>
      <c r="H934" s="8">
        <v>40.127040000000001</v>
      </c>
      <c r="I934" s="9">
        <v>-110.004009999999</v>
      </c>
      <c r="J934" s="7">
        <v>4995</v>
      </c>
      <c r="K934" s="8">
        <v>365</v>
      </c>
      <c r="L934" s="8">
        <v>730</v>
      </c>
      <c r="M934" s="8">
        <v>1095</v>
      </c>
      <c r="N934" s="8">
        <v>1460</v>
      </c>
      <c r="O934" s="8">
        <v>1825</v>
      </c>
      <c r="P934" s="8">
        <v>2190</v>
      </c>
      <c r="Q934" s="6">
        <v>2.3290384453705478E-4</v>
      </c>
      <c r="R934" s="33">
        <f t="shared" si="297"/>
        <v>4587.9234249799993</v>
      </c>
      <c r="S934" s="31">
        <f t="shared" si="298"/>
        <v>4214.0222929890297</v>
      </c>
      <c r="T934" s="31">
        <f t="shared" si="299"/>
        <v>3870.5929111896494</v>
      </c>
      <c r="U934" s="31">
        <f t="shared" si="300"/>
        <v>3555.151929090795</v>
      </c>
      <c r="V934" s="31">
        <f t="shared" si="301"/>
        <v>3265.4183813490472</v>
      </c>
      <c r="W934" s="20">
        <f t="shared" si="302"/>
        <v>2999.2971940243374</v>
      </c>
      <c r="Y934" s="153">
        <f t="shared" si="294"/>
        <v>7.3653472799999999</v>
      </c>
      <c r="Z934" s="155">
        <f t="shared" si="303"/>
        <v>922.57968020136843</v>
      </c>
      <c r="AA934" s="156">
        <f t="shared" si="304"/>
        <v>2948.0132309882806</v>
      </c>
      <c r="AD934" s="14" t="s">
        <v>981</v>
      </c>
      <c r="AE934" s="57">
        <v>40312</v>
      </c>
      <c r="AF934" s="33">
        <f t="shared" si="305"/>
        <v>4587.9234249799993</v>
      </c>
      <c r="AG934" s="84">
        <f t="shared" si="295"/>
        <v>6.7650949587637079</v>
      </c>
      <c r="AH934" s="31">
        <f t="shared" si="306"/>
        <v>4214.0222929890297</v>
      </c>
      <c r="AI934" s="86">
        <f t="shared" si="296"/>
        <v>6.2137612879932158</v>
      </c>
      <c r="AJ934" s="155">
        <f t="shared" si="307"/>
        <v>3870.5929111896494</v>
      </c>
      <c r="AK934" s="56"/>
      <c r="AL934" s="86">
        <f t="shared" si="308"/>
        <v>5.7073595536372306</v>
      </c>
      <c r="AM934" s="31">
        <f t="shared" si="309"/>
        <v>3555.151929090795</v>
      </c>
      <c r="AN934" s="86">
        <f t="shared" si="310"/>
        <v>5.2422279461292574</v>
      </c>
      <c r="AO934" s="31">
        <f t="shared" si="311"/>
        <v>3265.4183813490472</v>
      </c>
      <c r="AP934" s="89">
        <f t="shared" si="312"/>
        <v>4.8150030817079497</v>
      </c>
      <c r="AQ934" s="20">
        <f t="shared" si="313"/>
        <v>2999.2971940243374</v>
      </c>
      <c r="AR934" s="86">
        <f t="shared" si="314"/>
        <v>4.4225956816654222</v>
      </c>
    </row>
    <row r="935" spans="1:44" x14ac:dyDescent="0.25">
      <c r="A935" s="3" t="s">
        <v>1545</v>
      </c>
      <c r="B935" s="4">
        <v>40312</v>
      </c>
      <c r="C935" s="7">
        <v>4304751290</v>
      </c>
      <c r="D935" s="8">
        <v>350</v>
      </c>
      <c r="E935" s="8">
        <v>7549</v>
      </c>
      <c r="F935" s="8" t="s">
        <v>1695</v>
      </c>
      <c r="G935" s="8" t="s">
        <v>1697</v>
      </c>
      <c r="H935" s="8">
        <v>40.155320000000003</v>
      </c>
      <c r="I935" s="9">
        <v>-109.87179</v>
      </c>
      <c r="J935" s="7">
        <v>7549</v>
      </c>
      <c r="K935" s="8">
        <v>365</v>
      </c>
      <c r="L935" s="8">
        <v>730</v>
      </c>
      <c r="M935" s="8">
        <v>1095</v>
      </c>
      <c r="N935" s="8">
        <v>1460</v>
      </c>
      <c r="O935" s="8">
        <v>1825</v>
      </c>
      <c r="P935" s="8">
        <v>2190</v>
      </c>
      <c r="Q935" s="6">
        <v>2.3290384453705478E-4</v>
      </c>
      <c r="R935" s="33">
        <f t="shared" si="297"/>
        <v>6933.7805676024045</v>
      </c>
      <c r="S935" s="31">
        <f t="shared" si="298"/>
        <v>6368.6995575123501</v>
      </c>
      <c r="T935" s="31">
        <f t="shared" si="299"/>
        <v>5849.6708481622954</v>
      </c>
      <c r="U935" s="31">
        <f t="shared" si="300"/>
        <v>5372.9413238651478</v>
      </c>
      <c r="V935" s="31">
        <f t="shared" si="301"/>
        <v>4935.0637358966878</v>
      </c>
      <c r="W935" s="20">
        <f t="shared" si="302"/>
        <v>4532.8717753132578</v>
      </c>
      <c r="Y935" s="153">
        <f t="shared" si="294"/>
        <v>11.131332656</v>
      </c>
      <c r="Z935" s="155">
        <f t="shared" si="303"/>
        <v>1394.3051062743004</v>
      </c>
      <c r="AA935" s="156">
        <f t="shared" si="304"/>
        <v>4455.3657418879948</v>
      </c>
      <c r="AD935" s="14" t="s">
        <v>1545</v>
      </c>
      <c r="AE935" s="57">
        <v>40312</v>
      </c>
      <c r="AF935" s="33">
        <f t="shared" si="305"/>
        <v>6933.7805676024045</v>
      </c>
      <c r="AG935" s="84">
        <f t="shared" si="295"/>
        <v>10.22416453327472</v>
      </c>
      <c r="AH935" s="31">
        <f t="shared" si="306"/>
        <v>6368.6995575123501</v>
      </c>
      <c r="AI935" s="86">
        <f t="shared" si="296"/>
        <v>9.3909277203324901</v>
      </c>
      <c r="AJ935" s="155">
        <f t="shared" si="307"/>
        <v>5849.6708481622954</v>
      </c>
      <c r="AK935" s="56"/>
      <c r="AL935" s="86">
        <f t="shared" si="308"/>
        <v>8.6255970511326243</v>
      </c>
      <c r="AM935" s="31">
        <f t="shared" si="309"/>
        <v>5372.9413238651478</v>
      </c>
      <c r="AN935" s="86">
        <f t="shared" si="310"/>
        <v>7.9226383914574097</v>
      </c>
      <c r="AO935" s="31">
        <f t="shared" si="311"/>
        <v>4935.0637358966878</v>
      </c>
      <c r="AP935" s="89">
        <f t="shared" si="312"/>
        <v>7.2769686213840457</v>
      </c>
      <c r="AQ935" s="20">
        <f t="shared" si="313"/>
        <v>4532.8717753132578</v>
      </c>
      <c r="AR935" s="86">
        <f t="shared" si="314"/>
        <v>6.6839188790575124</v>
      </c>
    </row>
    <row r="936" spans="1:44" x14ac:dyDescent="0.25">
      <c r="A936" s="3" t="s">
        <v>1015</v>
      </c>
      <c r="B936" s="4">
        <v>40315</v>
      </c>
      <c r="C936" s="7">
        <v>4301350245</v>
      </c>
      <c r="D936" s="8">
        <v>366</v>
      </c>
      <c r="E936" s="8">
        <v>4231</v>
      </c>
      <c r="F936" s="8" t="s">
        <v>1695</v>
      </c>
      <c r="G936" s="8" t="s">
        <v>1696</v>
      </c>
      <c r="H936" s="8">
        <v>40.05518</v>
      </c>
      <c r="I936" s="9">
        <v>-110.31478</v>
      </c>
      <c r="J936" s="7">
        <v>4231</v>
      </c>
      <c r="K936" s="8">
        <v>365</v>
      </c>
      <c r="L936" s="8">
        <v>730</v>
      </c>
      <c r="M936" s="8">
        <v>1095</v>
      </c>
      <c r="N936" s="8">
        <v>1460</v>
      </c>
      <c r="O936" s="8">
        <v>1825</v>
      </c>
      <c r="P936" s="8">
        <v>2190</v>
      </c>
      <c r="Q936" s="6">
        <v>2.3290384453705478E-4</v>
      </c>
      <c r="R936" s="33">
        <f t="shared" si="297"/>
        <v>3886.1869892072823</v>
      </c>
      <c r="S936" s="31">
        <f t="shared" si="298"/>
        <v>3569.4751394667842</v>
      </c>
      <c r="T936" s="31">
        <f t="shared" si="299"/>
        <v>3278.5742957444259</v>
      </c>
      <c r="U936" s="31">
        <f t="shared" si="300"/>
        <v>3011.3809433399711</v>
      </c>
      <c r="V936" s="31">
        <f t="shared" si="301"/>
        <v>2765.9629972948587</v>
      </c>
      <c r="W936" s="20">
        <f t="shared" si="302"/>
        <v>2540.5458314148091</v>
      </c>
      <c r="Y936" s="153">
        <f t="shared" si="294"/>
        <v>6.2387956639999995</v>
      </c>
      <c r="Z936" s="155">
        <f t="shared" si="303"/>
        <v>781.46839378017819</v>
      </c>
      <c r="AA936" s="156">
        <f t="shared" si="304"/>
        <v>2497.1059019642476</v>
      </c>
      <c r="AD936" s="14" t="s">
        <v>1015</v>
      </c>
      <c r="AE936" s="57">
        <v>40315</v>
      </c>
      <c r="AF936" s="33">
        <f t="shared" si="305"/>
        <v>3886.1869892072823</v>
      </c>
      <c r="AG936" s="84">
        <f t="shared" si="295"/>
        <v>5.7303537078136628</v>
      </c>
      <c r="AH936" s="31">
        <f t="shared" si="306"/>
        <v>3569.4751394667842</v>
      </c>
      <c r="AI936" s="86">
        <f t="shared" si="296"/>
        <v>5.26334815004991</v>
      </c>
      <c r="AJ936" s="155">
        <f t="shared" si="307"/>
        <v>3278.5742957444259</v>
      </c>
      <c r="AK936" s="56"/>
      <c r="AL936" s="86">
        <f t="shared" si="308"/>
        <v>4.8344020563441683</v>
      </c>
      <c r="AM936" s="31">
        <f t="shared" si="309"/>
        <v>3011.3809433399711</v>
      </c>
      <c r="AN936" s="86">
        <f t="shared" si="310"/>
        <v>4.4404137017162943</v>
      </c>
      <c r="AO936" s="31">
        <f t="shared" si="311"/>
        <v>2765.9629972948587</v>
      </c>
      <c r="AP936" s="89">
        <f t="shared" si="312"/>
        <v>4.07853414188315</v>
      </c>
      <c r="AQ936" s="20">
        <f t="shared" si="313"/>
        <v>2540.5458314148091</v>
      </c>
      <c r="AR936" s="86">
        <f t="shared" si="314"/>
        <v>3.7461466124377183</v>
      </c>
    </row>
    <row r="937" spans="1:44" x14ac:dyDescent="0.25">
      <c r="A937" s="3" t="s">
        <v>924</v>
      </c>
      <c r="B937" s="4">
        <v>40316</v>
      </c>
      <c r="C937" s="7">
        <v>4301350113</v>
      </c>
      <c r="D937" s="8">
        <v>347</v>
      </c>
      <c r="E937" s="8">
        <v>4209</v>
      </c>
      <c r="F937" s="8" t="s">
        <v>1695</v>
      </c>
      <c r="G937" s="8" t="s">
        <v>1696</v>
      </c>
      <c r="H937" s="8">
        <v>40.069029999999898</v>
      </c>
      <c r="I937" s="9">
        <v>-110.07422</v>
      </c>
      <c r="J937" s="7">
        <v>4209</v>
      </c>
      <c r="K937" s="8">
        <v>365</v>
      </c>
      <c r="L937" s="8">
        <v>730</v>
      </c>
      <c r="M937" s="8">
        <v>1095</v>
      </c>
      <c r="N937" s="8">
        <v>1460</v>
      </c>
      <c r="O937" s="8">
        <v>1825</v>
      </c>
      <c r="P937" s="8">
        <v>2190</v>
      </c>
      <c r="Q937" s="6">
        <v>2.3290384453705478E-4</v>
      </c>
      <c r="R937" s="33">
        <f t="shared" si="297"/>
        <v>3865.9799190672302</v>
      </c>
      <c r="S937" s="31">
        <f t="shared" si="298"/>
        <v>3550.9148811192849</v>
      </c>
      <c r="T937" s="31">
        <f t="shared" si="299"/>
        <v>3261.5266392787257</v>
      </c>
      <c r="U937" s="31">
        <f t="shared" si="300"/>
        <v>2995.7226165251564</v>
      </c>
      <c r="V937" s="31">
        <f t="shared" si="301"/>
        <v>2751.5807741938215</v>
      </c>
      <c r="W937" s="20">
        <f t="shared" si="302"/>
        <v>2527.3357136433306</v>
      </c>
      <c r="Y937" s="153">
        <f t="shared" si="294"/>
        <v>6.2063556960000001</v>
      </c>
      <c r="Z937" s="155">
        <f t="shared" si="303"/>
        <v>777.40497977328528</v>
      </c>
      <c r="AA937" s="156">
        <f t="shared" si="304"/>
        <v>2484.1216595054402</v>
      </c>
      <c r="AD937" s="14" t="s">
        <v>924</v>
      </c>
      <c r="AE937" s="57">
        <v>40316</v>
      </c>
      <c r="AF937" s="33">
        <f t="shared" si="305"/>
        <v>3865.9799190672302</v>
      </c>
      <c r="AG937" s="84">
        <f t="shared" si="295"/>
        <v>5.7005574937810692</v>
      </c>
      <c r="AH937" s="31">
        <f t="shared" si="306"/>
        <v>3550.9148811192849</v>
      </c>
      <c r="AI937" s="86">
        <f t="shared" si="296"/>
        <v>5.2359802324651543</v>
      </c>
      <c r="AJ937" s="155">
        <f t="shared" si="307"/>
        <v>3261.5266392787257</v>
      </c>
      <c r="AK937" s="56"/>
      <c r="AL937" s="86">
        <f t="shared" si="308"/>
        <v>4.8092645367886089</v>
      </c>
      <c r="AM937" s="31">
        <f t="shared" si="309"/>
        <v>2995.7226165251564</v>
      </c>
      <c r="AN937" s="86">
        <f t="shared" si="310"/>
        <v>4.4173248098614701</v>
      </c>
      <c r="AO937" s="31">
        <f t="shared" si="311"/>
        <v>2751.5807741938215</v>
      </c>
      <c r="AP937" s="89">
        <f t="shared" si="312"/>
        <v>4.0573269211028542</v>
      </c>
      <c r="AQ937" s="20">
        <f t="shared" si="313"/>
        <v>2527.3357136433306</v>
      </c>
      <c r="AR937" s="86">
        <f t="shared" si="314"/>
        <v>3.7266677125384913</v>
      </c>
    </row>
    <row r="938" spans="1:44" x14ac:dyDescent="0.25">
      <c r="A938" s="3" t="s">
        <v>983</v>
      </c>
      <c r="B938" s="4">
        <v>40318</v>
      </c>
      <c r="C938" s="7">
        <v>4301350206</v>
      </c>
      <c r="D938" s="8">
        <v>354</v>
      </c>
      <c r="E938" s="8">
        <v>3640</v>
      </c>
      <c r="F938" s="8" t="s">
        <v>1695</v>
      </c>
      <c r="G938" s="8" t="s">
        <v>1696</v>
      </c>
      <c r="H938" s="8">
        <v>40.123399999999897</v>
      </c>
      <c r="I938" s="9">
        <v>-110.005799999999</v>
      </c>
      <c r="J938" s="7">
        <v>3640</v>
      </c>
      <c r="K938" s="8">
        <v>365</v>
      </c>
      <c r="L938" s="8">
        <v>730</v>
      </c>
      <c r="M938" s="8">
        <v>1095</v>
      </c>
      <c r="N938" s="8">
        <v>1460</v>
      </c>
      <c r="O938" s="8">
        <v>1825</v>
      </c>
      <c r="P938" s="8">
        <v>2190</v>
      </c>
      <c r="Q938" s="6">
        <v>2.3290384453705478E-4</v>
      </c>
      <c r="R938" s="33">
        <f t="shared" si="297"/>
        <v>3343.3516049904297</v>
      </c>
      <c r="S938" s="31">
        <f t="shared" si="298"/>
        <v>3070.8791084044183</v>
      </c>
      <c r="T938" s="31">
        <f t="shared" si="299"/>
        <v>2820.6122515976626</v>
      </c>
      <c r="U938" s="31">
        <f t="shared" si="300"/>
        <v>2590.7413457238226</v>
      </c>
      <c r="V938" s="31">
        <f t="shared" si="301"/>
        <v>2379.6041858079143</v>
      </c>
      <c r="W938" s="20">
        <f t="shared" si="302"/>
        <v>2185.6740312809989</v>
      </c>
      <c r="Y938" s="153">
        <f t="shared" si="294"/>
        <v>5.3673401599999995</v>
      </c>
      <c r="Z938" s="155">
        <f t="shared" si="303"/>
        <v>672.31031750410034</v>
      </c>
      <c r="AA938" s="156">
        <f t="shared" si="304"/>
        <v>2148.3019340935621</v>
      </c>
      <c r="AD938" s="14" t="s">
        <v>983</v>
      </c>
      <c r="AE938" s="57">
        <v>40318</v>
      </c>
      <c r="AF938" s="33">
        <f t="shared" si="305"/>
        <v>3343.3516049904297</v>
      </c>
      <c r="AG938" s="84">
        <f t="shared" si="295"/>
        <v>4.9299190490290083</v>
      </c>
      <c r="AH938" s="31">
        <f t="shared" si="306"/>
        <v>3070.8791084044183</v>
      </c>
      <c r="AI938" s="86">
        <f t="shared" si="296"/>
        <v>4.5281463640230841</v>
      </c>
      <c r="AJ938" s="155">
        <f t="shared" si="307"/>
        <v>2820.6122515976626</v>
      </c>
      <c r="AK938" s="56"/>
      <c r="AL938" s="86">
        <f t="shared" si="308"/>
        <v>4.1591168719198235</v>
      </c>
      <c r="AM938" s="31">
        <f t="shared" si="309"/>
        <v>2590.7413457238226</v>
      </c>
      <c r="AN938" s="86">
        <f t="shared" si="310"/>
        <v>3.8201621068889882</v>
      </c>
      <c r="AO938" s="31">
        <f t="shared" si="311"/>
        <v>2379.6041858079143</v>
      </c>
      <c r="AP938" s="89">
        <f t="shared" si="312"/>
        <v>3.508831074557945</v>
      </c>
      <c r="AQ938" s="20">
        <f t="shared" si="313"/>
        <v>2185.6740312809989</v>
      </c>
      <c r="AR938" s="86">
        <f t="shared" si="314"/>
        <v>3.2228725287812092</v>
      </c>
    </row>
    <row r="939" spans="1:44" x14ac:dyDescent="0.25">
      <c r="A939" s="3" t="s">
        <v>806</v>
      </c>
      <c r="B939" s="4">
        <v>40319</v>
      </c>
      <c r="C939" s="7">
        <v>4301334174</v>
      </c>
      <c r="D939" s="8">
        <v>356</v>
      </c>
      <c r="E939" s="8">
        <v>665</v>
      </c>
      <c r="F939" s="8" t="s">
        <v>1695</v>
      </c>
      <c r="G939" s="8" t="s">
        <v>1696</v>
      </c>
      <c r="H939" s="8">
        <v>40.0907699999999</v>
      </c>
      <c r="I939" s="9">
        <v>-110.14490000000001</v>
      </c>
      <c r="J939" s="7">
        <v>665</v>
      </c>
      <c r="K939" s="8">
        <v>365</v>
      </c>
      <c r="L939" s="8">
        <v>730</v>
      </c>
      <c r="M939" s="8">
        <v>1095</v>
      </c>
      <c r="N939" s="8">
        <v>1460</v>
      </c>
      <c r="O939" s="8">
        <v>1825</v>
      </c>
      <c r="P939" s="8">
        <v>2190</v>
      </c>
      <c r="Q939" s="6">
        <v>2.3290384453705478E-4</v>
      </c>
      <c r="R939" s="33">
        <f t="shared" si="297"/>
        <v>610.80462014248235</v>
      </c>
      <c r="S939" s="31">
        <f t="shared" si="298"/>
        <v>561.02599095849951</v>
      </c>
      <c r="T939" s="31">
        <f t="shared" si="299"/>
        <v>515.30416134957295</v>
      </c>
      <c r="U939" s="31">
        <f t="shared" si="300"/>
        <v>473.30851508415992</v>
      </c>
      <c r="V939" s="31">
        <f t="shared" si="301"/>
        <v>434.73538009952279</v>
      </c>
      <c r="W939" s="20">
        <f t="shared" si="302"/>
        <v>399.30583263787474</v>
      </c>
      <c r="Y939" s="153">
        <f t="shared" si="294"/>
        <v>0.98057176000000001</v>
      </c>
      <c r="Z939" s="155">
        <f t="shared" si="303"/>
        <v>122.82592339017218</v>
      </c>
      <c r="AA939" s="156">
        <f t="shared" si="304"/>
        <v>392.47823795940076</v>
      </c>
      <c r="AD939" s="14" t="s">
        <v>806</v>
      </c>
      <c r="AE939" s="57">
        <v>40319</v>
      </c>
      <c r="AF939" s="33">
        <f t="shared" si="305"/>
        <v>610.80462014248235</v>
      </c>
      <c r="AG939" s="84">
        <f t="shared" si="295"/>
        <v>0.90065828780337642</v>
      </c>
      <c r="AH939" s="31">
        <f t="shared" si="306"/>
        <v>561.02599095849951</v>
      </c>
      <c r="AI939" s="86">
        <f t="shared" si="296"/>
        <v>0.82725750881190963</v>
      </c>
      <c r="AJ939" s="155">
        <f t="shared" si="307"/>
        <v>515.30416134957295</v>
      </c>
      <c r="AK939" s="56"/>
      <c r="AL939" s="86">
        <f t="shared" si="308"/>
        <v>0.75983865929304462</v>
      </c>
      <c r="AM939" s="31">
        <f t="shared" si="309"/>
        <v>473.30851508415992</v>
      </c>
      <c r="AN939" s="86">
        <f t="shared" si="310"/>
        <v>0.6979142310662575</v>
      </c>
      <c r="AO939" s="31">
        <f t="shared" si="311"/>
        <v>434.73538009952279</v>
      </c>
      <c r="AP939" s="89">
        <f t="shared" si="312"/>
        <v>0.64103644631347068</v>
      </c>
      <c r="AQ939" s="20">
        <f t="shared" si="313"/>
        <v>399.30583263787474</v>
      </c>
      <c r="AR939" s="86">
        <f t="shared" si="314"/>
        <v>0.58879401968118239</v>
      </c>
    </row>
    <row r="940" spans="1:44" x14ac:dyDescent="0.25">
      <c r="A940" s="3" t="s">
        <v>925</v>
      </c>
      <c r="B940" s="4">
        <v>40322</v>
      </c>
      <c r="C940" s="7">
        <v>4301350114</v>
      </c>
      <c r="D940" s="8">
        <v>341</v>
      </c>
      <c r="E940" s="8">
        <v>4277</v>
      </c>
      <c r="F940" s="8" t="s">
        <v>1695</v>
      </c>
      <c r="G940" s="8" t="s">
        <v>1696</v>
      </c>
      <c r="H940" s="8">
        <v>40.069409999999898</v>
      </c>
      <c r="I940" s="9">
        <v>-110.06592000000001</v>
      </c>
      <c r="J940" s="7">
        <v>4277</v>
      </c>
      <c r="K940" s="8">
        <v>365</v>
      </c>
      <c r="L940" s="8">
        <v>730</v>
      </c>
      <c r="M940" s="8">
        <v>1095</v>
      </c>
      <c r="N940" s="8">
        <v>1460</v>
      </c>
      <c r="O940" s="8">
        <v>1825</v>
      </c>
      <c r="P940" s="8">
        <v>2190</v>
      </c>
      <c r="Q940" s="6">
        <v>2.3290384453705478E-4</v>
      </c>
      <c r="R940" s="33">
        <f t="shared" si="297"/>
        <v>3928.4381358637547</v>
      </c>
      <c r="S940" s="31">
        <f t="shared" si="298"/>
        <v>3608.2829523751916</v>
      </c>
      <c r="T940" s="31">
        <f t="shared" si="299"/>
        <v>3314.2193956272536</v>
      </c>
      <c r="U940" s="31">
        <f t="shared" si="300"/>
        <v>3044.1210812254917</v>
      </c>
      <c r="V940" s="31">
        <f t="shared" si="301"/>
        <v>2796.0349183242993</v>
      </c>
      <c r="W940" s="20">
        <f t="shared" si="302"/>
        <v>2568.1669867551736</v>
      </c>
      <c r="Y940" s="153">
        <f t="shared" si="294"/>
        <v>6.3066246879999994</v>
      </c>
      <c r="Z940" s="155">
        <f t="shared" si="303"/>
        <v>789.96462306731792</v>
      </c>
      <c r="AA940" s="156">
        <f t="shared" si="304"/>
        <v>2524.2547725599356</v>
      </c>
      <c r="AD940" s="14" t="s">
        <v>925</v>
      </c>
      <c r="AE940" s="57">
        <v>40322</v>
      </c>
      <c r="AF940" s="33">
        <f t="shared" si="305"/>
        <v>3928.4381358637547</v>
      </c>
      <c r="AG940" s="84">
        <f t="shared" si="295"/>
        <v>5.7926548826090842</v>
      </c>
      <c r="AH940" s="31">
        <f t="shared" si="306"/>
        <v>3608.2829523751916</v>
      </c>
      <c r="AI940" s="86">
        <f t="shared" si="296"/>
        <v>5.3205719777271243</v>
      </c>
      <c r="AJ940" s="155">
        <f t="shared" si="307"/>
        <v>3314.2193956272536</v>
      </c>
      <c r="AK940" s="56"/>
      <c r="AL940" s="86">
        <f t="shared" si="308"/>
        <v>4.8869623245057925</v>
      </c>
      <c r="AM940" s="31">
        <f t="shared" si="309"/>
        <v>3044.1210812254917</v>
      </c>
      <c r="AN940" s="86">
        <f t="shared" si="310"/>
        <v>4.4886904755945611</v>
      </c>
      <c r="AO940" s="31">
        <f t="shared" si="311"/>
        <v>2796.0349183242993</v>
      </c>
      <c r="AP940" s="89">
        <f t="shared" si="312"/>
        <v>4.1228765126055853</v>
      </c>
      <c r="AQ940" s="20">
        <f t="shared" si="313"/>
        <v>2568.1669867551736</v>
      </c>
      <c r="AR940" s="86">
        <f t="shared" si="314"/>
        <v>3.7868752213179206</v>
      </c>
    </row>
    <row r="941" spans="1:44" x14ac:dyDescent="0.25">
      <c r="A941" s="3" t="s">
        <v>984</v>
      </c>
      <c r="B941" s="4">
        <v>40322</v>
      </c>
      <c r="C941" s="7">
        <v>4301350207</v>
      </c>
      <c r="D941" s="8">
        <v>366</v>
      </c>
      <c r="E941" s="8">
        <v>1587</v>
      </c>
      <c r="F941" s="8" t="s">
        <v>1695</v>
      </c>
      <c r="G941" s="8" t="s">
        <v>1696</v>
      </c>
      <c r="H941" s="8">
        <v>40.115549999999899</v>
      </c>
      <c r="I941" s="9">
        <v>-110.05535</v>
      </c>
      <c r="J941" s="7">
        <v>1587</v>
      </c>
      <c r="K941" s="8">
        <v>365</v>
      </c>
      <c r="L941" s="8">
        <v>730</v>
      </c>
      <c r="M941" s="8">
        <v>1095</v>
      </c>
      <c r="N941" s="8">
        <v>1460</v>
      </c>
      <c r="O941" s="8">
        <v>1825</v>
      </c>
      <c r="P941" s="8">
        <v>2190</v>
      </c>
      <c r="Q941" s="6">
        <v>2.3290384453705478E-4</v>
      </c>
      <c r="R941" s="33">
        <f t="shared" si="297"/>
        <v>1457.6645596482999</v>
      </c>
      <c r="S941" s="31">
        <f t="shared" si="298"/>
        <v>1338.8695453400583</v>
      </c>
      <c r="T941" s="31">
        <f t="shared" si="299"/>
        <v>1229.7559459575523</v>
      </c>
      <c r="U941" s="31">
        <f t="shared" si="300"/>
        <v>1129.5347570504689</v>
      </c>
      <c r="V941" s="31">
        <f t="shared" si="301"/>
        <v>1037.4812755157034</v>
      </c>
      <c r="W941" s="20">
        <f t="shared" si="302"/>
        <v>952.92985924256732</v>
      </c>
      <c r="Y941" s="153">
        <f t="shared" si="294"/>
        <v>2.3401013279999998</v>
      </c>
      <c r="Z941" s="155">
        <f t="shared" si="303"/>
        <v>293.11991040632068</v>
      </c>
      <c r="AA941" s="156">
        <f t="shared" si="304"/>
        <v>936.63603555123154</v>
      </c>
      <c r="AD941" s="14" t="s">
        <v>984</v>
      </c>
      <c r="AE941" s="57">
        <v>40322</v>
      </c>
      <c r="AF941" s="33">
        <f t="shared" si="305"/>
        <v>1457.6645596482999</v>
      </c>
      <c r="AG941" s="84">
        <f t="shared" si="295"/>
        <v>2.1493905304420426</v>
      </c>
      <c r="AH941" s="31">
        <f t="shared" si="306"/>
        <v>1338.8695453400583</v>
      </c>
      <c r="AI941" s="86">
        <f t="shared" si="296"/>
        <v>1.9742220548639109</v>
      </c>
      <c r="AJ941" s="155">
        <f t="shared" si="307"/>
        <v>1229.7559459575523</v>
      </c>
      <c r="AK941" s="56"/>
      <c r="AL941" s="86">
        <f t="shared" si="308"/>
        <v>1.8133292515760329</v>
      </c>
      <c r="AM941" s="31">
        <f t="shared" si="309"/>
        <v>1129.5347570504689</v>
      </c>
      <c r="AN941" s="86">
        <f t="shared" si="310"/>
        <v>1.6655486988002266</v>
      </c>
      <c r="AO941" s="31">
        <f t="shared" si="311"/>
        <v>1037.4812755157034</v>
      </c>
      <c r="AP941" s="89">
        <f t="shared" si="312"/>
        <v>1.5298117899240273</v>
      </c>
      <c r="AQ941" s="20">
        <f t="shared" si="313"/>
        <v>952.92985924256732</v>
      </c>
      <c r="AR941" s="86">
        <f t="shared" si="314"/>
        <v>1.4051370063669721</v>
      </c>
    </row>
    <row r="942" spans="1:44" x14ac:dyDescent="0.25">
      <c r="A942" s="3" t="s">
        <v>986</v>
      </c>
      <c r="B942" s="4">
        <v>40323</v>
      </c>
      <c r="C942" s="7">
        <v>4301350209</v>
      </c>
      <c r="D942" s="8">
        <v>362</v>
      </c>
      <c r="E942" s="8">
        <v>2557</v>
      </c>
      <c r="F942" s="8" t="s">
        <v>1695</v>
      </c>
      <c r="G942" s="8" t="s">
        <v>1696</v>
      </c>
      <c r="H942" s="8">
        <v>40.0694599999999</v>
      </c>
      <c r="I942" s="9">
        <v>-110.06589</v>
      </c>
      <c r="J942" s="7">
        <v>2557</v>
      </c>
      <c r="K942" s="8">
        <v>365</v>
      </c>
      <c r="L942" s="8">
        <v>730</v>
      </c>
      <c r="M942" s="8">
        <v>1095</v>
      </c>
      <c r="N942" s="8">
        <v>1460</v>
      </c>
      <c r="O942" s="8">
        <v>1825</v>
      </c>
      <c r="P942" s="8">
        <v>2190</v>
      </c>
      <c r="Q942" s="6">
        <v>2.3290384453705478E-4</v>
      </c>
      <c r="R942" s="33">
        <f t="shared" si="297"/>
        <v>2348.6126521869583</v>
      </c>
      <c r="S942" s="31">
        <f t="shared" si="298"/>
        <v>2157.2082088434336</v>
      </c>
      <c r="T942" s="31">
        <f t="shared" si="299"/>
        <v>1981.4026173997865</v>
      </c>
      <c r="U942" s="31">
        <f t="shared" si="300"/>
        <v>1819.9246211581908</v>
      </c>
      <c r="V942" s="31">
        <f t="shared" si="301"/>
        <v>1671.6065667886915</v>
      </c>
      <c r="W942" s="20">
        <f t="shared" si="302"/>
        <v>1535.3759609850313</v>
      </c>
      <c r="Y942" s="153">
        <f t="shared" si="294"/>
        <v>3.7704090079999997</v>
      </c>
      <c r="Z942" s="155">
        <f t="shared" si="303"/>
        <v>472.2795279829628</v>
      </c>
      <c r="AA942" s="156">
        <f t="shared" si="304"/>
        <v>1509.1230894168236</v>
      </c>
      <c r="AD942" s="14" t="s">
        <v>986</v>
      </c>
      <c r="AE942" s="57">
        <v>40323</v>
      </c>
      <c r="AF942" s="33">
        <f t="shared" si="305"/>
        <v>2348.6126521869583</v>
      </c>
      <c r="AG942" s="84">
        <f t="shared" si="295"/>
        <v>3.4631326946063661</v>
      </c>
      <c r="AH942" s="31">
        <f t="shared" si="306"/>
        <v>2157.2082088434336</v>
      </c>
      <c r="AI942" s="86">
        <f t="shared" si="296"/>
        <v>3.180898421100832</v>
      </c>
      <c r="AJ942" s="155">
        <f t="shared" si="307"/>
        <v>1981.4026173997865</v>
      </c>
      <c r="AK942" s="56"/>
      <c r="AL942" s="86">
        <f t="shared" si="308"/>
        <v>2.9216653410711508</v>
      </c>
      <c r="AM942" s="31">
        <f t="shared" si="309"/>
        <v>1819.9246211581908</v>
      </c>
      <c r="AN942" s="86">
        <f t="shared" si="310"/>
        <v>2.6835589305810834</v>
      </c>
      <c r="AO942" s="31">
        <f t="shared" si="311"/>
        <v>1671.6065667886915</v>
      </c>
      <c r="AP942" s="89">
        <f t="shared" si="312"/>
        <v>2.4648574334188642</v>
      </c>
      <c r="AQ942" s="20">
        <f t="shared" si="313"/>
        <v>1535.3759609850313</v>
      </c>
      <c r="AR942" s="86">
        <f t="shared" si="314"/>
        <v>2.263979411014712</v>
      </c>
    </row>
    <row r="943" spans="1:44" x14ac:dyDescent="0.25">
      <c r="A943" s="3" t="s">
        <v>1016</v>
      </c>
      <c r="B943" s="4">
        <v>40324</v>
      </c>
      <c r="C943" s="7">
        <v>4301350247</v>
      </c>
      <c r="D943" s="8">
        <v>366</v>
      </c>
      <c r="E943" s="8">
        <v>1504</v>
      </c>
      <c r="F943" s="8" t="s">
        <v>1695</v>
      </c>
      <c r="G943" s="8" t="s">
        <v>1696</v>
      </c>
      <c r="H943" s="8">
        <v>40.055639999999897</v>
      </c>
      <c r="I943" s="9">
        <v>-110.31981</v>
      </c>
      <c r="J943" s="7">
        <v>1504</v>
      </c>
      <c r="K943" s="8">
        <v>365</v>
      </c>
      <c r="L943" s="8">
        <v>730</v>
      </c>
      <c r="M943" s="8">
        <v>1095</v>
      </c>
      <c r="N943" s="8">
        <v>1460</v>
      </c>
      <c r="O943" s="8">
        <v>1825</v>
      </c>
      <c r="P943" s="8">
        <v>2190</v>
      </c>
      <c r="Q943" s="6">
        <v>2.3290384453705478E-4</v>
      </c>
      <c r="R943" s="33">
        <f t="shared" si="297"/>
        <v>1381.4287950290127</v>
      </c>
      <c r="S943" s="31">
        <f t="shared" si="298"/>
        <v>1268.8467524835837</v>
      </c>
      <c r="T943" s="31">
        <f t="shared" si="299"/>
        <v>1165.4397874733199</v>
      </c>
      <c r="U943" s="31">
        <f t="shared" si="300"/>
        <v>1070.4601604309421</v>
      </c>
      <c r="V943" s="31">
        <f t="shared" si="301"/>
        <v>983.22107017997337</v>
      </c>
      <c r="W943" s="20">
        <f t="shared" si="302"/>
        <v>903.09168765017091</v>
      </c>
      <c r="Y943" s="153">
        <f t="shared" si="294"/>
        <v>2.2177141759999999</v>
      </c>
      <c r="Z943" s="155">
        <f t="shared" si="303"/>
        <v>277.78975756213379</v>
      </c>
      <c r="AA943" s="156">
        <f t="shared" si="304"/>
        <v>887.65002991118615</v>
      </c>
      <c r="AD943" s="14" t="s">
        <v>1016</v>
      </c>
      <c r="AE943" s="57">
        <v>40324</v>
      </c>
      <c r="AF943" s="33">
        <f t="shared" si="305"/>
        <v>1381.4287950290127</v>
      </c>
      <c r="AG943" s="84">
        <f t="shared" si="295"/>
        <v>2.0369775411372606</v>
      </c>
      <c r="AH943" s="31">
        <f t="shared" si="306"/>
        <v>1268.8467524835837</v>
      </c>
      <c r="AI943" s="86">
        <f t="shared" si="296"/>
        <v>1.8709703657941534</v>
      </c>
      <c r="AJ943" s="155">
        <f t="shared" si="307"/>
        <v>1165.4397874733199</v>
      </c>
      <c r="AK943" s="56"/>
      <c r="AL943" s="86">
        <f t="shared" si="308"/>
        <v>1.7184922459800589</v>
      </c>
      <c r="AM943" s="31">
        <f t="shared" si="309"/>
        <v>1070.4601604309421</v>
      </c>
      <c r="AN943" s="86">
        <f t="shared" si="310"/>
        <v>1.578440606802483</v>
      </c>
      <c r="AO943" s="31">
        <f t="shared" si="311"/>
        <v>983.22107017997337</v>
      </c>
      <c r="AP943" s="89">
        <f t="shared" si="312"/>
        <v>1.4498027297074585</v>
      </c>
      <c r="AQ943" s="20">
        <f t="shared" si="313"/>
        <v>903.09168765017091</v>
      </c>
      <c r="AR943" s="86">
        <f t="shared" si="314"/>
        <v>1.3316484294744335</v>
      </c>
    </row>
    <row r="944" spans="1:44" x14ac:dyDescent="0.25">
      <c r="A944" s="3" t="s">
        <v>804</v>
      </c>
      <c r="B944" s="4">
        <v>40326</v>
      </c>
      <c r="C944" s="7">
        <v>4301334172</v>
      </c>
      <c r="D944" s="8">
        <v>315</v>
      </c>
      <c r="E944" s="8">
        <v>1223</v>
      </c>
      <c r="F944" s="8" t="s">
        <v>1695</v>
      </c>
      <c r="G944" s="8" t="s">
        <v>1696</v>
      </c>
      <c r="H944" s="8">
        <v>40.087090000000003</v>
      </c>
      <c r="I944" s="9">
        <v>-110.15083</v>
      </c>
      <c r="J944" s="7">
        <v>1223</v>
      </c>
      <c r="K944" s="8">
        <v>365</v>
      </c>
      <c r="L944" s="8">
        <v>730</v>
      </c>
      <c r="M944" s="8">
        <v>1095</v>
      </c>
      <c r="N944" s="8">
        <v>1460</v>
      </c>
      <c r="O944" s="8">
        <v>1825</v>
      </c>
      <c r="P944" s="8">
        <v>2190</v>
      </c>
      <c r="Q944" s="6">
        <v>2.3290384453705478E-4</v>
      </c>
      <c r="R944" s="33">
        <f t="shared" si="297"/>
        <v>1123.3293991492569</v>
      </c>
      <c r="S944" s="31">
        <f t="shared" si="298"/>
        <v>1031.7816344996163</v>
      </c>
      <c r="T944" s="31">
        <f t="shared" si="299"/>
        <v>947.69472079778609</v>
      </c>
      <c r="U944" s="31">
        <f t="shared" si="300"/>
        <v>870.46062247808663</v>
      </c>
      <c r="V944" s="31">
        <f t="shared" si="301"/>
        <v>799.52085693491188</v>
      </c>
      <c r="W944" s="20">
        <f t="shared" si="302"/>
        <v>734.36245611446748</v>
      </c>
      <c r="Y944" s="153">
        <f t="shared" si="294"/>
        <v>1.803367312</v>
      </c>
      <c r="Z944" s="155">
        <f t="shared" si="303"/>
        <v>225.88887865591064</v>
      </c>
      <c r="AA944" s="156">
        <f t="shared" si="304"/>
        <v>721.80584214187536</v>
      </c>
      <c r="AD944" s="14" t="s">
        <v>804</v>
      </c>
      <c r="AE944" s="57">
        <v>40326</v>
      </c>
      <c r="AF944" s="33">
        <f t="shared" si="305"/>
        <v>1123.3293991492569</v>
      </c>
      <c r="AG944" s="84">
        <f t="shared" si="295"/>
        <v>1.6563986255391419</v>
      </c>
      <c r="AH944" s="31">
        <f t="shared" si="306"/>
        <v>1031.7816344996163</v>
      </c>
      <c r="AI944" s="86">
        <f t="shared" si="296"/>
        <v>1.5214074184616022</v>
      </c>
      <c r="AJ944" s="155">
        <f t="shared" si="307"/>
        <v>947.69472079778609</v>
      </c>
      <c r="AK944" s="56"/>
      <c r="AL944" s="86">
        <f t="shared" si="308"/>
        <v>1.3974175643840507</v>
      </c>
      <c r="AM944" s="31">
        <f t="shared" si="309"/>
        <v>870.46062247808663</v>
      </c>
      <c r="AN944" s="86">
        <f t="shared" si="310"/>
        <v>1.2835324881113277</v>
      </c>
      <c r="AO944" s="31">
        <f t="shared" si="311"/>
        <v>799.52085693491188</v>
      </c>
      <c r="AP944" s="89">
        <f t="shared" si="312"/>
        <v>1.1789286824682326</v>
      </c>
      <c r="AQ944" s="20">
        <f t="shared" si="313"/>
        <v>734.36245611446748</v>
      </c>
      <c r="AR944" s="86">
        <f t="shared" si="314"/>
        <v>1.0828497534888513</v>
      </c>
    </row>
    <row r="945" spans="1:44" x14ac:dyDescent="0.25">
      <c r="A945" s="3" t="s">
        <v>906</v>
      </c>
      <c r="B945" s="4">
        <v>40326</v>
      </c>
      <c r="C945" s="7">
        <v>4301350069</v>
      </c>
      <c r="D945" s="8">
        <v>366</v>
      </c>
      <c r="E945" s="8">
        <v>21733</v>
      </c>
      <c r="F945" s="8" t="s">
        <v>1695</v>
      </c>
      <c r="G945" s="8" t="s">
        <v>1696</v>
      </c>
      <c r="H945" s="8">
        <v>40.357059999999898</v>
      </c>
      <c r="I945" s="9">
        <v>-110.36686</v>
      </c>
      <c r="J945" s="7">
        <v>21733</v>
      </c>
      <c r="K945" s="8">
        <v>365</v>
      </c>
      <c r="L945" s="8">
        <v>730</v>
      </c>
      <c r="M945" s="8">
        <v>1095</v>
      </c>
      <c r="N945" s="8">
        <v>1460</v>
      </c>
      <c r="O945" s="8">
        <v>1825</v>
      </c>
      <c r="P945" s="8">
        <v>2190</v>
      </c>
      <c r="Q945" s="6">
        <v>2.3290384453705478E-4</v>
      </c>
      <c r="R945" s="33">
        <f t="shared" si="297"/>
        <v>19961.82978880687</v>
      </c>
      <c r="S945" s="31">
        <f t="shared" si="298"/>
        <v>18335.004303009126</v>
      </c>
      <c r="T945" s="31">
        <f t="shared" si="299"/>
        <v>16840.759907684616</v>
      </c>
      <c r="U945" s="31">
        <f t="shared" si="300"/>
        <v>15468.291666652703</v>
      </c>
      <c r="V945" s="31">
        <f t="shared" si="301"/>
        <v>14207.675211583351</v>
      </c>
      <c r="W945" s="20">
        <f t="shared" si="302"/>
        <v>13049.794978524711</v>
      </c>
      <c r="Y945" s="153">
        <f t="shared" si="294"/>
        <v>32.046264751999999</v>
      </c>
      <c r="Z945" s="155">
        <f t="shared" si="303"/>
        <v>4014.0989369001686</v>
      </c>
      <c r="AA945" s="156">
        <f t="shared" si="304"/>
        <v>12826.660970784447</v>
      </c>
      <c r="AD945" s="14" t="s">
        <v>906</v>
      </c>
      <c r="AE945" s="57">
        <v>40326</v>
      </c>
      <c r="AF945" s="33">
        <f t="shared" si="305"/>
        <v>19961.82978880687</v>
      </c>
      <c r="AG945" s="84">
        <f t="shared" si="295"/>
        <v>29.434596344106435</v>
      </c>
      <c r="AH945" s="31">
        <f t="shared" si="306"/>
        <v>18335.004303009126</v>
      </c>
      <c r="AI945" s="86">
        <f t="shared" si="296"/>
        <v>27.035770584976287</v>
      </c>
      <c r="AJ945" s="155">
        <f t="shared" si="307"/>
        <v>16840.759907684616</v>
      </c>
      <c r="AK945" s="56"/>
      <c r="AL945" s="86">
        <f t="shared" si="308"/>
        <v>24.832441477316905</v>
      </c>
      <c r="AM945" s="31">
        <f t="shared" si="309"/>
        <v>15468.291666652703</v>
      </c>
      <c r="AN945" s="86">
        <f t="shared" si="310"/>
        <v>22.808676667312742</v>
      </c>
      <c r="AO945" s="31">
        <f t="shared" si="311"/>
        <v>14207.675211583351</v>
      </c>
      <c r="AP945" s="89">
        <f t="shared" si="312"/>
        <v>20.94984223718896</v>
      </c>
      <c r="AQ945" s="20">
        <f t="shared" si="313"/>
        <v>13049.794978524711</v>
      </c>
      <c r="AR945" s="86">
        <f t="shared" si="314"/>
        <v>19.24249688681374</v>
      </c>
    </row>
    <row r="946" spans="1:44" x14ac:dyDescent="0.25">
      <c r="A946" s="3" t="s">
        <v>926</v>
      </c>
      <c r="B946" s="4">
        <v>40331</v>
      </c>
      <c r="C946" s="7">
        <v>4301350115</v>
      </c>
      <c r="D946" s="8">
        <v>366</v>
      </c>
      <c r="E946" s="8">
        <v>8514</v>
      </c>
      <c r="F946" s="8" t="s">
        <v>1695</v>
      </c>
      <c r="G946" s="8" t="s">
        <v>1696</v>
      </c>
      <c r="H946" s="8">
        <v>40.065530000000003</v>
      </c>
      <c r="I946" s="9">
        <v>-110.09377000000001</v>
      </c>
      <c r="J946" s="7">
        <v>8514</v>
      </c>
      <c r="K946" s="8">
        <v>365</v>
      </c>
      <c r="L946" s="8">
        <v>730</v>
      </c>
      <c r="M946" s="8">
        <v>1095</v>
      </c>
      <c r="N946" s="8">
        <v>1460</v>
      </c>
      <c r="O946" s="8">
        <v>1825</v>
      </c>
      <c r="P946" s="8">
        <v>2190</v>
      </c>
      <c r="Q946" s="6">
        <v>2.3290384453705478E-4</v>
      </c>
      <c r="R946" s="33">
        <f t="shared" si="297"/>
        <v>7820.1361442001426</v>
      </c>
      <c r="S946" s="31">
        <f t="shared" si="298"/>
        <v>7182.8199804822025</v>
      </c>
      <c r="T946" s="31">
        <f t="shared" si="299"/>
        <v>6597.4430522259609</v>
      </c>
      <c r="U946" s="31">
        <f t="shared" si="300"/>
        <v>6059.7724773331392</v>
      </c>
      <c r="V946" s="31">
        <f t="shared" si="301"/>
        <v>5565.9203401012583</v>
      </c>
      <c r="W946" s="20">
        <f t="shared" si="302"/>
        <v>5112.3155775622045</v>
      </c>
      <c r="Y946" s="153">
        <f t="shared" si="294"/>
        <v>12.554267615999999</v>
      </c>
      <c r="Z946" s="155">
        <f t="shared" si="303"/>
        <v>1572.5412206675578</v>
      </c>
      <c r="AA946" s="156">
        <f t="shared" si="304"/>
        <v>5024.9018315584026</v>
      </c>
      <c r="AD946" s="14" t="s">
        <v>926</v>
      </c>
      <c r="AE946" s="57">
        <v>40331</v>
      </c>
      <c r="AF946" s="33">
        <f t="shared" si="305"/>
        <v>7820.1361442001426</v>
      </c>
      <c r="AG946" s="84">
        <f t="shared" si="295"/>
        <v>11.531134830613455</v>
      </c>
      <c r="AH946" s="31">
        <f t="shared" si="306"/>
        <v>7182.8199804822025</v>
      </c>
      <c r="AI946" s="86">
        <f t="shared" si="296"/>
        <v>10.591384105300149</v>
      </c>
      <c r="AJ946" s="155">
        <f t="shared" si="307"/>
        <v>6597.4430522259609</v>
      </c>
      <c r="AK946" s="56"/>
      <c r="AL946" s="86">
        <f t="shared" si="308"/>
        <v>9.7282200680014768</v>
      </c>
      <c r="AM946" s="31">
        <f t="shared" si="309"/>
        <v>6059.7724773331392</v>
      </c>
      <c r="AN946" s="86">
        <f t="shared" si="310"/>
        <v>8.9354011478167159</v>
      </c>
      <c r="AO946" s="31">
        <f t="shared" si="311"/>
        <v>5565.9203401012583</v>
      </c>
      <c r="AP946" s="89">
        <f t="shared" si="312"/>
        <v>8.2071944419742699</v>
      </c>
      <c r="AQ946" s="20">
        <f t="shared" si="313"/>
        <v>5112.3155775622045</v>
      </c>
      <c r="AR946" s="86">
        <f t="shared" si="314"/>
        <v>7.538334261000883</v>
      </c>
    </row>
    <row r="947" spans="1:44" x14ac:dyDescent="0.25">
      <c r="A947" s="3" t="s">
        <v>722</v>
      </c>
      <c r="B947" s="4">
        <v>40335</v>
      </c>
      <c r="C947" s="7">
        <v>4301333972</v>
      </c>
      <c r="D947" s="8">
        <v>366</v>
      </c>
      <c r="E947" s="8">
        <v>15851</v>
      </c>
      <c r="F947" s="8" t="s">
        <v>1695</v>
      </c>
      <c r="G947" s="8" t="s">
        <v>1696</v>
      </c>
      <c r="H947" s="8">
        <v>40.191789999999898</v>
      </c>
      <c r="I947" s="9">
        <v>-110.59289</v>
      </c>
      <c r="J947" s="7">
        <v>15851</v>
      </c>
      <c r="K947" s="8">
        <v>365</v>
      </c>
      <c r="L947" s="8">
        <v>730</v>
      </c>
      <c r="M947" s="8">
        <v>1095</v>
      </c>
      <c r="N947" s="8">
        <v>1460</v>
      </c>
      <c r="O947" s="8">
        <v>1825</v>
      </c>
      <c r="P947" s="8">
        <v>2190</v>
      </c>
      <c r="Q947" s="6">
        <v>2.3290384453705478E-4</v>
      </c>
      <c r="R947" s="33">
        <f t="shared" si="297"/>
        <v>14559.1940359075</v>
      </c>
      <c r="S947" s="31">
        <f t="shared" si="298"/>
        <v>13372.666139373196</v>
      </c>
      <c r="T947" s="31">
        <f t="shared" si="299"/>
        <v>12282.836483536963</v>
      </c>
      <c r="U947" s="31">
        <f t="shared" si="300"/>
        <v>11281.824470073712</v>
      </c>
      <c r="V947" s="31">
        <f t="shared" si="301"/>
        <v>10362.391744297047</v>
      </c>
      <c r="W947" s="20">
        <f t="shared" si="302"/>
        <v>9517.8898543503055</v>
      </c>
      <c r="Y947" s="153">
        <f t="shared" si="294"/>
        <v>23.372996944</v>
      </c>
      <c r="Z947" s="155">
        <f t="shared" si="303"/>
        <v>2927.6897919663447</v>
      </c>
      <c r="AA947" s="156">
        <f t="shared" si="304"/>
        <v>9355.1466915706187</v>
      </c>
      <c r="AD947" s="14" t="s">
        <v>722</v>
      </c>
      <c r="AE947" s="57">
        <v>40335</v>
      </c>
      <c r="AF947" s="33">
        <f t="shared" si="305"/>
        <v>14559.1940359075</v>
      </c>
      <c r="AG947" s="84">
        <f t="shared" si="295"/>
        <v>21.468172210483189</v>
      </c>
      <c r="AH947" s="31">
        <f t="shared" si="306"/>
        <v>13372.666139373196</v>
      </c>
      <c r="AI947" s="86">
        <f t="shared" si="296"/>
        <v>19.718584619815907</v>
      </c>
      <c r="AJ947" s="155">
        <f t="shared" si="307"/>
        <v>12282.836483536963</v>
      </c>
      <c r="AK947" s="56"/>
      <c r="AL947" s="86">
        <f t="shared" si="308"/>
        <v>18.111582839780528</v>
      </c>
      <c r="AM947" s="31">
        <f t="shared" si="309"/>
        <v>11281.824470073712</v>
      </c>
      <c r="AN947" s="86">
        <f t="shared" si="310"/>
        <v>16.635546581400373</v>
      </c>
      <c r="AO947" s="31">
        <f t="shared" si="311"/>
        <v>10362.391744297047</v>
      </c>
      <c r="AP947" s="89">
        <f t="shared" si="312"/>
        <v>15.279802572202744</v>
      </c>
      <c r="AQ947" s="20">
        <f t="shared" si="313"/>
        <v>9517.8898543503055</v>
      </c>
      <c r="AR947" s="86">
        <f t="shared" si="314"/>
        <v>14.034547377393116</v>
      </c>
    </row>
    <row r="948" spans="1:44" x14ac:dyDescent="0.25">
      <c r="A948" s="3" t="s">
        <v>810</v>
      </c>
      <c r="B948" s="4">
        <v>40335</v>
      </c>
      <c r="C948" s="7">
        <v>4301334181</v>
      </c>
      <c r="D948" s="8">
        <v>352</v>
      </c>
      <c r="E948" s="8">
        <v>1221</v>
      </c>
      <c r="F948" s="8" t="s">
        <v>1695</v>
      </c>
      <c r="G948" s="8" t="s">
        <v>1696</v>
      </c>
      <c r="H948" s="8">
        <v>40.083210000000001</v>
      </c>
      <c r="I948" s="9">
        <v>-110.16856</v>
      </c>
      <c r="J948" s="7">
        <v>1221</v>
      </c>
      <c r="K948" s="8">
        <v>365</v>
      </c>
      <c r="L948" s="8">
        <v>730</v>
      </c>
      <c r="M948" s="8">
        <v>1095</v>
      </c>
      <c r="N948" s="8">
        <v>1460</v>
      </c>
      <c r="O948" s="8">
        <v>1825</v>
      </c>
      <c r="P948" s="8">
        <v>2190</v>
      </c>
      <c r="Q948" s="6">
        <v>2.3290384453705478E-4</v>
      </c>
      <c r="R948" s="33">
        <f t="shared" si="297"/>
        <v>1121.4923927728887</v>
      </c>
      <c r="S948" s="31">
        <f t="shared" si="298"/>
        <v>1030.0943382862074</v>
      </c>
      <c r="T948" s="31">
        <f t="shared" si="299"/>
        <v>946.14493384635875</v>
      </c>
      <c r="U948" s="31">
        <f t="shared" si="300"/>
        <v>869.03713822219436</v>
      </c>
      <c r="V948" s="31">
        <f t="shared" si="301"/>
        <v>798.21338210754482</v>
      </c>
      <c r="W948" s="20">
        <f t="shared" si="302"/>
        <v>733.16153631706027</v>
      </c>
      <c r="Y948" s="153">
        <f t="shared" si="294"/>
        <v>1.800418224</v>
      </c>
      <c r="Z948" s="155">
        <f t="shared" si="303"/>
        <v>225.51947738255674</v>
      </c>
      <c r="AA948" s="156">
        <f t="shared" si="304"/>
        <v>720.62545646380204</v>
      </c>
      <c r="AD948" s="14" t="s">
        <v>810</v>
      </c>
      <c r="AE948" s="57">
        <v>40335</v>
      </c>
      <c r="AF948" s="33">
        <f t="shared" si="305"/>
        <v>1121.4923927728887</v>
      </c>
      <c r="AG948" s="84">
        <f t="shared" si="295"/>
        <v>1.6536898788089063</v>
      </c>
      <c r="AH948" s="31">
        <f t="shared" si="306"/>
        <v>1030.0943382862074</v>
      </c>
      <c r="AI948" s="86">
        <f t="shared" si="296"/>
        <v>1.5189194259538974</v>
      </c>
      <c r="AJ948" s="155">
        <f t="shared" si="307"/>
        <v>946.14493384635875</v>
      </c>
      <c r="AK948" s="56"/>
      <c r="AL948" s="86">
        <f t="shared" si="308"/>
        <v>1.3951323353335452</v>
      </c>
      <c r="AM948" s="31">
        <f t="shared" si="309"/>
        <v>869.03713822219436</v>
      </c>
      <c r="AN948" s="86">
        <f t="shared" si="310"/>
        <v>1.2814334979427073</v>
      </c>
      <c r="AO948" s="31">
        <f t="shared" si="311"/>
        <v>798.21338210754482</v>
      </c>
      <c r="AP948" s="89">
        <f t="shared" si="312"/>
        <v>1.1770007533063875</v>
      </c>
      <c r="AQ948" s="20">
        <f t="shared" si="313"/>
        <v>733.16153631706027</v>
      </c>
      <c r="AR948" s="86">
        <f t="shared" si="314"/>
        <v>1.0810789444071032</v>
      </c>
    </row>
    <row r="949" spans="1:44" x14ac:dyDescent="0.25">
      <c r="A949" s="3" t="s">
        <v>867</v>
      </c>
      <c r="B949" s="4">
        <v>40337</v>
      </c>
      <c r="C949" s="7">
        <v>4301334296</v>
      </c>
      <c r="D949" s="8">
        <v>366</v>
      </c>
      <c r="E949" s="8">
        <v>8085</v>
      </c>
      <c r="F949" s="8" t="s">
        <v>1695</v>
      </c>
      <c r="G949" s="8" t="s">
        <v>1696</v>
      </c>
      <c r="H949" s="8">
        <v>40.057699999999897</v>
      </c>
      <c r="I949" s="9">
        <v>-110.31887</v>
      </c>
      <c r="J949" s="7">
        <v>8085</v>
      </c>
      <c r="K949" s="8">
        <v>365</v>
      </c>
      <c r="L949" s="8">
        <v>730</v>
      </c>
      <c r="M949" s="8">
        <v>1095</v>
      </c>
      <c r="N949" s="8">
        <v>1460</v>
      </c>
      <c r="O949" s="8">
        <v>1825</v>
      </c>
      <c r="P949" s="8">
        <v>2190</v>
      </c>
      <c r="Q949" s="6">
        <v>2.3290384453705478E-4</v>
      </c>
      <c r="R949" s="33">
        <f t="shared" si="297"/>
        <v>7426.0982764691271</v>
      </c>
      <c r="S949" s="31">
        <f t="shared" si="298"/>
        <v>6820.8949427059679</v>
      </c>
      <c r="T949" s="31">
        <f t="shared" si="299"/>
        <v>6265.0137511448083</v>
      </c>
      <c r="U949" s="31">
        <f t="shared" si="300"/>
        <v>5754.4351044442601</v>
      </c>
      <c r="V949" s="31">
        <f t="shared" si="301"/>
        <v>5285.4669896310406</v>
      </c>
      <c r="W949" s="20">
        <f t="shared" si="302"/>
        <v>4854.7182810183722</v>
      </c>
      <c r="Y949" s="153">
        <f t="shared" si="294"/>
        <v>11.92168824</v>
      </c>
      <c r="Z949" s="155">
        <f t="shared" si="303"/>
        <v>1493.304647533146</v>
      </c>
      <c r="AA949" s="156">
        <f t="shared" si="304"/>
        <v>4771.7091036116617</v>
      </c>
      <c r="AD949" s="14" t="s">
        <v>867</v>
      </c>
      <c r="AE949" s="57">
        <v>40337</v>
      </c>
      <c r="AF949" s="33">
        <f t="shared" si="305"/>
        <v>7426.0982764691271</v>
      </c>
      <c r="AG949" s="84">
        <f t="shared" si="295"/>
        <v>10.950108656977893</v>
      </c>
      <c r="AH949" s="31">
        <f t="shared" si="306"/>
        <v>6820.8949427059679</v>
      </c>
      <c r="AI949" s="86">
        <f t="shared" si="296"/>
        <v>10.057709712397429</v>
      </c>
      <c r="AJ949" s="155">
        <f t="shared" si="307"/>
        <v>6265.0137511448083</v>
      </c>
      <c r="AK949" s="56"/>
      <c r="AL949" s="86">
        <f t="shared" si="308"/>
        <v>9.2380384366680701</v>
      </c>
      <c r="AM949" s="31">
        <f t="shared" si="309"/>
        <v>5754.4351044442601</v>
      </c>
      <c r="AN949" s="86">
        <f t="shared" si="310"/>
        <v>8.4851677566476571</v>
      </c>
      <c r="AO949" s="31">
        <f t="shared" si="311"/>
        <v>5285.4669896310406</v>
      </c>
      <c r="AP949" s="89">
        <f t="shared" si="312"/>
        <v>7.7936536367585125</v>
      </c>
      <c r="AQ949" s="20">
        <f t="shared" si="313"/>
        <v>4854.7182810183722</v>
      </c>
      <c r="AR949" s="86">
        <f t="shared" si="314"/>
        <v>7.1584957129659541</v>
      </c>
    </row>
    <row r="950" spans="1:44" x14ac:dyDescent="0.25">
      <c r="A950" s="3" t="s">
        <v>866</v>
      </c>
      <c r="B950" s="4">
        <v>40338</v>
      </c>
      <c r="C950" s="7">
        <v>4301334295</v>
      </c>
      <c r="D950" s="8">
        <v>366</v>
      </c>
      <c r="E950" s="8">
        <v>3333</v>
      </c>
      <c r="F950" s="8" t="s">
        <v>1695</v>
      </c>
      <c r="G950" s="8" t="s">
        <v>1696</v>
      </c>
      <c r="H950" s="8">
        <v>40.057670000000002</v>
      </c>
      <c r="I950" s="9">
        <v>-110.31892000000001</v>
      </c>
      <c r="J950" s="7">
        <v>3333</v>
      </c>
      <c r="K950" s="8">
        <v>365</v>
      </c>
      <c r="L950" s="8">
        <v>730</v>
      </c>
      <c r="M950" s="8">
        <v>1095</v>
      </c>
      <c r="N950" s="8">
        <v>1460</v>
      </c>
      <c r="O950" s="8">
        <v>1825</v>
      </c>
      <c r="P950" s="8">
        <v>2190</v>
      </c>
      <c r="Q950" s="6">
        <v>2.3290384453705478E-4</v>
      </c>
      <c r="R950" s="33">
        <f t="shared" si="297"/>
        <v>3061.3711262178854</v>
      </c>
      <c r="S950" s="31">
        <f t="shared" si="298"/>
        <v>2811.8791396461334</v>
      </c>
      <c r="T950" s="31">
        <f t="shared" si="299"/>
        <v>2582.7199545535741</v>
      </c>
      <c r="U950" s="31">
        <f t="shared" si="300"/>
        <v>2372.2365124443686</v>
      </c>
      <c r="V950" s="31">
        <f t="shared" si="301"/>
        <v>2178.9067998070818</v>
      </c>
      <c r="W950" s="20">
        <f t="shared" si="302"/>
        <v>2001.3328423790024</v>
      </c>
      <c r="Y950" s="153">
        <f t="shared" si="294"/>
        <v>4.9146551519999999</v>
      </c>
      <c r="Z950" s="155">
        <f t="shared" si="303"/>
        <v>615.60722204427657</v>
      </c>
      <c r="AA950" s="156">
        <f t="shared" si="304"/>
        <v>1967.1127325092975</v>
      </c>
      <c r="AD950" s="14" t="s">
        <v>866</v>
      </c>
      <c r="AE950" s="57">
        <v>40338</v>
      </c>
      <c r="AF950" s="33">
        <f t="shared" si="305"/>
        <v>3061.3711262178854</v>
      </c>
      <c r="AG950" s="84">
        <f t="shared" si="295"/>
        <v>4.5141264259378255</v>
      </c>
      <c r="AH950" s="31">
        <f t="shared" si="306"/>
        <v>2811.8791396461334</v>
      </c>
      <c r="AI950" s="86">
        <f t="shared" si="296"/>
        <v>4.1462395140903681</v>
      </c>
      <c r="AJ950" s="155">
        <f t="shared" si="307"/>
        <v>2582.7199545535741</v>
      </c>
      <c r="AK950" s="56"/>
      <c r="AL950" s="86">
        <f t="shared" si="308"/>
        <v>3.808334212667245</v>
      </c>
      <c r="AM950" s="31">
        <f t="shared" si="309"/>
        <v>2372.2365124443686</v>
      </c>
      <c r="AN950" s="86">
        <f t="shared" si="310"/>
        <v>3.497967116005769</v>
      </c>
      <c r="AO950" s="31">
        <f t="shared" si="311"/>
        <v>2178.9067998070818</v>
      </c>
      <c r="AP950" s="89">
        <f t="shared" si="312"/>
        <v>3.2128939482147336</v>
      </c>
      <c r="AQ950" s="20">
        <f t="shared" si="313"/>
        <v>2001.3328423790024</v>
      </c>
      <c r="AR950" s="86">
        <f t="shared" si="314"/>
        <v>2.9510533347329035</v>
      </c>
    </row>
    <row r="951" spans="1:44" x14ac:dyDescent="0.25">
      <c r="A951" s="3" t="s">
        <v>884</v>
      </c>
      <c r="B951" s="4">
        <v>40339</v>
      </c>
      <c r="C951" s="7">
        <v>4301350023</v>
      </c>
      <c r="D951" s="8">
        <v>327</v>
      </c>
      <c r="E951" s="8">
        <v>483</v>
      </c>
      <c r="F951" s="8" t="s">
        <v>1695</v>
      </c>
      <c r="G951" s="8" t="s">
        <v>1696</v>
      </c>
      <c r="H951" s="8">
        <v>40.090260000000001</v>
      </c>
      <c r="I951" s="9">
        <v>-110.18751</v>
      </c>
      <c r="J951" s="7">
        <v>483</v>
      </c>
      <c r="K951" s="8">
        <v>365</v>
      </c>
      <c r="L951" s="8">
        <v>730</v>
      </c>
      <c r="M951" s="8">
        <v>1095</v>
      </c>
      <c r="N951" s="8">
        <v>1460</v>
      </c>
      <c r="O951" s="8">
        <v>1825</v>
      </c>
      <c r="P951" s="8">
        <v>2190</v>
      </c>
      <c r="Q951" s="6">
        <v>2.3290384453705478E-4</v>
      </c>
      <c r="R951" s="33">
        <f t="shared" si="297"/>
        <v>443.63703989296084</v>
      </c>
      <c r="S951" s="31">
        <f t="shared" si="298"/>
        <v>407.48203553827858</v>
      </c>
      <c r="T951" s="31">
        <f t="shared" si="299"/>
        <v>374.27354876968985</v>
      </c>
      <c r="U951" s="31">
        <f t="shared" si="300"/>
        <v>343.77144779796879</v>
      </c>
      <c r="V951" s="31">
        <f t="shared" si="301"/>
        <v>315.75517080912709</v>
      </c>
      <c r="W951" s="20">
        <f t="shared" si="302"/>
        <v>290.02213107382482</v>
      </c>
      <c r="Y951" s="153">
        <f t="shared" si="294"/>
        <v>0.712204752</v>
      </c>
      <c r="Z951" s="155">
        <f t="shared" si="303"/>
        <v>89.210407514967173</v>
      </c>
      <c r="AA951" s="156">
        <f t="shared" si="304"/>
        <v>285.06314125472267</v>
      </c>
      <c r="AD951" s="14" t="s">
        <v>884</v>
      </c>
      <c r="AE951" s="57">
        <v>40339</v>
      </c>
      <c r="AF951" s="33">
        <f t="shared" si="305"/>
        <v>443.63703989296084</v>
      </c>
      <c r="AG951" s="84">
        <f t="shared" si="295"/>
        <v>0.65416233535192603</v>
      </c>
      <c r="AH951" s="31">
        <f t="shared" si="306"/>
        <v>407.48203553827858</v>
      </c>
      <c r="AI951" s="86">
        <f t="shared" si="296"/>
        <v>0.6008501906107554</v>
      </c>
      <c r="AJ951" s="155">
        <f t="shared" si="307"/>
        <v>374.27354876968985</v>
      </c>
      <c r="AK951" s="56"/>
      <c r="AL951" s="86">
        <f t="shared" si="308"/>
        <v>0.55188281569705355</v>
      </c>
      <c r="AM951" s="31">
        <f t="shared" si="309"/>
        <v>343.77144779796879</v>
      </c>
      <c r="AN951" s="86">
        <f t="shared" si="310"/>
        <v>0.50690612572180804</v>
      </c>
      <c r="AO951" s="31">
        <f t="shared" si="311"/>
        <v>315.75517080912709</v>
      </c>
      <c r="AP951" s="89">
        <f t="shared" si="312"/>
        <v>0.46559489258557346</v>
      </c>
      <c r="AQ951" s="20">
        <f t="shared" si="313"/>
        <v>290.02213107382482</v>
      </c>
      <c r="AR951" s="86">
        <f t="shared" si="314"/>
        <v>0.42765039324212195</v>
      </c>
    </row>
    <row r="952" spans="1:44" x14ac:dyDescent="0.25">
      <c r="A952" s="3" t="s">
        <v>892</v>
      </c>
      <c r="B952" s="4">
        <v>40339</v>
      </c>
      <c r="C952" s="7">
        <v>4301350044</v>
      </c>
      <c r="D952" s="8">
        <v>366</v>
      </c>
      <c r="E952" s="8">
        <v>1635</v>
      </c>
      <c r="F952" s="8" t="s">
        <v>1695</v>
      </c>
      <c r="G952" s="8" t="s">
        <v>1696</v>
      </c>
      <c r="H952" s="8">
        <v>40.087020000000003</v>
      </c>
      <c r="I952" s="9">
        <v>-110.17401</v>
      </c>
      <c r="J952" s="7">
        <v>1635</v>
      </c>
      <c r="K952" s="8">
        <v>365</v>
      </c>
      <c r="L952" s="8">
        <v>730</v>
      </c>
      <c r="M952" s="8">
        <v>1095</v>
      </c>
      <c r="N952" s="8">
        <v>1460</v>
      </c>
      <c r="O952" s="8">
        <v>1825</v>
      </c>
      <c r="P952" s="8">
        <v>2190</v>
      </c>
      <c r="Q952" s="6">
        <v>2.3290384453705478E-4</v>
      </c>
      <c r="R952" s="33">
        <f t="shared" si="297"/>
        <v>1501.7527126811408</v>
      </c>
      <c r="S952" s="31">
        <f t="shared" si="298"/>
        <v>1379.3646544618746</v>
      </c>
      <c r="T952" s="31">
        <f t="shared" si="299"/>
        <v>1266.9508327918072</v>
      </c>
      <c r="U952" s="31">
        <f t="shared" si="300"/>
        <v>1163.6983791918819</v>
      </c>
      <c r="V952" s="31">
        <f t="shared" si="301"/>
        <v>1068.860671372511</v>
      </c>
      <c r="W952" s="20">
        <f t="shared" si="302"/>
        <v>981.75193438033875</v>
      </c>
      <c r="Y952" s="153">
        <f t="shared" si="294"/>
        <v>2.41087944</v>
      </c>
      <c r="Z952" s="155">
        <f t="shared" si="303"/>
        <v>301.98554096681431</v>
      </c>
      <c r="AA952" s="156">
        <f t="shared" si="304"/>
        <v>964.96529182499285</v>
      </c>
      <c r="AD952" s="14" t="s">
        <v>892</v>
      </c>
      <c r="AE952" s="57">
        <v>40339</v>
      </c>
      <c r="AF952" s="33">
        <f t="shared" si="305"/>
        <v>1501.7527126811408</v>
      </c>
      <c r="AG952" s="84">
        <f t="shared" si="295"/>
        <v>2.2144004519677001</v>
      </c>
      <c r="AH952" s="31">
        <f t="shared" si="306"/>
        <v>1379.3646544618746</v>
      </c>
      <c r="AI952" s="86">
        <f t="shared" si="296"/>
        <v>2.0339338750488305</v>
      </c>
      <c r="AJ952" s="155">
        <f t="shared" si="307"/>
        <v>1266.9508327918072</v>
      </c>
      <c r="AK952" s="56"/>
      <c r="AL952" s="86">
        <f t="shared" si="308"/>
        <v>1.8681747487881626</v>
      </c>
      <c r="AM952" s="31">
        <f t="shared" si="309"/>
        <v>1163.6983791918819</v>
      </c>
      <c r="AN952" s="86">
        <f t="shared" si="310"/>
        <v>1.7159244628471142</v>
      </c>
      <c r="AO952" s="31">
        <f t="shared" si="311"/>
        <v>1068.860671372511</v>
      </c>
      <c r="AP952" s="89">
        <f t="shared" si="312"/>
        <v>1.5760820898083077</v>
      </c>
      <c r="AQ952" s="20">
        <f t="shared" si="313"/>
        <v>981.75193438033875</v>
      </c>
      <c r="AR952" s="86">
        <f t="shared" si="314"/>
        <v>1.4476364243289221</v>
      </c>
    </row>
    <row r="953" spans="1:44" x14ac:dyDescent="0.25">
      <c r="A953" s="3" t="s">
        <v>935</v>
      </c>
      <c r="B953" s="4">
        <v>40339</v>
      </c>
      <c r="C953" s="7">
        <v>4301350125</v>
      </c>
      <c r="D953" s="8">
        <v>349</v>
      </c>
      <c r="E953" s="8">
        <v>3830</v>
      </c>
      <c r="F953" s="8" t="s">
        <v>1695</v>
      </c>
      <c r="G953" s="8" t="s">
        <v>1696</v>
      </c>
      <c r="H953" s="8">
        <v>40.06532</v>
      </c>
      <c r="I953" s="9">
        <v>-110.08425</v>
      </c>
      <c r="J953" s="7">
        <v>3830</v>
      </c>
      <c r="K953" s="8">
        <v>365</v>
      </c>
      <c r="L953" s="8">
        <v>730</v>
      </c>
      <c r="M953" s="8">
        <v>1095</v>
      </c>
      <c r="N953" s="8">
        <v>1460</v>
      </c>
      <c r="O953" s="8">
        <v>1825</v>
      </c>
      <c r="P953" s="8">
        <v>2190</v>
      </c>
      <c r="Q953" s="6">
        <v>2.3290384453705478E-4</v>
      </c>
      <c r="R953" s="33">
        <f t="shared" si="297"/>
        <v>3517.8672107454245</v>
      </c>
      <c r="S953" s="31">
        <f t="shared" si="298"/>
        <v>3231.1722486782751</v>
      </c>
      <c r="T953" s="31">
        <f t="shared" si="299"/>
        <v>2967.8420119832549</v>
      </c>
      <c r="U953" s="31">
        <f t="shared" si="300"/>
        <v>2725.9723500335826</v>
      </c>
      <c r="V953" s="31">
        <f t="shared" si="301"/>
        <v>2503.8142944077777</v>
      </c>
      <c r="W953" s="20">
        <f t="shared" si="302"/>
        <v>2299.7614120346771</v>
      </c>
      <c r="Y953" s="153">
        <f t="shared" si="294"/>
        <v>5.6475035199999999</v>
      </c>
      <c r="Z953" s="155">
        <f t="shared" si="303"/>
        <v>707.40343847272106</v>
      </c>
      <c r="AA953" s="156">
        <f t="shared" si="304"/>
        <v>2260.4385735105338</v>
      </c>
      <c r="AD953" s="14" t="s">
        <v>935</v>
      </c>
      <c r="AE953" s="57">
        <v>40339</v>
      </c>
      <c r="AF953" s="33">
        <f t="shared" si="305"/>
        <v>3517.8672107454245</v>
      </c>
      <c r="AG953" s="84">
        <f t="shared" si="295"/>
        <v>5.1872499884014012</v>
      </c>
      <c r="AH953" s="31">
        <f t="shared" si="306"/>
        <v>3231.1722486782751</v>
      </c>
      <c r="AI953" s="86">
        <f t="shared" si="296"/>
        <v>4.7645056522550586</v>
      </c>
      <c r="AJ953" s="155">
        <f t="shared" si="307"/>
        <v>2967.8420119832549</v>
      </c>
      <c r="AK953" s="56"/>
      <c r="AL953" s="86">
        <f t="shared" si="308"/>
        <v>4.3762136317178362</v>
      </c>
      <c r="AM953" s="31">
        <f t="shared" si="309"/>
        <v>2725.9723500335826</v>
      </c>
      <c r="AN953" s="86">
        <f t="shared" si="310"/>
        <v>4.0195661729079193</v>
      </c>
      <c r="AO953" s="31">
        <f t="shared" si="311"/>
        <v>2503.8142944077777</v>
      </c>
      <c r="AP953" s="89">
        <f t="shared" si="312"/>
        <v>3.6919843449332221</v>
      </c>
      <c r="AQ953" s="20">
        <f t="shared" si="313"/>
        <v>2299.7614120346771</v>
      </c>
      <c r="AR953" s="86">
        <f t="shared" si="314"/>
        <v>3.3910993915472609</v>
      </c>
    </row>
    <row r="954" spans="1:44" x14ac:dyDescent="0.25">
      <c r="A954" s="3" t="s">
        <v>895</v>
      </c>
      <c r="B954" s="4">
        <v>40340</v>
      </c>
      <c r="C954" s="7">
        <v>4301350047</v>
      </c>
      <c r="D954" s="8">
        <v>346</v>
      </c>
      <c r="E954" s="8">
        <v>1346</v>
      </c>
      <c r="F954" s="8" t="s">
        <v>1695</v>
      </c>
      <c r="G954" s="8" t="s">
        <v>1696</v>
      </c>
      <c r="H954" s="8">
        <v>40.086849999999899</v>
      </c>
      <c r="I954" s="9">
        <v>-110.18342</v>
      </c>
      <c r="J954" s="7">
        <v>1346</v>
      </c>
      <c r="K954" s="8">
        <v>365</v>
      </c>
      <c r="L954" s="8">
        <v>730</v>
      </c>
      <c r="M954" s="8">
        <v>1095</v>
      </c>
      <c r="N954" s="8">
        <v>1460</v>
      </c>
      <c r="O954" s="8">
        <v>1825</v>
      </c>
      <c r="P954" s="8">
        <v>2190</v>
      </c>
      <c r="Q954" s="6">
        <v>2.3290384453705478E-4</v>
      </c>
      <c r="R954" s="33">
        <f t="shared" si="297"/>
        <v>1236.3052912959117</v>
      </c>
      <c r="S954" s="31">
        <f t="shared" si="298"/>
        <v>1135.5503516242711</v>
      </c>
      <c r="T954" s="31">
        <f t="shared" si="299"/>
        <v>1043.0066183105641</v>
      </c>
      <c r="U954" s="31">
        <f t="shared" si="300"/>
        <v>958.00490421545749</v>
      </c>
      <c r="V954" s="31">
        <f t="shared" si="301"/>
        <v>879.93055881798148</v>
      </c>
      <c r="W954" s="20">
        <f t="shared" si="302"/>
        <v>808.21902365500671</v>
      </c>
      <c r="Y954" s="153">
        <f t="shared" si="294"/>
        <v>1.9847362239999999</v>
      </c>
      <c r="Z954" s="155">
        <f t="shared" si="303"/>
        <v>248.60705696717557</v>
      </c>
      <c r="AA954" s="156">
        <f t="shared" si="304"/>
        <v>794.39956134338854</v>
      </c>
      <c r="AD954" s="14" t="s">
        <v>895</v>
      </c>
      <c r="AE954" s="57">
        <v>40340</v>
      </c>
      <c r="AF954" s="33">
        <f t="shared" si="305"/>
        <v>1236.3052912959117</v>
      </c>
      <c r="AG954" s="84">
        <f t="shared" si="295"/>
        <v>1.8229865494486388</v>
      </c>
      <c r="AH954" s="31">
        <f t="shared" si="306"/>
        <v>1135.5503516242711</v>
      </c>
      <c r="AI954" s="86">
        <f t="shared" si="296"/>
        <v>1.6744189576854591</v>
      </c>
      <c r="AJ954" s="155">
        <f t="shared" si="307"/>
        <v>1043.0066183105641</v>
      </c>
      <c r="AK954" s="56"/>
      <c r="AL954" s="86">
        <f t="shared" si="308"/>
        <v>1.5379591509901325</v>
      </c>
      <c r="AM954" s="31">
        <f t="shared" si="309"/>
        <v>958.00490421545749</v>
      </c>
      <c r="AN954" s="86">
        <f t="shared" si="310"/>
        <v>1.4126203834814774</v>
      </c>
      <c r="AO954" s="31">
        <f t="shared" si="311"/>
        <v>879.93055881798148</v>
      </c>
      <c r="AP954" s="89">
        <f t="shared" si="312"/>
        <v>1.2974963259217016</v>
      </c>
      <c r="AQ954" s="20">
        <f t="shared" si="313"/>
        <v>808.21902365500671</v>
      </c>
      <c r="AR954" s="86">
        <f t="shared" si="314"/>
        <v>1.1917545120163482</v>
      </c>
    </row>
    <row r="955" spans="1:44" x14ac:dyDescent="0.25">
      <c r="A955" s="3" t="s">
        <v>626</v>
      </c>
      <c r="B955" s="4">
        <v>40342</v>
      </c>
      <c r="C955" s="7">
        <v>4301333584</v>
      </c>
      <c r="D955" s="8">
        <v>366</v>
      </c>
      <c r="E955" s="8">
        <v>3646</v>
      </c>
      <c r="F955" s="8" t="s">
        <v>1695</v>
      </c>
      <c r="G955" s="8" t="s">
        <v>1696</v>
      </c>
      <c r="H955" s="8">
        <v>40.105910000000002</v>
      </c>
      <c r="I955" s="9">
        <v>-110.5788</v>
      </c>
      <c r="J955" s="7">
        <v>3646</v>
      </c>
      <c r="K955" s="8">
        <v>365</v>
      </c>
      <c r="L955" s="8">
        <v>730</v>
      </c>
      <c r="M955" s="8">
        <v>1095</v>
      </c>
      <c r="N955" s="8">
        <v>1460</v>
      </c>
      <c r="O955" s="8">
        <v>1825</v>
      </c>
      <c r="P955" s="8">
        <v>2190</v>
      </c>
      <c r="Q955" s="6">
        <v>2.3290384453705478E-4</v>
      </c>
      <c r="R955" s="33">
        <f t="shared" si="297"/>
        <v>3348.8626241195348</v>
      </c>
      <c r="S955" s="31">
        <f t="shared" si="298"/>
        <v>3075.9409970446454</v>
      </c>
      <c r="T955" s="31">
        <f t="shared" si="299"/>
        <v>2825.2616124519445</v>
      </c>
      <c r="U955" s="31">
        <f t="shared" si="300"/>
        <v>2595.0117984914991</v>
      </c>
      <c r="V955" s="31">
        <f t="shared" si="301"/>
        <v>2383.526610290015</v>
      </c>
      <c r="W955" s="20">
        <f t="shared" si="302"/>
        <v>2189.2767906732201</v>
      </c>
      <c r="Y955" s="153">
        <f t="shared" si="294"/>
        <v>5.3761874239999994</v>
      </c>
      <c r="Z955" s="155">
        <f t="shared" si="303"/>
        <v>673.41852132416204</v>
      </c>
      <c r="AA955" s="156">
        <f t="shared" si="304"/>
        <v>2151.8430911277824</v>
      </c>
      <c r="AD955" s="14" t="s">
        <v>626</v>
      </c>
      <c r="AE955" s="57">
        <v>40342</v>
      </c>
      <c r="AF955" s="33">
        <f t="shared" si="305"/>
        <v>3348.8626241195348</v>
      </c>
      <c r="AG955" s="84">
        <f t="shared" si="295"/>
        <v>4.9380452892197146</v>
      </c>
      <c r="AH955" s="31">
        <f t="shared" si="306"/>
        <v>3075.9409970446454</v>
      </c>
      <c r="AI955" s="86">
        <f t="shared" si="296"/>
        <v>4.5356103415461995</v>
      </c>
      <c r="AJ955" s="155">
        <f t="shared" si="307"/>
        <v>2825.2616124519445</v>
      </c>
      <c r="AK955" s="56"/>
      <c r="AL955" s="86">
        <f t="shared" si="308"/>
        <v>4.1659725590713403</v>
      </c>
      <c r="AM955" s="31">
        <f t="shared" si="309"/>
        <v>2595.0117984914991</v>
      </c>
      <c r="AN955" s="86">
        <f t="shared" si="310"/>
        <v>3.826459077394849</v>
      </c>
      <c r="AO955" s="31">
        <f t="shared" si="311"/>
        <v>2383.526610290015</v>
      </c>
      <c r="AP955" s="89">
        <f t="shared" si="312"/>
        <v>3.5146148620434796</v>
      </c>
      <c r="AQ955" s="20">
        <f t="shared" si="313"/>
        <v>2189.2767906732201</v>
      </c>
      <c r="AR955" s="86">
        <f t="shared" si="314"/>
        <v>3.2281849560264524</v>
      </c>
    </row>
    <row r="956" spans="1:44" x14ac:dyDescent="0.25">
      <c r="A956" s="3" t="s">
        <v>1456</v>
      </c>
      <c r="B956" s="4">
        <v>40342</v>
      </c>
      <c r="C956" s="7">
        <v>4304739334</v>
      </c>
      <c r="D956" s="8">
        <v>364</v>
      </c>
      <c r="E956" s="8">
        <v>7956</v>
      </c>
      <c r="F956" s="8" t="s">
        <v>1695</v>
      </c>
      <c r="G956" s="8" t="s">
        <v>1697</v>
      </c>
      <c r="H956" s="8">
        <v>40.100180000000002</v>
      </c>
      <c r="I956" s="9">
        <v>-109.901259999999</v>
      </c>
      <c r="J956" s="7">
        <v>7956</v>
      </c>
      <c r="K956" s="8">
        <v>365</v>
      </c>
      <c r="L956" s="8">
        <v>730</v>
      </c>
      <c r="M956" s="8">
        <v>1095</v>
      </c>
      <c r="N956" s="8">
        <v>1460</v>
      </c>
      <c r="O956" s="8">
        <v>1825</v>
      </c>
      <c r="P956" s="8">
        <v>2190</v>
      </c>
      <c r="Q956" s="6">
        <v>2.3290384453705478E-4</v>
      </c>
      <c r="R956" s="33">
        <f t="shared" si="297"/>
        <v>7307.6113651933674</v>
      </c>
      <c r="S956" s="31">
        <f t="shared" si="298"/>
        <v>6712.0643369410855</v>
      </c>
      <c r="T956" s="31">
        <f t="shared" si="299"/>
        <v>6165.0524927777478</v>
      </c>
      <c r="U956" s="31">
        <f t="shared" si="300"/>
        <v>5662.6203699392127</v>
      </c>
      <c r="V956" s="31">
        <f t="shared" si="301"/>
        <v>5201.1348632658701</v>
      </c>
      <c r="W956" s="20">
        <f t="shared" si="302"/>
        <v>4777.2589540856115</v>
      </c>
      <c r="Y956" s="153">
        <f t="shared" si="294"/>
        <v>11.731472064</v>
      </c>
      <c r="Z956" s="155">
        <f t="shared" si="303"/>
        <v>1469.4782654018193</v>
      </c>
      <c r="AA956" s="156">
        <f t="shared" si="304"/>
        <v>4695.5742273759288</v>
      </c>
      <c r="AD956" s="14" t="s">
        <v>1456</v>
      </c>
      <c r="AE956" s="57">
        <v>40342</v>
      </c>
      <c r="AF956" s="33">
        <f t="shared" si="305"/>
        <v>7307.6113651933674</v>
      </c>
      <c r="AG956" s="84">
        <f t="shared" si="295"/>
        <v>10.775394492877687</v>
      </c>
      <c r="AH956" s="31">
        <f t="shared" si="306"/>
        <v>6712.0643369410855</v>
      </c>
      <c r="AI956" s="86">
        <f t="shared" si="296"/>
        <v>9.897234195650455</v>
      </c>
      <c r="AJ956" s="155">
        <f t="shared" si="307"/>
        <v>6165.0524927777478</v>
      </c>
      <c r="AK956" s="56"/>
      <c r="AL956" s="86">
        <f t="shared" si="308"/>
        <v>9.0906411629104706</v>
      </c>
      <c r="AM956" s="31">
        <f t="shared" si="309"/>
        <v>5662.6203699392127</v>
      </c>
      <c r="AN956" s="86">
        <f t="shared" si="310"/>
        <v>8.349782890771646</v>
      </c>
      <c r="AO956" s="31">
        <f t="shared" si="311"/>
        <v>5201.1348632658701</v>
      </c>
      <c r="AP956" s="89">
        <f t="shared" si="312"/>
        <v>7.6693022058195091</v>
      </c>
      <c r="AQ956" s="20">
        <f t="shared" si="313"/>
        <v>4777.2589540856115</v>
      </c>
      <c r="AR956" s="86">
        <f t="shared" si="314"/>
        <v>7.0442785271932138</v>
      </c>
    </row>
    <row r="957" spans="1:44" x14ac:dyDescent="0.25">
      <c r="A957" s="3" t="s">
        <v>934</v>
      </c>
      <c r="B957" s="4">
        <v>40343</v>
      </c>
      <c r="C957" s="7">
        <v>4301350124</v>
      </c>
      <c r="D957" s="8">
        <v>363</v>
      </c>
      <c r="E957" s="8">
        <v>4496</v>
      </c>
      <c r="F957" s="8" t="s">
        <v>1695</v>
      </c>
      <c r="G957" s="8" t="s">
        <v>1696</v>
      </c>
      <c r="H957" s="8">
        <v>40.065359999999899</v>
      </c>
      <c r="I957" s="9">
        <v>-110.08419000000001</v>
      </c>
      <c r="J957" s="7">
        <v>4496</v>
      </c>
      <c r="K957" s="8">
        <v>365</v>
      </c>
      <c r="L957" s="8">
        <v>730</v>
      </c>
      <c r="M957" s="8">
        <v>1095</v>
      </c>
      <c r="N957" s="8">
        <v>1460</v>
      </c>
      <c r="O957" s="8">
        <v>1825</v>
      </c>
      <c r="P957" s="8">
        <v>2190</v>
      </c>
      <c r="Q957" s="6">
        <v>2.3290384453705478E-4</v>
      </c>
      <c r="R957" s="33">
        <f t="shared" si="297"/>
        <v>4129.5903340760915</v>
      </c>
      <c r="S957" s="31">
        <f t="shared" si="298"/>
        <v>3793.0418877434795</v>
      </c>
      <c r="T957" s="31">
        <f t="shared" si="299"/>
        <v>3483.9210668085411</v>
      </c>
      <c r="U957" s="31">
        <f t="shared" si="300"/>
        <v>3199.9926072456888</v>
      </c>
      <c r="V957" s="31">
        <f t="shared" si="301"/>
        <v>2939.2034119209843</v>
      </c>
      <c r="W957" s="20">
        <f t="shared" si="302"/>
        <v>2699.6677045712554</v>
      </c>
      <c r="Y957" s="153">
        <f t="shared" si="294"/>
        <v>6.6295498239999997</v>
      </c>
      <c r="Z957" s="155">
        <f t="shared" si="303"/>
        <v>830.41406249957004</v>
      </c>
      <c r="AA957" s="156">
        <f t="shared" si="304"/>
        <v>2653.5070043089709</v>
      </c>
      <c r="AD957" s="14" t="s">
        <v>934</v>
      </c>
      <c r="AE957" s="57">
        <v>40343</v>
      </c>
      <c r="AF957" s="33">
        <f t="shared" si="305"/>
        <v>4129.5903340760915</v>
      </c>
      <c r="AG957" s="84">
        <f t="shared" si="295"/>
        <v>6.0892626495698963</v>
      </c>
      <c r="AH957" s="31">
        <f t="shared" si="306"/>
        <v>3793.0418877434795</v>
      </c>
      <c r="AI957" s="86">
        <f t="shared" si="296"/>
        <v>5.5930071573208213</v>
      </c>
      <c r="AJ957" s="155">
        <f t="shared" si="307"/>
        <v>3483.9210668085411</v>
      </c>
      <c r="AK957" s="56"/>
      <c r="AL957" s="86">
        <f t="shared" si="308"/>
        <v>5.1371949055361332</v>
      </c>
      <c r="AM957" s="31">
        <f t="shared" si="309"/>
        <v>3199.9926072456888</v>
      </c>
      <c r="AN957" s="86">
        <f t="shared" si="310"/>
        <v>4.7185298990584865</v>
      </c>
      <c r="AO957" s="31">
        <f t="shared" si="311"/>
        <v>2939.2034119209843</v>
      </c>
      <c r="AP957" s="89">
        <f t="shared" si="312"/>
        <v>4.3339847558276157</v>
      </c>
      <c r="AQ957" s="20">
        <f t="shared" si="313"/>
        <v>2699.6677045712554</v>
      </c>
      <c r="AR957" s="86">
        <f t="shared" si="314"/>
        <v>3.9807788157693169</v>
      </c>
    </row>
    <row r="958" spans="1:44" x14ac:dyDescent="0.25">
      <c r="A958" s="3" t="s">
        <v>977</v>
      </c>
      <c r="B958" s="4">
        <v>40344</v>
      </c>
      <c r="C958" s="7">
        <v>4301350200</v>
      </c>
      <c r="D958" s="8">
        <v>366</v>
      </c>
      <c r="E958" s="8">
        <v>16768</v>
      </c>
      <c r="F958" s="8" t="s">
        <v>1695</v>
      </c>
      <c r="G958" s="8" t="s">
        <v>1696</v>
      </c>
      <c r="H958" s="8">
        <v>40.180370000000003</v>
      </c>
      <c r="I958" s="9">
        <v>-110.55522000000001</v>
      </c>
      <c r="J958" s="7">
        <v>16768</v>
      </c>
      <c r="K958" s="8">
        <v>365</v>
      </c>
      <c r="L958" s="8">
        <v>730</v>
      </c>
      <c r="M958" s="8">
        <v>1095</v>
      </c>
      <c r="N958" s="8">
        <v>1460</v>
      </c>
      <c r="O958" s="8">
        <v>1825</v>
      </c>
      <c r="P958" s="8">
        <v>2190</v>
      </c>
      <c r="Q958" s="6">
        <v>2.3290384453705478E-4</v>
      </c>
      <c r="R958" s="33">
        <f t="shared" si="297"/>
        <v>15401.461459472397</v>
      </c>
      <c r="S958" s="31">
        <f t="shared" si="298"/>
        <v>14146.291453221233</v>
      </c>
      <c r="T958" s="31">
        <f t="shared" si="299"/>
        <v>12993.413800766375</v>
      </c>
      <c r="U958" s="31">
        <f t="shared" si="300"/>
        <v>11934.492001400291</v>
      </c>
      <c r="V958" s="31">
        <f t="shared" si="301"/>
        <v>10961.868952644809</v>
      </c>
      <c r="W958" s="20">
        <f t="shared" si="302"/>
        <v>10068.51158146148</v>
      </c>
      <c r="Y958" s="153">
        <f t="shared" si="294"/>
        <v>24.725153792</v>
      </c>
      <c r="Z958" s="155">
        <f t="shared" si="303"/>
        <v>3097.0602757991087</v>
      </c>
      <c r="AA958" s="156">
        <f t="shared" si="304"/>
        <v>9896.3535249672659</v>
      </c>
      <c r="AD958" s="14" t="s">
        <v>977</v>
      </c>
      <c r="AE958" s="57">
        <v>40344</v>
      </c>
      <c r="AF958" s="33">
        <f t="shared" si="305"/>
        <v>15401.461459472397</v>
      </c>
      <c r="AG958" s="84">
        <f t="shared" si="295"/>
        <v>22.710132586296265</v>
      </c>
      <c r="AH958" s="31">
        <f t="shared" si="306"/>
        <v>14146.291453221233</v>
      </c>
      <c r="AI958" s="86">
        <f t="shared" si="296"/>
        <v>20.85932918459865</v>
      </c>
      <c r="AJ958" s="155">
        <f t="shared" si="307"/>
        <v>12993.413800766375</v>
      </c>
      <c r="AK958" s="56"/>
      <c r="AL958" s="86">
        <f t="shared" si="308"/>
        <v>19.159360359437255</v>
      </c>
      <c r="AM958" s="31">
        <f t="shared" si="309"/>
        <v>11934.492001400291</v>
      </c>
      <c r="AN958" s="86">
        <f t="shared" si="310"/>
        <v>17.59793357371279</v>
      </c>
      <c r="AO958" s="31">
        <f t="shared" si="311"/>
        <v>10961.868952644809</v>
      </c>
      <c r="AP958" s="89">
        <f t="shared" si="312"/>
        <v>16.163758092908687</v>
      </c>
      <c r="AQ958" s="20">
        <f t="shared" si="313"/>
        <v>10068.51158146148</v>
      </c>
      <c r="AR958" s="86">
        <f t="shared" si="314"/>
        <v>14.846463341374536</v>
      </c>
    </row>
    <row r="959" spans="1:44" x14ac:dyDescent="0.25">
      <c r="A959" s="3" t="s">
        <v>1028</v>
      </c>
      <c r="B959" s="4">
        <v>40344</v>
      </c>
      <c r="C959" s="7">
        <v>4301350260</v>
      </c>
      <c r="D959" s="8">
        <v>366</v>
      </c>
      <c r="E959" s="8">
        <v>24542</v>
      </c>
      <c r="F959" s="8" t="s">
        <v>1695</v>
      </c>
      <c r="G959" s="8" t="s">
        <v>1696</v>
      </c>
      <c r="H959" s="8">
        <v>40.030749999999898</v>
      </c>
      <c r="I959" s="9">
        <v>-110.54527</v>
      </c>
      <c r="J959" s="7">
        <v>24542</v>
      </c>
      <c r="K959" s="8">
        <v>365</v>
      </c>
      <c r="L959" s="8">
        <v>730</v>
      </c>
      <c r="M959" s="8">
        <v>1095</v>
      </c>
      <c r="N959" s="8">
        <v>1460</v>
      </c>
      <c r="O959" s="8">
        <v>1825</v>
      </c>
      <c r="P959" s="8">
        <v>2190</v>
      </c>
      <c r="Q959" s="6">
        <v>2.3290384453705478E-4</v>
      </c>
      <c r="R959" s="33">
        <f t="shared" si="297"/>
        <v>22541.905244416244</v>
      </c>
      <c r="S959" s="31">
        <f t="shared" si="298"/>
        <v>20704.811834742097</v>
      </c>
      <c r="T959" s="31">
        <f t="shared" si="299"/>
        <v>19017.435680964241</v>
      </c>
      <c r="U959" s="31">
        <f t="shared" si="300"/>
        <v>17467.575304053313</v>
      </c>
      <c r="V959" s="31">
        <f t="shared" si="301"/>
        <v>16044.023606620283</v>
      </c>
      <c r="W959" s="20">
        <f t="shared" si="302"/>
        <v>14736.486833983041</v>
      </c>
      <c r="Y959" s="153">
        <f t="shared" si="294"/>
        <v>36.188258847999997</v>
      </c>
      <c r="Z959" s="155">
        <f t="shared" si="303"/>
        <v>4532.9230253257228</v>
      </c>
      <c r="AA959" s="156">
        <f t="shared" si="304"/>
        <v>14484.512655638518</v>
      </c>
      <c r="AD959" s="14" t="s">
        <v>1028</v>
      </c>
      <c r="AE959" s="57">
        <v>40344</v>
      </c>
      <c r="AF959" s="33">
        <f t="shared" si="305"/>
        <v>22541.905244416244</v>
      </c>
      <c r="AG959" s="84">
        <f t="shared" si="295"/>
        <v>33.239031126722509</v>
      </c>
      <c r="AH959" s="31">
        <f t="shared" si="306"/>
        <v>20704.811834742097</v>
      </c>
      <c r="AI959" s="86">
        <f t="shared" si="296"/>
        <v>30.530156062047951</v>
      </c>
      <c r="AJ959" s="155">
        <f t="shared" si="307"/>
        <v>19017.435680964241</v>
      </c>
      <c r="AK959" s="56"/>
      <c r="AL959" s="86">
        <f t="shared" si="308"/>
        <v>28.042045678751734</v>
      </c>
      <c r="AM959" s="31">
        <f t="shared" si="309"/>
        <v>17467.575304053313</v>
      </c>
      <c r="AN959" s="86">
        <f t="shared" si="310"/>
        <v>25.756708359139989</v>
      </c>
      <c r="AO959" s="31">
        <f t="shared" si="311"/>
        <v>16044.023606620283</v>
      </c>
      <c r="AP959" s="89">
        <f t="shared" si="312"/>
        <v>23.657618745000299</v>
      </c>
      <c r="AQ959" s="20">
        <f t="shared" si="313"/>
        <v>14736.486833983041</v>
      </c>
      <c r="AR959" s="86">
        <f t="shared" si="314"/>
        <v>21.729598242128688</v>
      </c>
    </row>
    <row r="960" spans="1:44" x14ac:dyDescent="0.25">
      <c r="A960" s="3" t="s">
        <v>1455</v>
      </c>
      <c r="B960" s="4">
        <v>40344</v>
      </c>
      <c r="C960" s="7">
        <v>4304739333</v>
      </c>
      <c r="D960" s="8">
        <v>365</v>
      </c>
      <c r="E960" s="8">
        <v>9945</v>
      </c>
      <c r="F960" s="8" t="s">
        <v>1695</v>
      </c>
      <c r="G960" s="8" t="s">
        <v>1697</v>
      </c>
      <c r="H960" s="8">
        <v>40.104120000000002</v>
      </c>
      <c r="I960" s="9">
        <v>-109.91378</v>
      </c>
      <c r="J960" s="7">
        <v>9945</v>
      </c>
      <c r="K960" s="8">
        <v>365</v>
      </c>
      <c r="L960" s="8">
        <v>730</v>
      </c>
      <c r="M960" s="8">
        <v>1095</v>
      </c>
      <c r="N960" s="8">
        <v>1460</v>
      </c>
      <c r="O960" s="8">
        <v>1825</v>
      </c>
      <c r="P960" s="8">
        <v>2190</v>
      </c>
      <c r="Q960" s="6">
        <v>2.3290384453705478E-4</v>
      </c>
      <c r="R960" s="33">
        <f t="shared" si="297"/>
        <v>9134.514206491709</v>
      </c>
      <c r="S960" s="31">
        <f t="shared" si="298"/>
        <v>8390.080421176357</v>
      </c>
      <c r="T960" s="31">
        <f t="shared" si="299"/>
        <v>7706.3156159721848</v>
      </c>
      <c r="U960" s="31">
        <f t="shared" si="300"/>
        <v>7078.275462424016</v>
      </c>
      <c r="V960" s="31">
        <f t="shared" si="301"/>
        <v>6501.4185790823367</v>
      </c>
      <c r="W960" s="20">
        <f t="shared" si="302"/>
        <v>5971.573692607014</v>
      </c>
      <c r="Y960" s="153">
        <f t="shared" si="294"/>
        <v>14.664340079999999</v>
      </c>
      <c r="Z960" s="155">
        <f t="shared" si="303"/>
        <v>1836.847831752274</v>
      </c>
      <c r="AA960" s="156">
        <f t="shared" si="304"/>
        <v>5869.4677842199108</v>
      </c>
      <c r="AD960" s="14" t="s">
        <v>1455</v>
      </c>
      <c r="AE960" s="57">
        <v>40344</v>
      </c>
      <c r="AF960" s="33">
        <f t="shared" si="305"/>
        <v>9134.514206491709</v>
      </c>
      <c r="AG960" s="84">
        <f t="shared" si="295"/>
        <v>13.469243116097109</v>
      </c>
      <c r="AH960" s="31">
        <f t="shared" si="306"/>
        <v>8390.080421176357</v>
      </c>
      <c r="AI960" s="86">
        <f t="shared" si="296"/>
        <v>12.371542744563071</v>
      </c>
      <c r="AJ960" s="155">
        <f t="shared" si="307"/>
        <v>7706.3156159721848</v>
      </c>
      <c r="AK960" s="56"/>
      <c r="AL960" s="86">
        <f t="shared" si="308"/>
        <v>11.363301453638089</v>
      </c>
      <c r="AM960" s="31">
        <f t="shared" si="309"/>
        <v>7078.275462424016</v>
      </c>
      <c r="AN960" s="86">
        <f t="shared" si="310"/>
        <v>10.437228613464558</v>
      </c>
      <c r="AO960" s="31">
        <f t="shared" si="311"/>
        <v>6501.4185790823367</v>
      </c>
      <c r="AP960" s="89">
        <f t="shared" si="312"/>
        <v>9.5866277572743854</v>
      </c>
      <c r="AQ960" s="20">
        <f t="shared" si="313"/>
        <v>5971.573692607014</v>
      </c>
      <c r="AR960" s="86">
        <f t="shared" si="314"/>
        <v>8.8053481589915172</v>
      </c>
    </row>
    <row r="961" spans="1:44" x14ac:dyDescent="0.25">
      <c r="A961" s="3" t="s">
        <v>727</v>
      </c>
      <c r="B961" s="4">
        <v>40345</v>
      </c>
      <c r="C961" s="7">
        <v>4301333980</v>
      </c>
      <c r="D961" s="8">
        <v>366</v>
      </c>
      <c r="E961" s="8">
        <v>19047</v>
      </c>
      <c r="F961" s="8" t="s">
        <v>1695</v>
      </c>
      <c r="G961" s="8" t="s">
        <v>1696</v>
      </c>
      <c r="H961" s="8">
        <v>40.186680000000003</v>
      </c>
      <c r="I961" s="9">
        <v>-110.53716</v>
      </c>
      <c r="J961" s="7">
        <v>19047</v>
      </c>
      <c r="K961" s="8">
        <v>365</v>
      </c>
      <c r="L961" s="8">
        <v>730</v>
      </c>
      <c r="M961" s="8">
        <v>1095</v>
      </c>
      <c r="N961" s="8">
        <v>1460</v>
      </c>
      <c r="O961" s="8">
        <v>1825</v>
      </c>
      <c r="P961" s="8">
        <v>2190</v>
      </c>
      <c r="Q961" s="6">
        <v>2.3290384453705478E-4</v>
      </c>
      <c r="R961" s="33">
        <f t="shared" si="297"/>
        <v>17494.730225344152</v>
      </c>
      <c r="S961" s="31">
        <f t="shared" si="298"/>
        <v>16068.965488400812</v>
      </c>
      <c r="T961" s="31">
        <f t="shared" si="299"/>
        <v>14759.396031917768</v>
      </c>
      <c r="U961" s="31">
        <f t="shared" si="300"/>
        <v>13556.552310989464</v>
      </c>
      <c r="V961" s="31">
        <f t="shared" si="301"/>
        <v>12451.73651842949</v>
      </c>
      <c r="W961" s="20">
        <f t="shared" si="302"/>
        <v>11436.959690606918</v>
      </c>
      <c r="Y961" s="153">
        <f t="shared" si="294"/>
        <v>28.085639567999998</v>
      </c>
      <c r="Z961" s="155">
        <f t="shared" si="303"/>
        <v>3517.9930267858786</v>
      </c>
      <c r="AA961" s="156">
        <f t="shared" si="304"/>
        <v>11241.403005131888</v>
      </c>
      <c r="AD961" s="14" t="s">
        <v>727</v>
      </c>
      <c r="AE961" s="57">
        <v>40345</v>
      </c>
      <c r="AF961" s="33">
        <f t="shared" si="305"/>
        <v>17494.730225344152</v>
      </c>
      <c r="AG961" s="84">
        <f t="shared" si="295"/>
        <v>25.796749485399868</v>
      </c>
      <c r="AH961" s="31">
        <f t="shared" si="306"/>
        <v>16068.965488400812</v>
      </c>
      <c r="AI961" s="86">
        <f t="shared" si="296"/>
        <v>23.694396647128485</v>
      </c>
      <c r="AJ961" s="155">
        <f t="shared" si="307"/>
        <v>14759.396031917768</v>
      </c>
      <c r="AK961" s="56"/>
      <c r="AL961" s="86">
        <f t="shared" si="308"/>
        <v>21.763378862488153</v>
      </c>
      <c r="AM961" s="31">
        <f t="shared" si="309"/>
        <v>13556.552310989464</v>
      </c>
      <c r="AN961" s="86">
        <f t="shared" si="310"/>
        <v>19.989732870855647</v>
      </c>
      <c r="AO961" s="31">
        <f t="shared" si="311"/>
        <v>12451.73651842949</v>
      </c>
      <c r="AP961" s="89">
        <f t="shared" si="312"/>
        <v>18.360633372831092</v>
      </c>
      <c r="AQ961" s="20">
        <f t="shared" si="313"/>
        <v>11436.959690606918</v>
      </c>
      <c r="AR961" s="86">
        <f t="shared" si="314"/>
        <v>16.864300290026286</v>
      </c>
    </row>
    <row r="962" spans="1:44" x14ac:dyDescent="0.25">
      <c r="A962" s="3" t="s">
        <v>713</v>
      </c>
      <c r="B962" s="4">
        <v>40348</v>
      </c>
      <c r="C962" s="7">
        <v>4301333958</v>
      </c>
      <c r="D962" s="8">
        <v>355</v>
      </c>
      <c r="E962" s="8">
        <v>1783</v>
      </c>
      <c r="F962" s="8" t="s">
        <v>1695</v>
      </c>
      <c r="G962" s="8" t="s">
        <v>1696</v>
      </c>
      <c r="H962" s="8">
        <v>40.101689999999898</v>
      </c>
      <c r="I962" s="9">
        <v>-110.06524</v>
      </c>
      <c r="J962" s="7">
        <v>1783</v>
      </c>
      <c r="K962" s="8">
        <v>365</v>
      </c>
      <c r="L962" s="8">
        <v>730</v>
      </c>
      <c r="M962" s="8">
        <v>1095</v>
      </c>
      <c r="N962" s="8">
        <v>1460</v>
      </c>
      <c r="O962" s="8">
        <v>1825</v>
      </c>
      <c r="P962" s="8">
        <v>2190</v>
      </c>
      <c r="Q962" s="6">
        <v>2.3290384453705478E-4</v>
      </c>
      <c r="R962" s="33">
        <f t="shared" si="297"/>
        <v>1637.6911845324</v>
      </c>
      <c r="S962" s="31">
        <f t="shared" si="298"/>
        <v>1504.2245742541422</v>
      </c>
      <c r="T962" s="31">
        <f t="shared" si="299"/>
        <v>1381.6350671974265</v>
      </c>
      <c r="U962" s="31">
        <f t="shared" si="300"/>
        <v>1269.0362141279054</v>
      </c>
      <c r="V962" s="31">
        <f t="shared" si="301"/>
        <v>1165.6138085976679</v>
      </c>
      <c r="W962" s="20">
        <f t="shared" si="302"/>
        <v>1070.6199993884672</v>
      </c>
      <c r="Y962" s="153">
        <f t="shared" si="294"/>
        <v>2.6291119519999997</v>
      </c>
      <c r="Z962" s="155">
        <f t="shared" si="303"/>
        <v>329.321235195003</v>
      </c>
      <c r="AA962" s="156">
        <f t="shared" si="304"/>
        <v>1052.3138320024234</v>
      </c>
      <c r="AD962" s="14" t="s">
        <v>713</v>
      </c>
      <c r="AE962" s="57">
        <v>40348</v>
      </c>
      <c r="AF962" s="33">
        <f t="shared" si="305"/>
        <v>1637.6911845324</v>
      </c>
      <c r="AG962" s="84">
        <f t="shared" si="295"/>
        <v>2.4148477100051431</v>
      </c>
      <c r="AH962" s="31">
        <f t="shared" si="306"/>
        <v>1504.2245742541422</v>
      </c>
      <c r="AI962" s="86">
        <f t="shared" si="296"/>
        <v>2.2180453206189998</v>
      </c>
      <c r="AJ962" s="155">
        <f t="shared" si="307"/>
        <v>1381.6350671974265</v>
      </c>
      <c r="AK962" s="56"/>
      <c r="AL962" s="86">
        <f t="shared" si="308"/>
        <v>2.037281698525562</v>
      </c>
      <c r="AM962" s="31">
        <f t="shared" si="309"/>
        <v>1269.0362141279054</v>
      </c>
      <c r="AN962" s="86">
        <f t="shared" si="310"/>
        <v>1.8712497353250181</v>
      </c>
      <c r="AO962" s="31">
        <f t="shared" si="311"/>
        <v>1165.6138085976679</v>
      </c>
      <c r="AP962" s="89">
        <f t="shared" si="312"/>
        <v>1.7187488477848396</v>
      </c>
      <c r="AQ962" s="20">
        <f t="shared" si="313"/>
        <v>1070.6199993884672</v>
      </c>
      <c r="AR962" s="86">
        <f t="shared" si="314"/>
        <v>1.5786762963782679</v>
      </c>
    </row>
    <row r="963" spans="1:44" x14ac:dyDescent="0.25">
      <c r="A963" s="3" t="s">
        <v>923</v>
      </c>
      <c r="B963" s="4">
        <v>40349</v>
      </c>
      <c r="C963" s="7">
        <v>4301350112</v>
      </c>
      <c r="D963" s="8">
        <v>356</v>
      </c>
      <c r="E963" s="8">
        <v>5540</v>
      </c>
      <c r="F963" s="8" t="s">
        <v>1695</v>
      </c>
      <c r="G963" s="8" t="s">
        <v>1696</v>
      </c>
      <c r="H963" s="8">
        <v>40.072589999999899</v>
      </c>
      <c r="I963" s="9">
        <v>-110.06084</v>
      </c>
      <c r="J963" s="7">
        <v>5540</v>
      </c>
      <c r="K963" s="8">
        <v>365</v>
      </c>
      <c r="L963" s="8">
        <v>730</v>
      </c>
      <c r="M963" s="8">
        <v>1095</v>
      </c>
      <c r="N963" s="8">
        <v>1460</v>
      </c>
      <c r="O963" s="8">
        <v>1825</v>
      </c>
      <c r="P963" s="8">
        <v>2190</v>
      </c>
      <c r="Q963" s="6">
        <v>2.3290384453705478E-4</v>
      </c>
      <c r="R963" s="33">
        <f t="shared" si="297"/>
        <v>5088.507662540379</v>
      </c>
      <c r="S963" s="31">
        <f t="shared" si="298"/>
        <v>4673.8105111429886</v>
      </c>
      <c r="T963" s="31">
        <f t="shared" si="299"/>
        <v>4292.9098554535849</v>
      </c>
      <c r="U963" s="31">
        <f t="shared" si="300"/>
        <v>3943.0513888214223</v>
      </c>
      <c r="V963" s="31">
        <f t="shared" si="301"/>
        <v>3621.7052718065506</v>
      </c>
      <c r="W963" s="20">
        <f t="shared" si="302"/>
        <v>3326.5478388177839</v>
      </c>
      <c r="Y963" s="153">
        <f t="shared" si="294"/>
        <v>8.1689737600000001</v>
      </c>
      <c r="Z963" s="155">
        <f t="shared" si="303"/>
        <v>1023.2415271903066</v>
      </c>
      <c r="AA963" s="156">
        <f t="shared" si="304"/>
        <v>3269.6683282632785</v>
      </c>
      <c r="AD963" s="14" t="s">
        <v>923</v>
      </c>
      <c r="AE963" s="57">
        <v>40349</v>
      </c>
      <c r="AF963" s="33">
        <f t="shared" si="305"/>
        <v>5088.507662540379</v>
      </c>
      <c r="AG963" s="84">
        <f t="shared" si="295"/>
        <v>7.5032284427529401</v>
      </c>
      <c r="AH963" s="31">
        <f t="shared" si="306"/>
        <v>4673.8105111429886</v>
      </c>
      <c r="AI963" s="86">
        <f t="shared" si="296"/>
        <v>6.8917392463428264</v>
      </c>
      <c r="AJ963" s="155">
        <f t="shared" si="307"/>
        <v>4292.9098554535849</v>
      </c>
      <c r="AK963" s="56"/>
      <c r="AL963" s="86">
        <f t="shared" si="308"/>
        <v>6.3300844698999503</v>
      </c>
      <c r="AM963" s="31">
        <f t="shared" si="309"/>
        <v>3943.0513888214223</v>
      </c>
      <c r="AN963" s="86">
        <f t="shared" si="310"/>
        <v>5.814202767078295</v>
      </c>
      <c r="AO963" s="31">
        <f t="shared" si="311"/>
        <v>3621.7052718065506</v>
      </c>
      <c r="AP963" s="89">
        <f t="shared" si="312"/>
        <v>5.3403637783107181</v>
      </c>
      <c r="AQ963" s="20">
        <f t="shared" si="313"/>
        <v>3326.5478388177839</v>
      </c>
      <c r="AR963" s="86">
        <f t="shared" si="314"/>
        <v>4.9051411564417302</v>
      </c>
    </row>
    <row r="964" spans="1:44" x14ac:dyDescent="0.25">
      <c r="A964" s="3" t="s">
        <v>803</v>
      </c>
      <c r="B964" s="4">
        <v>40352</v>
      </c>
      <c r="C964" s="7">
        <v>4301334171</v>
      </c>
      <c r="D964" s="8">
        <v>340</v>
      </c>
      <c r="E964" s="8">
        <v>1700</v>
      </c>
      <c r="F964" s="8" t="s">
        <v>1695</v>
      </c>
      <c r="G964" s="8" t="s">
        <v>1696</v>
      </c>
      <c r="H964" s="8">
        <v>40.08314</v>
      </c>
      <c r="I964" s="9">
        <v>-110.15055</v>
      </c>
      <c r="J964" s="7">
        <v>1700</v>
      </c>
      <c r="K964" s="8">
        <v>365</v>
      </c>
      <c r="L964" s="8">
        <v>730</v>
      </c>
      <c r="M964" s="8">
        <v>1095</v>
      </c>
      <c r="N964" s="8">
        <v>1460</v>
      </c>
      <c r="O964" s="8">
        <v>1825</v>
      </c>
      <c r="P964" s="8">
        <v>2190</v>
      </c>
      <c r="Q964" s="6">
        <v>2.3290384453705478E-4</v>
      </c>
      <c r="R964" s="33">
        <f t="shared" si="297"/>
        <v>1561.4554199131128</v>
      </c>
      <c r="S964" s="31">
        <f t="shared" si="298"/>
        <v>1434.2017813976679</v>
      </c>
      <c r="T964" s="31">
        <f t="shared" si="299"/>
        <v>1317.3189087131941</v>
      </c>
      <c r="U964" s="31">
        <f t="shared" si="300"/>
        <v>1209.9616175083788</v>
      </c>
      <c r="V964" s="31">
        <f t="shared" si="301"/>
        <v>1111.3536032619379</v>
      </c>
      <c r="W964" s="20">
        <f t="shared" si="302"/>
        <v>1020.7818277960708</v>
      </c>
      <c r="Y964" s="153">
        <f t="shared" ref="Y964:Y1027" si="315">J964*$X$11</f>
        <v>2.5067247999999998</v>
      </c>
      <c r="Z964" s="155">
        <f t="shared" si="303"/>
        <v>313.9910823508161</v>
      </c>
      <c r="AA964" s="156">
        <f t="shared" si="304"/>
        <v>1003.327826362378</v>
      </c>
      <c r="AD964" s="14" t="s">
        <v>803</v>
      </c>
      <c r="AE964" s="57">
        <v>40352</v>
      </c>
      <c r="AF964" s="33">
        <f t="shared" si="305"/>
        <v>1561.4554199131128</v>
      </c>
      <c r="AG964" s="84">
        <f t="shared" ref="AG964:AG1027" si="316">AF964*$X$11</f>
        <v>2.302434720700361</v>
      </c>
      <c r="AH964" s="31">
        <f t="shared" si="306"/>
        <v>1434.2017813976679</v>
      </c>
      <c r="AI964" s="86">
        <f t="shared" ref="AI964:AI1027" si="317">AH964*$X$11</f>
        <v>2.1147936315492428</v>
      </c>
      <c r="AJ964" s="155">
        <f t="shared" si="307"/>
        <v>1317.3189087131941</v>
      </c>
      <c r="AK964" s="56"/>
      <c r="AL964" s="86">
        <f t="shared" si="308"/>
        <v>1.942444692929588</v>
      </c>
      <c r="AM964" s="31">
        <f t="shared" si="309"/>
        <v>1209.9616175083788</v>
      </c>
      <c r="AN964" s="86">
        <f t="shared" si="310"/>
        <v>1.7841416433272748</v>
      </c>
      <c r="AO964" s="31">
        <f t="shared" si="311"/>
        <v>1111.3536032619379</v>
      </c>
      <c r="AP964" s="89">
        <f t="shared" si="312"/>
        <v>1.638739787568271</v>
      </c>
      <c r="AQ964" s="20">
        <f t="shared" si="313"/>
        <v>1020.7818277960708</v>
      </c>
      <c r="AR964" s="86">
        <f t="shared" si="314"/>
        <v>1.5051877194857295</v>
      </c>
    </row>
    <row r="965" spans="1:44" x14ac:dyDescent="0.25">
      <c r="A965" s="3" t="s">
        <v>827</v>
      </c>
      <c r="B965" s="4">
        <v>40352</v>
      </c>
      <c r="C965" s="7">
        <v>4301334205</v>
      </c>
      <c r="D965" s="8">
        <v>363</v>
      </c>
      <c r="E965" s="8">
        <v>1376</v>
      </c>
      <c r="F965" s="8" t="s">
        <v>1695</v>
      </c>
      <c r="G965" s="8" t="s">
        <v>1696</v>
      </c>
      <c r="H965" s="8">
        <v>40.072450000000003</v>
      </c>
      <c r="I965" s="9">
        <v>-110.15909000000001</v>
      </c>
      <c r="J965" s="7">
        <v>1376</v>
      </c>
      <c r="K965" s="8">
        <v>365</v>
      </c>
      <c r="L965" s="8">
        <v>730</v>
      </c>
      <c r="M965" s="8">
        <v>1095</v>
      </c>
      <c r="N965" s="8">
        <v>1460</v>
      </c>
      <c r="O965" s="8">
        <v>1825</v>
      </c>
      <c r="P965" s="8">
        <v>2190</v>
      </c>
      <c r="Q965" s="6">
        <v>2.3290384453705478E-4</v>
      </c>
      <c r="R965" s="33">
        <f t="shared" ref="R965:R1028" si="318">(J965*(EXP(-Q965*K965)))</f>
        <v>1263.8603869414371</v>
      </c>
      <c r="S965" s="31">
        <f t="shared" ref="S965:S1028" si="319">(J965*(EXP(-Q965*L965)))</f>
        <v>1160.8597948254064</v>
      </c>
      <c r="T965" s="31">
        <f t="shared" ref="T965:T1028" si="320">(J965*(EXP(-Q965*M965)))</f>
        <v>1066.2534225819736</v>
      </c>
      <c r="U965" s="31">
        <f t="shared" ref="U965:U1028" si="321">(J965*(EXP(-Q965*N965)))</f>
        <v>979.35716805384072</v>
      </c>
      <c r="V965" s="31">
        <f t="shared" ref="V965:V1028" si="322">(J965*(EXP(-Q965*O965)))</f>
        <v>899.54268122848623</v>
      </c>
      <c r="W965" s="20">
        <f t="shared" ref="W965:W1028" si="323">(J965*(EXP(-Q965*P965)))</f>
        <v>826.23282061611383</v>
      </c>
      <c r="Y965" s="153">
        <f t="shared" si="315"/>
        <v>2.0289725439999997</v>
      </c>
      <c r="Z965" s="155">
        <f t="shared" ref="Z965:Z1028" si="324">(87/365)*T965</f>
        <v>254.14807606748411</v>
      </c>
      <c r="AA965" s="156">
        <f t="shared" ref="AA965:AA1028" si="325">(278/365)*T965</f>
        <v>812.1053465144895</v>
      </c>
      <c r="AD965" s="14" t="s">
        <v>827</v>
      </c>
      <c r="AE965" s="57">
        <v>40352</v>
      </c>
      <c r="AF965" s="33">
        <f t="shared" ref="AF965:AF1028" si="326">R965</f>
        <v>1263.8603869414371</v>
      </c>
      <c r="AG965" s="84">
        <f t="shared" si="316"/>
        <v>1.8636177504021745</v>
      </c>
      <c r="AH965" s="31">
        <f t="shared" ref="AH965:AH1028" si="327">S965</f>
        <v>1160.8597948254064</v>
      </c>
      <c r="AI965" s="86">
        <f t="shared" si="317"/>
        <v>1.711738845301034</v>
      </c>
      <c r="AJ965" s="155">
        <f t="shared" ref="AJ965:AJ1028" si="328">T965</f>
        <v>1066.2534225819736</v>
      </c>
      <c r="AK965" s="56"/>
      <c r="AL965" s="86">
        <f t="shared" ref="AL965:AL1028" si="329">AJ965*$X$11</f>
        <v>1.5722375867477136</v>
      </c>
      <c r="AM965" s="31">
        <f t="shared" ref="AM965:AM1028" si="330">U965</f>
        <v>979.35716805384072</v>
      </c>
      <c r="AN965" s="86">
        <f t="shared" ref="AN965:AN1028" si="331">AM965*$X$11</f>
        <v>1.4441052360107824</v>
      </c>
      <c r="AO965" s="31">
        <f t="shared" ref="AO965:AO1028" si="332">V965</f>
        <v>899.54268122848623</v>
      </c>
      <c r="AP965" s="89">
        <f t="shared" ref="AP965:AP1028" si="333">AO965*$X$11</f>
        <v>1.3264152633493769</v>
      </c>
      <c r="AQ965" s="20">
        <f t="shared" ref="AQ965:AQ1028" si="334">W965</f>
        <v>826.23282061611383</v>
      </c>
      <c r="AR965" s="86">
        <f t="shared" ref="AR965:AR1028" si="335">AQ965*$X$11</f>
        <v>1.2183166482425669</v>
      </c>
    </row>
    <row r="966" spans="1:44" x14ac:dyDescent="0.25">
      <c r="A966" s="3" t="s">
        <v>922</v>
      </c>
      <c r="B966" s="4">
        <v>40354</v>
      </c>
      <c r="C966" s="7">
        <v>4301350111</v>
      </c>
      <c r="D966" s="8">
        <v>366</v>
      </c>
      <c r="E966" s="8">
        <v>953</v>
      </c>
      <c r="F966" s="8" t="s">
        <v>1695</v>
      </c>
      <c r="G966" s="8" t="s">
        <v>1696</v>
      </c>
      <c r="H966" s="8">
        <v>40.076410000000003</v>
      </c>
      <c r="I966" s="9">
        <v>-110.06529</v>
      </c>
      <c r="J966" s="7">
        <v>953</v>
      </c>
      <c r="K966" s="8">
        <v>365</v>
      </c>
      <c r="L966" s="8">
        <v>730</v>
      </c>
      <c r="M966" s="8">
        <v>1095</v>
      </c>
      <c r="N966" s="8">
        <v>1460</v>
      </c>
      <c r="O966" s="8">
        <v>1825</v>
      </c>
      <c r="P966" s="8">
        <v>2190</v>
      </c>
      <c r="Q966" s="6">
        <v>2.3290384453705478E-4</v>
      </c>
      <c r="R966" s="33">
        <f t="shared" si="318"/>
        <v>875.33353833952731</v>
      </c>
      <c r="S966" s="31">
        <f t="shared" si="319"/>
        <v>803.99664568939852</v>
      </c>
      <c r="T966" s="31">
        <f t="shared" si="320"/>
        <v>738.47348235510231</v>
      </c>
      <c r="U966" s="31">
        <f t="shared" si="321"/>
        <v>678.29024793263818</v>
      </c>
      <c r="V966" s="31">
        <f t="shared" si="322"/>
        <v>623.01175524036876</v>
      </c>
      <c r="W966" s="20">
        <f t="shared" si="323"/>
        <v>572.2382834645033</v>
      </c>
      <c r="Y966" s="153">
        <f t="shared" si="315"/>
        <v>1.405240432</v>
      </c>
      <c r="Z966" s="155">
        <f t="shared" si="324"/>
        <v>176.01970675313396</v>
      </c>
      <c r="AA966" s="156">
        <f t="shared" si="325"/>
        <v>562.45377560196835</v>
      </c>
      <c r="AD966" s="14" t="s">
        <v>922</v>
      </c>
      <c r="AE966" s="57">
        <v>40354</v>
      </c>
      <c r="AF966" s="33">
        <f t="shared" si="326"/>
        <v>875.33353833952731</v>
      </c>
      <c r="AG966" s="84">
        <f t="shared" si="316"/>
        <v>1.2907178169573199</v>
      </c>
      <c r="AH966" s="31">
        <f t="shared" si="327"/>
        <v>803.99664568939852</v>
      </c>
      <c r="AI966" s="86">
        <f t="shared" si="317"/>
        <v>1.1855284299214284</v>
      </c>
      <c r="AJ966" s="155">
        <f t="shared" si="328"/>
        <v>738.47348235510231</v>
      </c>
      <c r="AK966" s="56"/>
      <c r="AL966" s="86">
        <f t="shared" si="329"/>
        <v>1.0889116425658218</v>
      </c>
      <c r="AM966" s="31">
        <f t="shared" si="330"/>
        <v>678.29024793263818</v>
      </c>
      <c r="AN966" s="86">
        <f t="shared" si="331"/>
        <v>1.0001688153475841</v>
      </c>
      <c r="AO966" s="31">
        <f t="shared" si="332"/>
        <v>623.01175524036876</v>
      </c>
      <c r="AP966" s="89">
        <f t="shared" si="333"/>
        <v>0.91865824561915432</v>
      </c>
      <c r="AQ966" s="20">
        <f t="shared" si="334"/>
        <v>572.2382834645033</v>
      </c>
      <c r="AR966" s="86">
        <f t="shared" si="335"/>
        <v>0.84379052745288252</v>
      </c>
    </row>
    <row r="967" spans="1:44" x14ac:dyDescent="0.25">
      <c r="A967" s="3" t="s">
        <v>1503</v>
      </c>
      <c r="B967" s="4">
        <v>40356</v>
      </c>
      <c r="C967" s="7">
        <v>4304750947</v>
      </c>
      <c r="D967" s="8">
        <v>344</v>
      </c>
      <c r="E967" s="8">
        <v>1560</v>
      </c>
      <c r="F967" s="8" t="s">
        <v>1695</v>
      </c>
      <c r="G967" s="8" t="s">
        <v>1697</v>
      </c>
      <c r="H967" s="8">
        <v>40.122900000000001</v>
      </c>
      <c r="I967" s="9">
        <v>-109.97035</v>
      </c>
      <c r="J967" s="7">
        <v>1560</v>
      </c>
      <c r="K967" s="8">
        <v>365</v>
      </c>
      <c r="L967" s="8">
        <v>730</v>
      </c>
      <c r="M967" s="8">
        <v>1095</v>
      </c>
      <c r="N967" s="8">
        <v>1460</v>
      </c>
      <c r="O967" s="8">
        <v>1825</v>
      </c>
      <c r="P967" s="8">
        <v>2190</v>
      </c>
      <c r="Q967" s="6">
        <v>2.3290384453705478E-4</v>
      </c>
      <c r="R967" s="33">
        <f t="shared" si="318"/>
        <v>1432.8649735673271</v>
      </c>
      <c r="S967" s="31">
        <f t="shared" si="319"/>
        <v>1316.0910464590363</v>
      </c>
      <c r="T967" s="31">
        <f t="shared" si="320"/>
        <v>1208.833822113284</v>
      </c>
      <c r="U967" s="31">
        <f t="shared" si="321"/>
        <v>1110.317719595924</v>
      </c>
      <c r="V967" s="31">
        <f t="shared" si="322"/>
        <v>1019.830365346249</v>
      </c>
      <c r="W967" s="20">
        <f t="shared" si="323"/>
        <v>936.71744197757084</v>
      </c>
      <c r="Y967" s="153">
        <f t="shared" si="315"/>
        <v>2.3002886399999998</v>
      </c>
      <c r="Z967" s="155">
        <f t="shared" si="324"/>
        <v>288.13299321604302</v>
      </c>
      <c r="AA967" s="156">
        <f t="shared" si="325"/>
        <v>920.70082889724097</v>
      </c>
      <c r="AD967" s="14" t="s">
        <v>1503</v>
      </c>
      <c r="AE967" s="57">
        <v>40356</v>
      </c>
      <c r="AF967" s="33">
        <f t="shared" si="326"/>
        <v>1432.8649735673271</v>
      </c>
      <c r="AG967" s="84">
        <f t="shared" si="316"/>
        <v>2.1128224495838608</v>
      </c>
      <c r="AH967" s="31">
        <f t="shared" si="327"/>
        <v>1316.0910464590363</v>
      </c>
      <c r="AI967" s="86">
        <f t="shared" si="317"/>
        <v>1.9406341560098932</v>
      </c>
      <c r="AJ967" s="155">
        <f t="shared" si="328"/>
        <v>1208.833822113284</v>
      </c>
      <c r="AK967" s="56"/>
      <c r="AL967" s="86">
        <f t="shared" si="329"/>
        <v>1.7824786593942101</v>
      </c>
      <c r="AM967" s="31">
        <f t="shared" si="330"/>
        <v>1110.317719595924</v>
      </c>
      <c r="AN967" s="86">
        <f t="shared" si="331"/>
        <v>1.637212331523852</v>
      </c>
      <c r="AO967" s="31">
        <f t="shared" si="332"/>
        <v>1019.830365346249</v>
      </c>
      <c r="AP967" s="89">
        <f t="shared" si="333"/>
        <v>1.5037847462391194</v>
      </c>
      <c r="AQ967" s="20">
        <f t="shared" si="334"/>
        <v>936.71744197757084</v>
      </c>
      <c r="AR967" s="86">
        <f t="shared" si="335"/>
        <v>1.3812310837633752</v>
      </c>
    </row>
    <row r="968" spans="1:44" x14ac:dyDescent="0.25">
      <c r="A968" s="3" t="s">
        <v>1505</v>
      </c>
      <c r="B968" s="4">
        <v>40357</v>
      </c>
      <c r="C968" s="7">
        <v>4304750967</v>
      </c>
      <c r="D968" s="8">
        <v>336</v>
      </c>
      <c r="E968" s="8">
        <v>2900</v>
      </c>
      <c r="F968" s="8" t="s">
        <v>1695</v>
      </c>
      <c r="G968" s="8" t="s">
        <v>1697</v>
      </c>
      <c r="H968" s="8">
        <v>40.125369999999897</v>
      </c>
      <c r="I968" s="9">
        <v>-109.96594</v>
      </c>
      <c r="J968" s="7">
        <v>2900</v>
      </c>
      <c r="K968" s="8">
        <v>365</v>
      </c>
      <c r="L968" s="8">
        <v>730</v>
      </c>
      <c r="M968" s="8">
        <v>1095</v>
      </c>
      <c r="N968" s="8">
        <v>1460</v>
      </c>
      <c r="O968" s="8">
        <v>1825</v>
      </c>
      <c r="P968" s="8">
        <v>2190</v>
      </c>
      <c r="Q968" s="6">
        <v>2.3290384453705478E-4</v>
      </c>
      <c r="R968" s="33">
        <f t="shared" si="318"/>
        <v>2663.6592457341335</v>
      </c>
      <c r="S968" s="31">
        <f t="shared" si="319"/>
        <v>2446.5795094430805</v>
      </c>
      <c r="T968" s="31">
        <f t="shared" si="320"/>
        <v>2247.1910795695662</v>
      </c>
      <c r="U968" s="31">
        <f t="shared" si="321"/>
        <v>2064.0521710437051</v>
      </c>
      <c r="V968" s="31">
        <f t="shared" si="322"/>
        <v>1895.8384996821294</v>
      </c>
      <c r="W968" s="20">
        <f t="shared" si="323"/>
        <v>1741.3337062403562</v>
      </c>
      <c r="Y968" s="153">
        <f t="shared" si="315"/>
        <v>4.2761775999999996</v>
      </c>
      <c r="Z968" s="155">
        <f t="shared" si="324"/>
        <v>535.63184636315691</v>
      </c>
      <c r="AA968" s="156">
        <f t="shared" si="325"/>
        <v>1711.5592332064093</v>
      </c>
      <c r="AD968" s="14" t="s">
        <v>1505</v>
      </c>
      <c r="AE968" s="57">
        <v>40357</v>
      </c>
      <c r="AF968" s="33">
        <f t="shared" si="326"/>
        <v>2663.6592457341335</v>
      </c>
      <c r="AG968" s="84">
        <f t="shared" si="316"/>
        <v>3.927682758841792</v>
      </c>
      <c r="AH968" s="31">
        <f t="shared" si="327"/>
        <v>2446.5795094430805</v>
      </c>
      <c r="AI968" s="86">
        <f t="shared" si="317"/>
        <v>3.6075891361722374</v>
      </c>
      <c r="AJ968" s="155">
        <f t="shared" si="328"/>
        <v>2247.1910795695662</v>
      </c>
      <c r="AK968" s="56"/>
      <c r="AL968" s="86">
        <f t="shared" si="329"/>
        <v>3.3135821232328264</v>
      </c>
      <c r="AM968" s="31">
        <f t="shared" si="330"/>
        <v>2064.0521710437051</v>
      </c>
      <c r="AN968" s="86">
        <f t="shared" si="331"/>
        <v>3.0435357444994691</v>
      </c>
      <c r="AO968" s="31">
        <f t="shared" si="332"/>
        <v>1895.8384996821294</v>
      </c>
      <c r="AP968" s="89">
        <f t="shared" si="333"/>
        <v>2.7954972846752857</v>
      </c>
      <c r="AQ968" s="20">
        <f t="shared" si="334"/>
        <v>1741.3337062403562</v>
      </c>
      <c r="AR968" s="86">
        <f t="shared" si="335"/>
        <v>2.5676731685344798</v>
      </c>
    </row>
    <row r="969" spans="1:44" x14ac:dyDescent="0.25">
      <c r="A969" s="3" t="s">
        <v>1050</v>
      </c>
      <c r="B969" s="4">
        <v>40362</v>
      </c>
      <c r="C969" s="7">
        <v>4301350292</v>
      </c>
      <c r="D969" s="8">
        <v>364</v>
      </c>
      <c r="E969" s="8">
        <v>3447</v>
      </c>
      <c r="F969" s="8" t="s">
        <v>1695</v>
      </c>
      <c r="G969" s="8" t="s">
        <v>1696</v>
      </c>
      <c r="H969" s="8">
        <v>40.100760000000001</v>
      </c>
      <c r="I969" s="9">
        <v>-110.2063</v>
      </c>
      <c r="J969" s="7">
        <v>3447</v>
      </c>
      <c r="K969" s="8">
        <v>365</v>
      </c>
      <c r="L969" s="8">
        <v>730</v>
      </c>
      <c r="M969" s="8">
        <v>1095</v>
      </c>
      <c r="N969" s="8">
        <v>1460</v>
      </c>
      <c r="O969" s="8">
        <v>1825</v>
      </c>
      <c r="P969" s="8">
        <v>2190</v>
      </c>
      <c r="Q969" s="6">
        <v>2.3290384453705478E-4</v>
      </c>
      <c r="R969" s="33">
        <f t="shared" si="318"/>
        <v>3166.0804896708823</v>
      </c>
      <c r="S969" s="31">
        <f t="shared" si="319"/>
        <v>2908.0550238104479</v>
      </c>
      <c r="T969" s="31">
        <f t="shared" si="320"/>
        <v>2671.0578107849292</v>
      </c>
      <c r="U969" s="31">
        <f t="shared" si="321"/>
        <v>2453.3751150302246</v>
      </c>
      <c r="V969" s="31">
        <f t="shared" si="322"/>
        <v>2253.4328649670001</v>
      </c>
      <c r="W969" s="20">
        <f t="shared" si="323"/>
        <v>2069.7852708312093</v>
      </c>
      <c r="Y969" s="153">
        <f t="shared" si="315"/>
        <v>5.082753168</v>
      </c>
      <c r="Z969" s="155">
        <f t="shared" si="324"/>
        <v>636.66309462544882</v>
      </c>
      <c r="AA969" s="156">
        <f t="shared" si="325"/>
        <v>2034.3947161594804</v>
      </c>
      <c r="AD969" s="14" t="s">
        <v>1050</v>
      </c>
      <c r="AE969" s="57">
        <v>40362</v>
      </c>
      <c r="AF969" s="33">
        <f t="shared" si="326"/>
        <v>3166.0804896708823</v>
      </c>
      <c r="AG969" s="84">
        <f t="shared" si="316"/>
        <v>4.6685249895612611</v>
      </c>
      <c r="AH969" s="31">
        <f t="shared" si="327"/>
        <v>2908.0550238104479</v>
      </c>
      <c r="AI969" s="86">
        <f t="shared" si="317"/>
        <v>4.2880550870295533</v>
      </c>
      <c r="AJ969" s="155">
        <f t="shared" si="328"/>
        <v>2671.0578107849292</v>
      </c>
      <c r="AK969" s="56"/>
      <c r="AL969" s="86">
        <f t="shared" si="329"/>
        <v>3.9385922685460524</v>
      </c>
      <c r="AM969" s="31">
        <f t="shared" si="330"/>
        <v>2453.3751150302246</v>
      </c>
      <c r="AN969" s="86">
        <f t="shared" si="331"/>
        <v>3.6176095556171273</v>
      </c>
      <c r="AO969" s="31">
        <f t="shared" si="332"/>
        <v>2253.4328649670001</v>
      </c>
      <c r="AP969" s="89">
        <f t="shared" si="333"/>
        <v>3.3227859104399</v>
      </c>
      <c r="AQ969" s="20">
        <f t="shared" si="334"/>
        <v>2069.7852708312093</v>
      </c>
      <c r="AR969" s="86">
        <f t="shared" si="335"/>
        <v>3.0519894523925348</v>
      </c>
    </row>
    <row r="970" spans="1:44" x14ac:dyDescent="0.25">
      <c r="A970" s="3" t="s">
        <v>920</v>
      </c>
      <c r="B970" s="4">
        <v>40365</v>
      </c>
      <c r="C970" s="7">
        <v>4301350109</v>
      </c>
      <c r="D970" s="8">
        <v>362</v>
      </c>
      <c r="E970" s="8">
        <v>9120</v>
      </c>
      <c r="F970" s="8" t="s">
        <v>1695</v>
      </c>
      <c r="G970" s="8" t="s">
        <v>1696</v>
      </c>
      <c r="H970" s="8">
        <v>40.076189999999897</v>
      </c>
      <c r="I970" s="9">
        <v>-110.0698</v>
      </c>
      <c r="J970" s="7">
        <v>9120</v>
      </c>
      <c r="K970" s="8">
        <v>365</v>
      </c>
      <c r="L970" s="8">
        <v>730</v>
      </c>
      <c r="M970" s="8">
        <v>1095</v>
      </c>
      <c r="N970" s="8">
        <v>1460</v>
      </c>
      <c r="O970" s="8">
        <v>1825</v>
      </c>
      <c r="P970" s="8">
        <v>2190</v>
      </c>
      <c r="Q970" s="6">
        <v>2.3290384453705478E-4</v>
      </c>
      <c r="R970" s="33">
        <f t="shared" si="318"/>
        <v>8376.7490762397574</v>
      </c>
      <c r="S970" s="31">
        <f t="shared" si="319"/>
        <v>7694.0707331451358</v>
      </c>
      <c r="T970" s="31">
        <f t="shared" si="320"/>
        <v>7067.028498508429</v>
      </c>
      <c r="U970" s="31">
        <f t="shared" si="321"/>
        <v>6491.0882068684787</v>
      </c>
      <c r="V970" s="31">
        <f t="shared" si="322"/>
        <v>5962.0852127934559</v>
      </c>
      <c r="W970" s="20">
        <f t="shared" si="323"/>
        <v>5476.1942761765686</v>
      </c>
      <c r="Y970" s="153">
        <f t="shared" si="315"/>
        <v>13.447841279999999</v>
      </c>
      <c r="Z970" s="155">
        <f t="shared" si="324"/>
        <v>1684.46980649379</v>
      </c>
      <c r="AA970" s="156">
        <f t="shared" si="325"/>
        <v>5382.5586920146388</v>
      </c>
      <c r="AD970" s="14" t="s">
        <v>920</v>
      </c>
      <c r="AE970" s="57">
        <v>40365</v>
      </c>
      <c r="AF970" s="33">
        <f t="shared" si="326"/>
        <v>8376.7490762397574</v>
      </c>
      <c r="AG970" s="84">
        <f t="shared" si="316"/>
        <v>12.351885089874877</v>
      </c>
      <c r="AH970" s="31">
        <f t="shared" si="327"/>
        <v>7694.0707331451358</v>
      </c>
      <c r="AI970" s="86">
        <f t="shared" si="317"/>
        <v>11.34524583513476</v>
      </c>
      <c r="AJ970" s="155">
        <f t="shared" si="328"/>
        <v>7067.028498508429</v>
      </c>
      <c r="AK970" s="56"/>
      <c r="AL970" s="86">
        <f t="shared" si="329"/>
        <v>10.420644470304612</v>
      </c>
      <c r="AM970" s="31">
        <f t="shared" si="330"/>
        <v>6491.0882068684787</v>
      </c>
      <c r="AN970" s="86">
        <f t="shared" si="331"/>
        <v>9.5713951689086745</v>
      </c>
      <c r="AO970" s="31">
        <f t="shared" si="332"/>
        <v>5962.0852127934559</v>
      </c>
      <c r="AP970" s="89">
        <f t="shared" si="333"/>
        <v>8.7913569780133134</v>
      </c>
      <c r="AQ970" s="20">
        <f t="shared" si="334"/>
        <v>5476.1942761765686</v>
      </c>
      <c r="AR970" s="86">
        <f t="shared" si="335"/>
        <v>8.0748894127705011</v>
      </c>
    </row>
    <row r="971" spans="1:44" x14ac:dyDescent="0.25">
      <c r="A971" s="3" t="s">
        <v>917</v>
      </c>
      <c r="B971" s="4">
        <v>40366</v>
      </c>
      <c r="C971" s="7">
        <v>4301350106</v>
      </c>
      <c r="D971" s="8">
        <v>360</v>
      </c>
      <c r="E971" s="8">
        <v>3373</v>
      </c>
      <c r="F971" s="8" t="s">
        <v>1695</v>
      </c>
      <c r="G971" s="8" t="s">
        <v>1696</v>
      </c>
      <c r="H971" s="8">
        <v>40.079329999999899</v>
      </c>
      <c r="I971" s="9">
        <v>-110.06047</v>
      </c>
      <c r="J971" s="7">
        <v>3373</v>
      </c>
      <c r="K971" s="8">
        <v>365</v>
      </c>
      <c r="L971" s="8">
        <v>730</v>
      </c>
      <c r="M971" s="8">
        <v>1095</v>
      </c>
      <c r="N971" s="8">
        <v>1460</v>
      </c>
      <c r="O971" s="8">
        <v>1825</v>
      </c>
      <c r="P971" s="8">
        <v>2190</v>
      </c>
      <c r="Q971" s="6">
        <v>2.3290384453705478E-4</v>
      </c>
      <c r="R971" s="33">
        <f t="shared" si="318"/>
        <v>3098.1112537452527</v>
      </c>
      <c r="S971" s="31">
        <f t="shared" si="319"/>
        <v>2845.6250639143141</v>
      </c>
      <c r="T971" s="31">
        <f t="shared" si="320"/>
        <v>2613.7156935821195</v>
      </c>
      <c r="U971" s="31">
        <f t="shared" si="321"/>
        <v>2400.7061975622128</v>
      </c>
      <c r="V971" s="31">
        <f t="shared" si="322"/>
        <v>2205.0562963544216</v>
      </c>
      <c r="W971" s="20">
        <f t="shared" si="323"/>
        <v>2025.3512383271452</v>
      </c>
      <c r="Y971" s="153">
        <f t="shared" si="315"/>
        <v>4.9736369119999999</v>
      </c>
      <c r="Z971" s="155">
        <f t="shared" si="324"/>
        <v>622.99524751135448</v>
      </c>
      <c r="AA971" s="156">
        <f t="shared" si="325"/>
        <v>1990.7204460707649</v>
      </c>
      <c r="AD971" s="14" t="s">
        <v>917</v>
      </c>
      <c r="AE971" s="57">
        <v>40366</v>
      </c>
      <c r="AF971" s="33">
        <f t="shared" si="326"/>
        <v>3098.1112537452527</v>
      </c>
      <c r="AG971" s="84">
        <f t="shared" si="316"/>
        <v>4.5683013605425398</v>
      </c>
      <c r="AH971" s="31">
        <f t="shared" si="327"/>
        <v>2845.6250639143141</v>
      </c>
      <c r="AI971" s="86">
        <f t="shared" si="317"/>
        <v>4.195999364244468</v>
      </c>
      <c r="AJ971" s="155">
        <f t="shared" si="328"/>
        <v>2613.7156935821195</v>
      </c>
      <c r="AK971" s="56"/>
      <c r="AL971" s="86">
        <f t="shared" si="329"/>
        <v>3.8540387936773528</v>
      </c>
      <c r="AM971" s="31">
        <f t="shared" si="330"/>
        <v>2400.7061975622128</v>
      </c>
      <c r="AN971" s="86">
        <f t="shared" si="331"/>
        <v>3.5399469193781754</v>
      </c>
      <c r="AO971" s="31">
        <f t="shared" si="332"/>
        <v>2205.0562963544216</v>
      </c>
      <c r="AP971" s="89">
        <f t="shared" si="333"/>
        <v>3.2514525314516343</v>
      </c>
      <c r="AQ971" s="20">
        <f t="shared" si="334"/>
        <v>2025.3512383271452</v>
      </c>
      <c r="AR971" s="86">
        <f t="shared" si="335"/>
        <v>2.9864695163678618</v>
      </c>
    </row>
    <row r="972" spans="1:44" x14ac:dyDescent="0.25">
      <c r="A972" s="3" t="s">
        <v>1030</v>
      </c>
      <c r="B972" s="4">
        <v>40366</v>
      </c>
      <c r="C972" s="7">
        <v>4301350264</v>
      </c>
      <c r="D972" s="8">
        <v>341</v>
      </c>
      <c r="E972" s="8">
        <v>4004</v>
      </c>
      <c r="F972" s="8" t="s">
        <v>1695</v>
      </c>
      <c r="G972" s="8" t="s">
        <v>1696</v>
      </c>
      <c r="H972" s="8">
        <v>40.125810000000001</v>
      </c>
      <c r="I972" s="9">
        <v>-109.98022</v>
      </c>
      <c r="J972" s="7">
        <v>4004</v>
      </c>
      <c r="K972" s="8">
        <v>365</v>
      </c>
      <c r="L972" s="8">
        <v>730</v>
      </c>
      <c r="M972" s="8">
        <v>1095</v>
      </c>
      <c r="N972" s="8">
        <v>1460</v>
      </c>
      <c r="O972" s="8">
        <v>1825</v>
      </c>
      <c r="P972" s="8">
        <v>2190</v>
      </c>
      <c r="Q972" s="6">
        <v>2.3290384453705478E-4</v>
      </c>
      <c r="R972" s="33">
        <f t="shared" si="318"/>
        <v>3677.6867654894727</v>
      </c>
      <c r="S972" s="31">
        <f t="shared" si="319"/>
        <v>3377.9670192448602</v>
      </c>
      <c r="T972" s="31">
        <f t="shared" si="320"/>
        <v>3102.6734767574285</v>
      </c>
      <c r="U972" s="31">
        <f t="shared" si="321"/>
        <v>2849.8154802962049</v>
      </c>
      <c r="V972" s="31">
        <f t="shared" si="322"/>
        <v>2617.5646043887054</v>
      </c>
      <c r="W972" s="20">
        <f t="shared" si="323"/>
        <v>2404.2414344090985</v>
      </c>
      <c r="Y972" s="153">
        <f t="shared" si="315"/>
        <v>5.904074176</v>
      </c>
      <c r="Z972" s="155">
        <f t="shared" si="324"/>
        <v>739.54134925451035</v>
      </c>
      <c r="AA972" s="156">
        <f t="shared" si="325"/>
        <v>2363.1321275029181</v>
      </c>
      <c r="AD972" s="14" t="s">
        <v>1030</v>
      </c>
      <c r="AE972" s="57">
        <v>40366</v>
      </c>
      <c r="AF972" s="33">
        <f t="shared" si="326"/>
        <v>3677.6867654894727</v>
      </c>
      <c r="AG972" s="84">
        <f t="shared" si="316"/>
        <v>5.4229109539319085</v>
      </c>
      <c r="AH972" s="31">
        <f t="shared" si="327"/>
        <v>3377.9670192448602</v>
      </c>
      <c r="AI972" s="86">
        <f t="shared" si="317"/>
        <v>4.9809610004253928</v>
      </c>
      <c r="AJ972" s="155">
        <f t="shared" si="328"/>
        <v>3102.6734767574285</v>
      </c>
      <c r="AK972" s="56"/>
      <c r="AL972" s="86">
        <f t="shared" si="329"/>
        <v>4.5750285591118054</v>
      </c>
      <c r="AM972" s="31">
        <f t="shared" si="330"/>
        <v>2849.8154802962049</v>
      </c>
      <c r="AN972" s="86">
        <f t="shared" si="331"/>
        <v>4.2021783175778866</v>
      </c>
      <c r="AO972" s="31">
        <f t="shared" si="332"/>
        <v>2617.5646043887054</v>
      </c>
      <c r="AP972" s="89">
        <f t="shared" si="333"/>
        <v>3.8597141820137391</v>
      </c>
      <c r="AQ972" s="20">
        <f t="shared" si="334"/>
        <v>2404.2414344090985</v>
      </c>
      <c r="AR972" s="86">
        <f t="shared" si="335"/>
        <v>3.5451597816593297</v>
      </c>
    </row>
    <row r="973" spans="1:44" x14ac:dyDescent="0.25">
      <c r="A973" s="3" t="s">
        <v>794</v>
      </c>
      <c r="B973" s="4">
        <v>40368</v>
      </c>
      <c r="C973" s="7">
        <v>4301334140</v>
      </c>
      <c r="D973" s="8">
        <v>362</v>
      </c>
      <c r="E973" s="8">
        <v>615</v>
      </c>
      <c r="F973" s="8" t="s">
        <v>1695</v>
      </c>
      <c r="G973" s="8" t="s">
        <v>1696</v>
      </c>
      <c r="H973" s="8">
        <v>40.105730000000001</v>
      </c>
      <c r="I973" s="9">
        <v>-110.07905</v>
      </c>
      <c r="J973" s="7">
        <v>615</v>
      </c>
      <c r="K973" s="8">
        <v>365</v>
      </c>
      <c r="L973" s="8">
        <v>730</v>
      </c>
      <c r="M973" s="8">
        <v>1095</v>
      </c>
      <c r="N973" s="8">
        <v>1460</v>
      </c>
      <c r="O973" s="8">
        <v>1825</v>
      </c>
      <c r="P973" s="8">
        <v>2190</v>
      </c>
      <c r="Q973" s="6">
        <v>2.3290384453705478E-4</v>
      </c>
      <c r="R973" s="33">
        <f t="shared" si="318"/>
        <v>564.87946073327316</v>
      </c>
      <c r="S973" s="31">
        <f t="shared" si="319"/>
        <v>518.84358562327395</v>
      </c>
      <c r="T973" s="31">
        <f t="shared" si="320"/>
        <v>476.5594875638908</v>
      </c>
      <c r="U973" s="31">
        <f t="shared" si="321"/>
        <v>437.72140868685466</v>
      </c>
      <c r="V973" s="31">
        <f t="shared" si="322"/>
        <v>402.04850941534812</v>
      </c>
      <c r="W973" s="20">
        <f t="shared" si="323"/>
        <v>369.28283770269621</v>
      </c>
      <c r="Y973" s="153">
        <f t="shared" si="315"/>
        <v>0.90684455999999991</v>
      </c>
      <c r="Z973" s="155">
        <f t="shared" si="324"/>
        <v>113.59089155632465</v>
      </c>
      <c r="AA973" s="156">
        <f t="shared" si="325"/>
        <v>362.96859600756613</v>
      </c>
      <c r="AD973" s="14" t="s">
        <v>794</v>
      </c>
      <c r="AE973" s="57">
        <v>40368</v>
      </c>
      <c r="AF973" s="33">
        <f t="shared" si="326"/>
        <v>564.87946073327316</v>
      </c>
      <c r="AG973" s="84">
        <f t="shared" si="316"/>
        <v>0.83293961954748352</v>
      </c>
      <c r="AH973" s="31">
        <f t="shared" si="327"/>
        <v>518.84358562327395</v>
      </c>
      <c r="AI973" s="86">
        <f t="shared" si="317"/>
        <v>0.76505769611928487</v>
      </c>
      <c r="AJ973" s="155">
        <f t="shared" si="328"/>
        <v>476.5594875638908</v>
      </c>
      <c r="AK973" s="56"/>
      <c r="AL973" s="86">
        <f t="shared" si="329"/>
        <v>0.70270793303040979</v>
      </c>
      <c r="AM973" s="31">
        <f t="shared" si="330"/>
        <v>437.72140868685466</v>
      </c>
      <c r="AN973" s="86">
        <f t="shared" si="331"/>
        <v>0.64543947685074943</v>
      </c>
      <c r="AO973" s="31">
        <f t="shared" si="332"/>
        <v>402.04850941534812</v>
      </c>
      <c r="AP973" s="89">
        <f t="shared" si="333"/>
        <v>0.59283821726734509</v>
      </c>
      <c r="AQ973" s="20">
        <f t="shared" si="334"/>
        <v>369.28283770269621</v>
      </c>
      <c r="AR973" s="86">
        <f t="shared" si="335"/>
        <v>0.54452379263748452</v>
      </c>
    </row>
    <row r="974" spans="1:44" x14ac:dyDescent="0.25">
      <c r="A974" s="3" t="s">
        <v>916</v>
      </c>
      <c r="B974" s="4">
        <v>40368</v>
      </c>
      <c r="C974" s="7">
        <v>4301350105</v>
      </c>
      <c r="D974" s="8">
        <v>314</v>
      </c>
      <c r="E974" s="8">
        <v>11880</v>
      </c>
      <c r="F974" s="8" t="s">
        <v>1695</v>
      </c>
      <c r="G974" s="8" t="s">
        <v>1696</v>
      </c>
      <c r="H974" s="8">
        <v>40.079369999999898</v>
      </c>
      <c r="I974" s="9">
        <v>-110.060419999999</v>
      </c>
      <c r="J974" s="7">
        <v>11880</v>
      </c>
      <c r="K974" s="8">
        <v>365</v>
      </c>
      <c r="L974" s="8">
        <v>730</v>
      </c>
      <c r="M974" s="8">
        <v>1095</v>
      </c>
      <c r="N974" s="8">
        <v>1460</v>
      </c>
      <c r="O974" s="8">
        <v>1825</v>
      </c>
      <c r="P974" s="8">
        <v>2190</v>
      </c>
      <c r="Q974" s="6">
        <v>2.3290384453705478E-4</v>
      </c>
      <c r="R974" s="33">
        <f t="shared" si="318"/>
        <v>10911.817875628105</v>
      </c>
      <c r="S974" s="31">
        <f t="shared" si="319"/>
        <v>10022.539507649584</v>
      </c>
      <c r="T974" s="31">
        <f t="shared" si="320"/>
        <v>9205.7344914780861</v>
      </c>
      <c r="U974" s="31">
        <f t="shared" si="321"/>
        <v>8455.4964799997288</v>
      </c>
      <c r="V974" s="31">
        <f t="shared" si="322"/>
        <v>7766.4004745598959</v>
      </c>
      <c r="W974" s="20">
        <f t="shared" si="323"/>
        <v>7133.4635965984244</v>
      </c>
      <c r="Y974" s="153">
        <f t="shared" si="315"/>
        <v>17.51758272</v>
      </c>
      <c r="Z974" s="155">
        <f t="shared" si="324"/>
        <v>2194.2435637221738</v>
      </c>
      <c r="AA974" s="156">
        <f t="shared" si="325"/>
        <v>7011.4909277559118</v>
      </c>
      <c r="AD974" s="14" t="s">
        <v>916</v>
      </c>
      <c r="AE974" s="57">
        <v>40368</v>
      </c>
      <c r="AF974" s="33">
        <f t="shared" si="326"/>
        <v>10911.817875628105</v>
      </c>
      <c r="AG974" s="84">
        <f t="shared" si="316"/>
        <v>16.089955577600168</v>
      </c>
      <c r="AH974" s="31">
        <f t="shared" si="327"/>
        <v>10022.539507649584</v>
      </c>
      <c r="AI974" s="86">
        <f t="shared" si="317"/>
        <v>14.778675495767647</v>
      </c>
      <c r="AJ974" s="155">
        <f t="shared" si="328"/>
        <v>9205.7344914780861</v>
      </c>
      <c r="AK974" s="56"/>
      <c r="AL974" s="86">
        <f t="shared" si="329"/>
        <v>13.574260560002063</v>
      </c>
      <c r="AM974" s="31">
        <f t="shared" si="330"/>
        <v>8455.4964799997288</v>
      </c>
      <c r="AN974" s="86">
        <f t="shared" si="331"/>
        <v>12.468001601604719</v>
      </c>
      <c r="AO974" s="31">
        <f t="shared" si="332"/>
        <v>7766.4004745598959</v>
      </c>
      <c r="AP974" s="89">
        <f t="shared" si="333"/>
        <v>11.451899221359447</v>
      </c>
      <c r="AQ974" s="20">
        <f t="shared" si="334"/>
        <v>7133.4635965984244</v>
      </c>
      <c r="AR974" s="86">
        <f t="shared" si="335"/>
        <v>10.518605945582626</v>
      </c>
    </row>
    <row r="975" spans="1:44" x14ac:dyDescent="0.25">
      <c r="A975" s="3" t="s">
        <v>921</v>
      </c>
      <c r="B975" s="4">
        <v>40368</v>
      </c>
      <c r="C975" s="7">
        <v>4301350110</v>
      </c>
      <c r="D975" s="8">
        <v>360</v>
      </c>
      <c r="E975" s="8">
        <v>1468</v>
      </c>
      <c r="F975" s="8" t="s">
        <v>1695</v>
      </c>
      <c r="G975" s="8" t="s">
        <v>1696</v>
      </c>
      <c r="H975" s="8">
        <v>40.076230000000002</v>
      </c>
      <c r="I975" s="9">
        <v>-110.06975</v>
      </c>
      <c r="J975" s="7">
        <v>1468</v>
      </c>
      <c r="K975" s="8">
        <v>365</v>
      </c>
      <c r="L975" s="8">
        <v>730</v>
      </c>
      <c r="M975" s="8">
        <v>1095</v>
      </c>
      <c r="N975" s="8">
        <v>1460</v>
      </c>
      <c r="O975" s="8">
        <v>1825</v>
      </c>
      <c r="P975" s="8">
        <v>2190</v>
      </c>
      <c r="Q975" s="6">
        <v>2.3290384453705478E-4</v>
      </c>
      <c r="R975" s="33">
        <f t="shared" si="318"/>
        <v>1348.362680254382</v>
      </c>
      <c r="S975" s="31">
        <f t="shared" si="319"/>
        <v>1238.4754206422215</v>
      </c>
      <c r="T975" s="31">
        <f t="shared" si="320"/>
        <v>1137.5436223476288</v>
      </c>
      <c r="U975" s="31">
        <f t="shared" si="321"/>
        <v>1044.8374438248823</v>
      </c>
      <c r="V975" s="31">
        <f t="shared" si="322"/>
        <v>959.68652328736755</v>
      </c>
      <c r="W975" s="20">
        <f t="shared" si="323"/>
        <v>881.47513129684239</v>
      </c>
      <c r="Y975" s="153">
        <f t="shared" si="315"/>
        <v>2.164630592</v>
      </c>
      <c r="Z975" s="155">
        <f t="shared" si="324"/>
        <v>271.14053464176357</v>
      </c>
      <c r="AA975" s="156">
        <f t="shared" si="325"/>
        <v>866.40308770586523</v>
      </c>
      <c r="AD975" s="14" t="s">
        <v>921</v>
      </c>
      <c r="AE975" s="57">
        <v>40368</v>
      </c>
      <c r="AF975" s="33">
        <f t="shared" si="326"/>
        <v>1348.362680254382</v>
      </c>
      <c r="AG975" s="84">
        <f t="shared" si="316"/>
        <v>1.9882200999930173</v>
      </c>
      <c r="AH975" s="31">
        <f t="shared" si="327"/>
        <v>1238.4754206422215</v>
      </c>
      <c r="AI975" s="86">
        <f t="shared" si="317"/>
        <v>1.8261865006554638</v>
      </c>
      <c r="AJ975" s="155">
        <f t="shared" si="328"/>
        <v>1137.5436223476288</v>
      </c>
      <c r="AK975" s="56"/>
      <c r="AL975" s="86">
        <f t="shared" si="329"/>
        <v>1.677358123070962</v>
      </c>
      <c r="AM975" s="31">
        <f t="shared" si="330"/>
        <v>1044.8374438248823</v>
      </c>
      <c r="AN975" s="86">
        <f t="shared" si="331"/>
        <v>1.5406587837673171</v>
      </c>
      <c r="AO975" s="31">
        <f t="shared" si="332"/>
        <v>959.68652328736755</v>
      </c>
      <c r="AP975" s="89">
        <f t="shared" si="333"/>
        <v>1.4151000047942481</v>
      </c>
      <c r="AQ975" s="20">
        <f t="shared" si="334"/>
        <v>881.47513129684239</v>
      </c>
      <c r="AR975" s="86">
        <f t="shared" si="335"/>
        <v>1.2997738660029712</v>
      </c>
    </row>
    <row r="976" spans="1:44" x14ac:dyDescent="0.25">
      <c r="A976" s="3" t="s">
        <v>1504</v>
      </c>
      <c r="B976" s="4">
        <v>40369</v>
      </c>
      <c r="C976" s="7">
        <v>4304750948</v>
      </c>
      <c r="D976" s="8">
        <v>363</v>
      </c>
      <c r="E976" s="8">
        <v>3412</v>
      </c>
      <c r="F976" s="8" t="s">
        <v>1695</v>
      </c>
      <c r="G976" s="8" t="s">
        <v>1697</v>
      </c>
      <c r="H976" s="8">
        <v>40.118870000000001</v>
      </c>
      <c r="I976" s="9">
        <v>-109.94269</v>
      </c>
      <c r="J976" s="7">
        <v>3412</v>
      </c>
      <c r="K976" s="8">
        <v>365</v>
      </c>
      <c r="L976" s="8">
        <v>730</v>
      </c>
      <c r="M976" s="8">
        <v>1095</v>
      </c>
      <c r="N976" s="8">
        <v>1460</v>
      </c>
      <c r="O976" s="8">
        <v>1825</v>
      </c>
      <c r="P976" s="8">
        <v>2190</v>
      </c>
      <c r="Q976" s="6">
        <v>2.3290384453705478E-4</v>
      </c>
      <c r="R976" s="33">
        <f t="shared" si="318"/>
        <v>3133.9328780844357</v>
      </c>
      <c r="S976" s="31">
        <f t="shared" si="319"/>
        <v>2878.5273400757897</v>
      </c>
      <c r="T976" s="31">
        <f t="shared" si="320"/>
        <v>2643.9365391349515</v>
      </c>
      <c r="U976" s="31">
        <f t="shared" si="321"/>
        <v>2428.4641405521106</v>
      </c>
      <c r="V976" s="31">
        <f t="shared" si="322"/>
        <v>2230.5520554880777</v>
      </c>
      <c r="W976" s="20">
        <f t="shared" si="323"/>
        <v>2048.7691743765845</v>
      </c>
      <c r="Y976" s="153">
        <f t="shared" si="315"/>
        <v>5.0311441280000002</v>
      </c>
      <c r="Z976" s="155">
        <f t="shared" si="324"/>
        <v>630.19857234175561</v>
      </c>
      <c r="AA976" s="156">
        <f t="shared" si="325"/>
        <v>2013.7379667931959</v>
      </c>
      <c r="AD976" s="14" t="s">
        <v>1504</v>
      </c>
      <c r="AE976" s="57">
        <v>40369</v>
      </c>
      <c r="AF976" s="33">
        <f t="shared" si="326"/>
        <v>3133.9328780844357</v>
      </c>
      <c r="AG976" s="84">
        <f t="shared" si="316"/>
        <v>4.6211219217821364</v>
      </c>
      <c r="AH976" s="31">
        <f t="shared" si="327"/>
        <v>2878.5273400757897</v>
      </c>
      <c r="AI976" s="86">
        <f t="shared" si="317"/>
        <v>4.2445152181447154</v>
      </c>
      <c r="AJ976" s="155">
        <f t="shared" si="328"/>
        <v>2643.9365391349515</v>
      </c>
      <c r="AK976" s="56"/>
      <c r="AL976" s="86">
        <f t="shared" si="329"/>
        <v>3.8986007601622079</v>
      </c>
      <c r="AM976" s="31">
        <f t="shared" si="330"/>
        <v>2428.4641405521106</v>
      </c>
      <c r="AN976" s="86">
        <f t="shared" si="331"/>
        <v>3.5808772276662713</v>
      </c>
      <c r="AO976" s="31">
        <f t="shared" si="332"/>
        <v>2230.5520554880777</v>
      </c>
      <c r="AP976" s="89">
        <f t="shared" si="333"/>
        <v>3.2890471501076117</v>
      </c>
      <c r="AQ976" s="20">
        <f t="shared" si="334"/>
        <v>2048.7691743765845</v>
      </c>
      <c r="AR976" s="86">
        <f t="shared" si="335"/>
        <v>3.0210002934619462</v>
      </c>
    </row>
    <row r="977" spans="1:44" x14ac:dyDescent="0.25">
      <c r="A977" s="3" t="s">
        <v>918</v>
      </c>
      <c r="B977" s="4">
        <v>40372</v>
      </c>
      <c r="C977" s="7">
        <v>4301350107</v>
      </c>
      <c r="D977" s="8">
        <v>356</v>
      </c>
      <c r="E977" s="8">
        <v>1671</v>
      </c>
      <c r="F977" s="8" t="s">
        <v>1695</v>
      </c>
      <c r="G977" s="8" t="s">
        <v>1696</v>
      </c>
      <c r="H977" s="8">
        <v>40.07996</v>
      </c>
      <c r="I977" s="9">
        <v>-110.06543000000001</v>
      </c>
      <c r="J977" s="7">
        <v>1671</v>
      </c>
      <c r="K977" s="8">
        <v>365</v>
      </c>
      <c r="L977" s="8">
        <v>730</v>
      </c>
      <c r="M977" s="8">
        <v>1095</v>
      </c>
      <c r="N977" s="8">
        <v>1460</v>
      </c>
      <c r="O977" s="8">
        <v>1825</v>
      </c>
      <c r="P977" s="8">
        <v>2190</v>
      </c>
      <c r="Q977" s="6">
        <v>2.3290384453705478E-4</v>
      </c>
      <c r="R977" s="33">
        <f t="shared" si="318"/>
        <v>1534.8188274557715</v>
      </c>
      <c r="S977" s="31">
        <f t="shared" si="319"/>
        <v>1409.735986303237</v>
      </c>
      <c r="T977" s="31">
        <f t="shared" si="320"/>
        <v>1294.8469979174984</v>
      </c>
      <c r="U977" s="31">
        <f t="shared" si="321"/>
        <v>1189.3210957979418</v>
      </c>
      <c r="V977" s="31">
        <f t="shared" si="322"/>
        <v>1092.3952182651167</v>
      </c>
      <c r="W977" s="20">
        <f t="shared" si="323"/>
        <v>1003.3684907336673</v>
      </c>
      <c r="Y977" s="153">
        <f t="shared" si="315"/>
        <v>2.4639630239999999</v>
      </c>
      <c r="Z977" s="155">
        <f t="shared" si="324"/>
        <v>308.63476388718453</v>
      </c>
      <c r="AA977" s="156">
        <f t="shared" si="325"/>
        <v>986.21223403031377</v>
      </c>
      <c r="AD977" s="14" t="s">
        <v>918</v>
      </c>
      <c r="AE977" s="57">
        <v>40372</v>
      </c>
      <c r="AF977" s="33">
        <f t="shared" si="326"/>
        <v>1534.8188274557715</v>
      </c>
      <c r="AG977" s="84">
        <f t="shared" si="316"/>
        <v>2.2631578931119432</v>
      </c>
      <c r="AH977" s="31">
        <f t="shared" si="327"/>
        <v>1409.735986303237</v>
      </c>
      <c r="AI977" s="86">
        <f t="shared" si="317"/>
        <v>2.0787177401875203</v>
      </c>
      <c r="AJ977" s="155">
        <f t="shared" si="328"/>
        <v>1294.8469979174984</v>
      </c>
      <c r="AK977" s="56"/>
      <c r="AL977" s="86">
        <f t="shared" si="329"/>
        <v>1.9093088716972597</v>
      </c>
      <c r="AM977" s="31">
        <f t="shared" si="330"/>
        <v>1189.3210957979418</v>
      </c>
      <c r="AN977" s="86">
        <f t="shared" si="331"/>
        <v>1.7537062858822803</v>
      </c>
      <c r="AO977" s="31">
        <f t="shared" si="332"/>
        <v>1092.3952182651167</v>
      </c>
      <c r="AP977" s="89">
        <f t="shared" si="333"/>
        <v>1.6107848147215182</v>
      </c>
      <c r="AQ977" s="20">
        <f t="shared" si="334"/>
        <v>1003.3684907336673</v>
      </c>
      <c r="AR977" s="86">
        <f t="shared" si="335"/>
        <v>1.4795109878003847</v>
      </c>
    </row>
    <row r="978" spans="1:44" x14ac:dyDescent="0.25">
      <c r="A978" s="3" t="s">
        <v>919</v>
      </c>
      <c r="B978" s="4">
        <v>40372</v>
      </c>
      <c r="C978" s="7">
        <v>4301350108</v>
      </c>
      <c r="D978" s="8">
        <v>366</v>
      </c>
      <c r="E978" s="8">
        <v>3426</v>
      </c>
      <c r="F978" s="8" t="s">
        <v>1695</v>
      </c>
      <c r="G978" s="8" t="s">
        <v>1696</v>
      </c>
      <c r="H978" s="8">
        <v>40.079900000000002</v>
      </c>
      <c r="I978" s="9">
        <v>-110.06543000000001</v>
      </c>
      <c r="J978" s="7">
        <v>3426</v>
      </c>
      <c r="K978" s="8">
        <v>365</v>
      </c>
      <c r="L978" s="8">
        <v>730</v>
      </c>
      <c r="M978" s="8">
        <v>1095</v>
      </c>
      <c r="N978" s="8">
        <v>1460</v>
      </c>
      <c r="O978" s="8">
        <v>1825</v>
      </c>
      <c r="P978" s="8">
        <v>2190</v>
      </c>
      <c r="Q978" s="6">
        <v>2.3290384453705478E-4</v>
      </c>
      <c r="R978" s="33">
        <f t="shared" si="318"/>
        <v>3146.7919227190141</v>
      </c>
      <c r="S978" s="31">
        <f t="shared" si="319"/>
        <v>2890.3384135696529</v>
      </c>
      <c r="T978" s="31">
        <f t="shared" si="320"/>
        <v>2654.7850477949428</v>
      </c>
      <c r="U978" s="31">
        <f t="shared" si="321"/>
        <v>2438.4285303433562</v>
      </c>
      <c r="V978" s="31">
        <f t="shared" si="322"/>
        <v>2239.7043792796467</v>
      </c>
      <c r="W978" s="20">
        <f t="shared" si="323"/>
        <v>2057.1756129584346</v>
      </c>
      <c r="Y978" s="153">
        <f t="shared" si="315"/>
        <v>5.0517877439999994</v>
      </c>
      <c r="Z978" s="155">
        <f t="shared" si="324"/>
        <v>632.78438125523292</v>
      </c>
      <c r="AA978" s="156">
        <f t="shared" si="325"/>
        <v>2022.0006665397098</v>
      </c>
      <c r="AD978" s="14" t="s">
        <v>919</v>
      </c>
      <c r="AE978" s="57">
        <v>40372</v>
      </c>
      <c r="AF978" s="33">
        <f t="shared" si="326"/>
        <v>3146.7919227190141</v>
      </c>
      <c r="AG978" s="84">
        <f t="shared" si="316"/>
        <v>4.6400831488937859</v>
      </c>
      <c r="AH978" s="31">
        <f t="shared" si="327"/>
        <v>2890.3384135696529</v>
      </c>
      <c r="AI978" s="86">
        <f t="shared" si="317"/>
        <v>4.26193116569865</v>
      </c>
      <c r="AJ978" s="155">
        <f t="shared" si="328"/>
        <v>2654.7850477949428</v>
      </c>
      <c r="AK978" s="56"/>
      <c r="AL978" s="86">
        <f t="shared" si="329"/>
        <v>3.9145973635157461</v>
      </c>
      <c r="AM978" s="31">
        <f t="shared" si="330"/>
        <v>2438.4285303433562</v>
      </c>
      <c r="AN978" s="86">
        <f t="shared" si="331"/>
        <v>3.5955701588466136</v>
      </c>
      <c r="AO978" s="31">
        <f t="shared" si="332"/>
        <v>2239.7043792796467</v>
      </c>
      <c r="AP978" s="89">
        <f t="shared" si="333"/>
        <v>3.3025426542405274</v>
      </c>
      <c r="AQ978" s="20">
        <f t="shared" si="334"/>
        <v>2057.1756129584346</v>
      </c>
      <c r="AR978" s="86">
        <f t="shared" si="335"/>
        <v>3.0333959570341817</v>
      </c>
    </row>
    <row r="979" spans="1:44" x14ac:dyDescent="0.25">
      <c r="A979" s="3" t="s">
        <v>1029</v>
      </c>
      <c r="B979" s="4">
        <v>40372</v>
      </c>
      <c r="C979" s="7">
        <v>4301350262</v>
      </c>
      <c r="D979" s="8">
        <v>366</v>
      </c>
      <c r="E979" s="8">
        <v>10553</v>
      </c>
      <c r="F979" s="8" t="s">
        <v>1695</v>
      </c>
      <c r="G979" s="8" t="s">
        <v>1696</v>
      </c>
      <c r="H979" s="8">
        <v>40.023969999999899</v>
      </c>
      <c r="I979" s="9">
        <v>-110.55318</v>
      </c>
      <c r="J979" s="7">
        <v>10553</v>
      </c>
      <c r="K979" s="8">
        <v>365</v>
      </c>
      <c r="L979" s="8">
        <v>730</v>
      </c>
      <c r="M979" s="8">
        <v>1095</v>
      </c>
      <c r="N979" s="8">
        <v>1460</v>
      </c>
      <c r="O979" s="8">
        <v>1825</v>
      </c>
      <c r="P979" s="8">
        <v>2190</v>
      </c>
      <c r="Q979" s="6">
        <v>2.3290384453705478E-4</v>
      </c>
      <c r="R979" s="33">
        <f t="shared" si="318"/>
        <v>9692.9641449076935</v>
      </c>
      <c r="S979" s="31">
        <f t="shared" si="319"/>
        <v>8903.0184700526988</v>
      </c>
      <c r="T979" s="31">
        <f t="shared" si="320"/>
        <v>8177.4508492060804</v>
      </c>
      <c r="U979" s="31">
        <f t="shared" si="321"/>
        <v>7511.0146762152472</v>
      </c>
      <c r="V979" s="31">
        <f t="shared" si="322"/>
        <v>6898.8909266019009</v>
      </c>
      <c r="W979" s="20">
        <f t="shared" si="323"/>
        <v>6336.6533110187856</v>
      </c>
      <c r="Y979" s="153">
        <f t="shared" si="315"/>
        <v>15.560862832</v>
      </c>
      <c r="Z979" s="155">
        <f t="shared" si="324"/>
        <v>1949.1458188518602</v>
      </c>
      <c r="AA979" s="156">
        <f t="shared" si="325"/>
        <v>6228.3050303542204</v>
      </c>
      <c r="AD979" s="14" t="s">
        <v>1029</v>
      </c>
      <c r="AE979" s="57">
        <v>40372</v>
      </c>
      <c r="AF979" s="33">
        <f t="shared" si="326"/>
        <v>9692.9641449076935</v>
      </c>
      <c r="AG979" s="84">
        <f t="shared" si="316"/>
        <v>14.29270212208877</v>
      </c>
      <c r="AH979" s="31">
        <f t="shared" si="327"/>
        <v>8903.0184700526988</v>
      </c>
      <c r="AI979" s="86">
        <f t="shared" si="317"/>
        <v>13.127892466905386</v>
      </c>
      <c r="AJ979" s="155">
        <f t="shared" si="328"/>
        <v>8177.4508492060804</v>
      </c>
      <c r="AK979" s="56"/>
      <c r="AL979" s="86">
        <f t="shared" si="329"/>
        <v>12.05801108499173</v>
      </c>
      <c r="AM979" s="31">
        <f t="shared" si="330"/>
        <v>7511.0146762152472</v>
      </c>
      <c r="AN979" s="86">
        <f t="shared" si="331"/>
        <v>11.075321624725134</v>
      </c>
      <c r="AO979" s="31">
        <f t="shared" si="332"/>
        <v>6898.8909266019009</v>
      </c>
      <c r="AP979" s="89">
        <f t="shared" si="333"/>
        <v>10.172718222475273</v>
      </c>
      <c r="AQ979" s="20">
        <f t="shared" si="334"/>
        <v>6336.6533110187856</v>
      </c>
      <c r="AR979" s="86">
        <f t="shared" si="335"/>
        <v>9.3436741198428841</v>
      </c>
    </row>
    <row r="980" spans="1:44" x14ac:dyDescent="0.25">
      <c r="A980" s="3" t="s">
        <v>1500</v>
      </c>
      <c r="B980" s="4">
        <v>40372</v>
      </c>
      <c r="C980" s="7">
        <v>4304750944</v>
      </c>
      <c r="D980" s="8">
        <v>363</v>
      </c>
      <c r="E980" s="8">
        <v>13059</v>
      </c>
      <c r="F980" s="8" t="s">
        <v>1695</v>
      </c>
      <c r="G980" s="8" t="s">
        <v>1697</v>
      </c>
      <c r="H980" s="8">
        <v>40.125819999999898</v>
      </c>
      <c r="I980" s="9">
        <v>-109.97591</v>
      </c>
      <c r="J980" s="7">
        <v>13059</v>
      </c>
      <c r="K980" s="8">
        <v>365</v>
      </c>
      <c r="L980" s="8">
        <v>730</v>
      </c>
      <c r="M980" s="8">
        <v>1095</v>
      </c>
      <c r="N980" s="8">
        <v>1460</v>
      </c>
      <c r="O980" s="8">
        <v>1825</v>
      </c>
      <c r="P980" s="8">
        <v>2190</v>
      </c>
      <c r="Q980" s="6">
        <v>2.3290384453705478E-4</v>
      </c>
      <c r="R980" s="33">
        <f t="shared" si="318"/>
        <v>11994.733134497259</v>
      </c>
      <c r="S980" s="31">
        <f t="shared" si="319"/>
        <v>11017.200625454203</v>
      </c>
      <c r="T980" s="31">
        <f t="shared" si="320"/>
        <v>10119.33389934447</v>
      </c>
      <c r="U980" s="31">
        <f t="shared" si="321"/>
        <v>9294.6404488481876</v>
      </c>
      <c r="V980" s="31">
        <f t="shared" si="322"/>
        <v>8537.1568852927339</v>
      </c>
      <c r="W980" s="20">
        <f t="shared" si="323"/>
        <v>7841.4058171699344</v>
      </c>
      <c r="Y980" s="153">
        <f t="shared" si="315"/>
        <v>19.256070095999998</v>
      </c>
      <c r="Z980" s="155">
        <f t="shared" si="324"/>
        <v>2412.0056143642983</v>
      </c>
      <c r="AA980" s="156">
        <f t="shared" si="325"/>
        <v>7707.3282849801717</v>
      </c>
      <c r="AD980" s="14" t="s">
        <v>1500</v>
      </c>
      <c r="AE980" s="57">
        <v>40372</v>
      </c>
      <c r="AF980" s="33">
        <f t="shared" si="326"/>
        <v>11994.733134497259</v>
      </c>
      <c r="AG980" s="84">
        <f t="shared" si="316"/>
        <v>17.686761775074125</v>
      </c>
      <c r="AH980" s="31">
        <f t="shared" si="327"/>
        <v>11017.200625454203</v>
      </c>
      <c r="AI980" s="86">
        <f t="shared" si="317"/>
        <v>16.245347079059741</v>
      </c>
      <c r="AJ980" s="155">
        <f t="shared" si="328"/>
        <v>10119.33389934447</v>
      </c>
      <c r="AK980" s="56"/>
      <c r="AL980" s="86">
        <f t="shared" si="329"/>
        <v>14.921403085274992</v>
      </c>
      <c r="AM980" s="31">
        <f t="shared" si="330"/>
        <v>9294.6404488481876</v>
      </c>
      <c r="AN980" s="86">
        <f t="shared" si="331"/>
        <v>13.705356306006401</v>
      </c>
      <c r="AO980" s="31">
        <f t="shared" si="332"/>
        <v>8537.1568852927339</v>
      </c>
      <c r="AP980" s="89">
        <f t="shared" si="333"/>
        <v>12.588413462267088</v>
      </c>
      <c r="AQ980" s="20">
        <f t="shared" si="334"/>
        <v>7841.4058171699344</v>
      </c>
      <c r="AR980" s="86">
        <f t="shared" si="335"/>
        <v>11.562497899273023</v>
      </c>
    </row>
    <row r="981" spans="1:44" x14ac:dyDescent="0.25">
      <c r="A981" s="3" t="s">
        <v>793</v>
      </c>
      <c r="B981" s="4">
        <v>40373</v>
      </c>
      <c r="C981" s="7">
        <v>4301334139</v>
      </c>
      <c r="D981" s="8">
        <v>366</v>
      </c>
      <c r="E981" s="8">
        <v>17857</v>
      </c>
      <c r="F981" s="8" t="s">
        <v>1695</v>
      </c>
      <c r="G981" s="8" t="s">
        <v>1696</v>
      </c>
      <c r="H981" s="8">
        <v>40.196179999999899</v>
      </c>
      <c r="I981" s="9">
        <v>-110.53577</v>
      </c>
      <c r="J981" s="7">
        <v>17857</v>
      </c>
      <c r="K981" s="8">
        <v>365</v>
      </c>
      <c r="L981" s="8">
        <v>730</v>
      </c>
      <c r="M981" s="8">
        <v>1095</v>
      </c>
      <c r="N981" s="8">
        <v>1460</v>
      </c>
      <c r="O981" s="8">
        <v>1825</v>
      </c>
      <c r="P981" s="8">
        <v>2190</v>
      </c>
      <c r="Q981" s="6">
        <v>2.3290384453705478E-4</v>
      </c>
      <c r="R981" s="33">
        <f t="shared" si="318"/>
        <v>16401.711431404972</v>
      </c>
      <c r="S981" s="31">
        <f t="shared" si="319"/>
        <v>15065.024241422445</v>
      </c>
      <c r="T981" s="31">
        <f t="shared" si="320"/>
        <v>13837.272795818533</v>
      </c>
      <c r="U981" s="31">
        <f t="shared" si="321"/>
        <v>12709.5791787336</v>
      </c>
      <c r="V981" s="31">
        <f t="shared" si="322"/>
        <v>11673.788996146133</v>
      </c>
      <c r="W981" s="20">
        <f t="shared" si="323"/>
        <v>10722.412411149669</v>
      </c>
      <c r="Y981" s="153">
        <f t="shared" si="315"/>
        <v>26.330932208</v>
      </c>
      <c r="Z981" s="155">
        <f t="shared" si="324"/>
        <v>3298.1992691403079</v>
      </c>
      <c r="AA981" s="156">
        <f t="shared" si="325"/>
        <v>10539.073526678225</v>
      </c>
      <c r="AD981" s="14" t="s">
        <v>793</v>
      </c>
      <c r="AE981" s="57">
        <v>40373</v>
      </c>
      <c r="AF981" s="33">
        <f t="shared" si="326"/>
        <v>16401.711431404972</v>
      </c>
      <c r="AG981" s="84">
        <f t="shared" si="316"/>
        <v>24.185045180909611</v>
      </c>
      <c r="AH981" s="31">
        <f t="shared" si="327"/>
        <v>15065.024241422445</v>
      </c>
      <c r="AI981" s="86">
        <f t="shared" si="317"/>
        <v>22.214041105044018</v>
      </c>
      <c r="AJ981" s="155">
        <f t="shared" si="328"/>
        <v>13837.272795818533</v>
      </c>
      <c r="AK981" s="56"/>
      <c r="AL981" s="86">
        <f t="shared" si="329"/>
        <v>20.403667577437442</v>
      </c>
      <c r="AM981" s="31">
        <f t="shared" si="330"/>
        <v>12709.5791787336</v>
      </c>
      <c r="AN981" s="86">
        <f t="shared" si="331"/>
        <v>18.740833720526556</v>
      </c>
      <c r="AO981" s="31">
        <f t="shared" si="332"/>
        <v>11673.788996146133</v>
      </c>
      <c r="AP981" s="89">
        <f t="shared" si="333"/>
        <v>17.213515521533303</v>
      </c>
      <c r="AQ981" s="20">
        <f t="shared" si="334"/>
        <v>10722.412411149669</v>
      </c>
      <c r="AR981" s="86">
        <f t="shared" si="335"/>
        <v>15.810668886386278</v>
      </c>
    </row>
    <row r="982" spans="1:44" x14ac:dyDescent="0.25">
      <c r="A982" s="3" t="s">
        <v>1031</v>
      </c>
      <c r="B982" s="4">
        <v>40374</v>
      </c>
      <c r="C982" s="7">
        <v>4301350265</v>
      </c>
      <c r="D982" s="8">
        <v>359</v>
      </c>
      <c r="E982" s="8">
        <v>3130</v>
      </c>
      <c r="F982" s="8" t="s">
        <v>1695</v>
      </c>
      <c r="G982" s="8" t="s">
        <v>1696</v>
      </c>
      <c r="H982" s="8">
        <v>40.121879999999898</v>
      </c>
      <c r="I982" s="9">
        <v>-109.98018</v>
      </c>
      <c r="J982" s="7">
        <v>3130</v>
      </c>
      <c r="K982" s="8">
        <v>365</v>
      </c>
      <c r="L982" s="8">
        <v>730</v>
      </c>
      <c r="M982" s="8">
        <v>1095</v>
      </c>
      <c r="N982" s="8">
        <v>1460</v>
      </c>
      <c r="O982" s="8">
        <v>1825</v>
      </c>
      <c r="P982" s="8">
        <v>2190</v>
      </c>
      <c r="Q982" s="6">
        <v>2.3290384453705478E-4</v>
      </c>
      <c r="R982" s="33">
        <f t="shared" si="318"/>
        <v>2874.9149790164956</v>
      </c>
      <c r="S982" s="31">
        <f t="shared" si="319"/>
        <v>2640.618573985118</v>
      </c>
      <c r="T982" s="31">
        <f t="shared" si="320"/>
        <v>2425.4165789837043</v>
      </c>
      <c r="U982" s="31">
        <f t="shared" si="321"/>
        <v>2227.7528604713093</v>
      </c>
      <c r="V982" s="31">
        <f t="shared" si="322"/>
        <v>2046.1981048293328</v>
      </c>
      <c r="W982" s="20">
        <f t="shared" si="323"/>
        <v>1879.4394829421774</v>
      </c>
      <c r="Y982" s="153">
        <f t="shared" si="315"/>
        <v>4.61532272</v>
      </c>
      <c r="Z982" s="155">
        <f t="shared" si="324"/>
        <v>578.11299279885554</v>
      </c>
      <c r="AA982" s="156">
        <f t="shared" si="325"/>
        <v>1847.3035861848487</v>
      </c>
      <c r="AD982" s="14" t="s">
        <v>1031</v>
      </c>
      <c r="AE982" s="57">
        <v>40374</v>
      </c>
      <c r="AF982" s="33">
        <f t="shared" si="326"/>
        <v>2874.9149790164956</v>
      </c>
      <c r="AG982" s="84">
        <f t="shared" si="316"/>
        <v>4.239188632818899</v>
      </c>
      <c r="AH982" s="31">
        <f t="shared" si="327"/>
        <v>2640.618573985118</v>
      </c>
      <c r="AI982" s="86">
        <f t="shared" si="317"/>
        <v>3.8937082745583118</v>
      </c>
      <c r="AJ982" s="155">
        <f t="shared" si="328"/>
        <v>2425.4165789837043</v>
      </c>
      <c r="AK982" s="56"/>
      <c r="AL982" s="86">
        <f t="shared" si="329"/>
        <v>3.5763834640409473</v>
      </c>
      <c r="AM982" s="31">
        <f t="shared" si="330"/>
        <v>2227.7528604713093</v>
      </c>
      <c r="AN982" s="86">
        <f t="shared" si="331"/>
        <v>3.2849196138908061</v>
      </c>
      <c r="AO982" s="31">
        <f t="shared" si="332"/>
        <v>2046.1981048293328</v>
      </c>
      <c r="AP982" s="89">
        <f t="shared" si="333"/>
        <v>3.0172091382874635</v>
      </c>
      <c r="AQ982" s="20">
        <f t="shared" si="334"/>
        <v>1879.4394829421774</v>
      </c>
      <c r="AR982" s="86">
        <f t="shared" si="335"/>
        <v>2.7713162129354898</v>
      </c>
    </row>
    <row r="983" spans="1:44" x14ac:dyDescent="0.25">
      <c r="A983" s="3" t="s">
        <v>1507</v>
      </c>
      <c r="B983" s="4">
        <v>40375</v>
      </c>
      <c r="C983" s="7">
        <v>4304750969</v>
      </c>
      <c r="D983" s="8">
        <v>354</v>
      </c>
      <c r="E983" s="8">
        <v>3608</v>
      </c>
      <c r="F983" s="8" t="s">
        <v>1695</v>
      </c>
      <c r="G983" s="8" t="s">
        <v>1697</v>
      </c>
      <c r="H983" s="8">
        <v>40.121479999999899</v>
      </c>
      <c r="I983" s="9">
        <v>-109.9425</v>
      </c>
      <c r="J983" s="7">
        <v>3608</v>
      </c>
      <c r="K983" s="8">
        <v>365</v>
      </c>
      <c r="L983" s="8">
        <v>730</v>
      </c>
      <c r="M983" s="8">
        <v>1095</v>
      </c>
      <c r="N983" s="8">
        <v>1460</v>
      </c>
      <c r="O983" s="8">
        <v>1825</v>
      </c>
      <c r="P983" s="8">
        <v>2190</v>
      </c>
      <c r="Q983" s="6">
        <v>2.3290384453705478E-4</v>
      </c>
      <c r="R983" s="33">
        <f t="shared" si="318"/>
        <v>3313.9595029685356</v>
      </c>
      <c r="S983" s="31">
        <f t="shared" si="319"/>
        <v>3043.8823689898741</v>
      </c>
      <c r="T983" s="31">
        <f t="shared" si="320"/>
        <v>2795.8156603748257</v>
      </c>
      <c r="U983" s="31">
        <f t="shared" si="321"/>
        <v>2567.9655976295476</v>
      </c>
      <c r="V983" s="31">
        <f t="shared" si="322"/>
        <v>2358.6845885700423</v>
      </c>
      <c r="W983" s="20">
        <f t="shared" si="323"/>
        <v>2166.4593145224844</v>
      </c>
      <c r="Y983" s="153">
        <f t="shared" si="315"/>
        <v>5.3201547519999997</v>
      </c>
      <c r="Z983" s="155">
        <f t="shared" si="324"/>
        <v>666.39989713043792</v>
      </c>
      <c r="AA983" s="156">
        <f t="shared" si="325"/>
        <v>2129.4157632443876</v>
      </c>
      <c r="AD983" s="14" t="s">
        <v>1507</v>
      </c>
      <c r="AE983" s="57">
        <v>40375</v>
      </c>
      <c r="AF983" s="33">
        <f t="shared" si="326"/>
        <v>3313.9595029685356</v>
      </c>
      <c r="AG983" s="84">
        <f t="shared" si="316"/>
        <v>4.8865791013452364</v>
      </c>
      <c r="AH983" s="31">
        <f t="shared" si="327"/>
        <v>3043.8823689898741</v>
      </c>
      <c r="AI983" s="86">
        <f t="shared" si="317"/>
        <v>4.4883384838998044</v>
      </c>
      <c r="AJ983" s="155">
        <f t="shared" si="328"/>
        <v>2795.8156603748257</v>
      </c>
      <c r="AK983" s="56"/>
      <c r="AL983" s="86">
        <f t="shared" si="329"/>
        <v>4.1225532071117366</v>
      </c>
      <c r="AM983" s="31">
        <f t="shared" si="330"/>
        <v>2567.9655976295476</v>
      </c>
      <c r="AN983" s="86">
        <f t="shared" si="331"/>
        <v>3.7865782641910632</v>
      </c>
      <c r="AO983" s="31">
        <f t="shared" si="332"/>
        <v>2358.6845885700423</v>
      </c>
      <c r="AP983" s="89">
        <f t="shared" si="333"/>
        <v>3.4779842079684244</v>
      </c>
      <c r="AQ983" s="20">
        <f t="shared" si="334"/>
        <v>2166.4593145224844</v>
      </c>
      <c r="AR983" s="86">
        <f t="shared" si="335"/>
        <v>3.194539583473242</v>
      </c>
    </row>
    <row r="984" spans="1:44" x14ac:dyDescent="0.25">
      <c r="A984" s="3" t="s">
        <v>987</v>
      </c>
      <c r="B984" s="4">
        <v>40376</v>
      </c>
      <c r="C984" s="7">
        <v>4301350210</v>
      </c>
      <c r="D984" s="8">
        <v>346</v>
      </c>
      <c r="E984" s="8">
        <v>2564</v>
      </c>
      <c r="F984" s="8" t="s">
        <v>1695</v>
      </c>
      <c r="G984" s="8" t="s">
        <v>1696</v>
      </c>
      <c r="H984" s="8">
        <v>40.06917</v>
      </c>
      <c r="I984" s="9">
        <v>-110.06887</v>
      </c>
      <c r="J984" s="7">
        <v>2564</v>
      </c>
      <c r="K984" s="8">
        <v>365</v>
      </c>
      <c r="L984" s="8">
        <v>730</v>
      </c>
      <c r="M984" s="8">
        <v>1095</v>
      </c>
      <c r="N984" s="8">
        <v>1460</v>
      </c>
      <c r="O984" s="8">
        <v>1825</v>
      </c>
      <c r="P984" s="8">
        <v>2190</v>
      </c>
      <c r="Q984" s="6">
        <v>2.3290384453705478E-4</v>
      </c>
      <c r="R984" s="33">
        <f t="shared" si="318"/>
        <v>2355.0421745042477</v>
      </c>
      <c r="S984" s="31">
        <f t="shared" si="319"/>
        <v>2163.1137455903649</v>
      </c>
      <c r="T984" s="31">
        <f t="shared" si="320"/>
        <v>1986.8268717297819</v>
      </c>
      <c r="U984" s="31">
        <f t="shared" si="321"/>
        <v>1824.9068160538136</v>
      </c>
      <c r="V984" s="31">
        <f t="shared" si="322"/>
        <v>1676.1827286844759</v>
      </c>
      <c r="W984" s="20">
        <f t="shared" si="323"/>
        <v>1539.5791802759563</v>
      </c>
      <c r="Y984" s="153">
        <f t="shared" si="315"/>
        <v>3.7807308159999997</v>
      </c>
      <c r="Z984" s="155">
        <f t="shared" si="324"/>
        <v>473.57243243970146</v>
      </c>
      <c r="AA984" s="156">
        <f t="shared" si="325"/>
        <v>1513.2544392900804</v>
      </c>
      <c r="AD984" s="14" t="s">
        <v>987</v>
      </c>
      <c r="AE984" s="57">
        <v>40376</v>
      </c>
      <c r="AF984" s="33">
        <f t="shared" si="326"/>
        <v>2355.0421745042477</v>
      </c>
      <c r="AG984" s="84">
        <f t="shared" si="316"/>
        <v>3.4726133081621913</v>
      </c>
      <c r="AH984" s="31">
        <f t="shared" si="327"/>
        <v>2163.1137455903649</v>
      </c>
      <c r="AI984" s="86">
        <f t="shared" si="317"/>
        <v>3.1896063948777988</v>
      </c>
      <c r="AJ984" s="155">
        <f t="shared" si="328"/>
        <v>1986.8268717297819</v>
      </c>
      <c r="AK984" s="56"/>
      <c r="AL984" s="86">
        <f t="shared" si="329"/>
        <v>2.9296636427479195</v>
      </c>
      <c r="AM984" s="31">
        <f t="shared" si="330"/>
        <v>1824.9068160538136</v>
      </c>
      <c r="AN984" s="86">
        <f t="shared" si="331"/>
        <v>2.6909053961712543</v>
      </c>
      <c r="AO984" s="31">
        <f t="shared" si="332"/>
        <v>1676.1827286844759</v>
      </c>
      <c r="AP984" s="89">
        <f t="shared" si="333"/>
        <v>2.4716051854853216</v>
      </c>
      <c r="AQ984" s="20">
        <f t="shared" si="334"/>
        <v>1539.5791802759563</v>
      </c>
      <c r="AR984" s="86">
        <f t="shared" si="335"/>
        <v>2.2701772428008296</v>
      </c>
    </row>
    <row r="985" spans="1:44" x14ac:dyDescent="0.25">
      <c r="A985" s="3" t="s">
        <v>1502</v>
      </c>
      <c r="B985" s="4">
        <v>40376</v>
      </c>
      <c r="C985" s="7">
        <v>4304750946</v>
      </c>
      <c r="D985" s="8">
        <v>363</v>
      </c>
      <c r="E985" s="8">
        <v>3621</v>
      </c>
      <c r="F985" s="8" t="s">
        <v>1695</v>
      </c>
      <c r="G985" s="8" t="s">
        <v>1697</v>
      </c>
      <c r="H985" s="8">
        <v>40.122639999999897</v>
      </c>
      <c r="I985" s="9">
        <v>-109.97443</v>
      </c>
      <c r="J985" s="7">
        <v>3621</v>
      </c>
      <c r="K985" s="8">
        <v>365</v>
      </c>
      <c r="L985" s="8">
        <v>730</v>
      </c>
      <c r="M985" s="8">
        <v>1095</v>
      </c>
      <c r="N985" s="8">
        <v>1460</v>
      </c>
      <c r="O985" s="8">
        <v>1825</v>
      </c>
      <c r="P985" s="8">
        <v>2190</v>
      </c>
      <c r="Q985" s="6">
        <v>2.3290384453705478E-4</v>
      </c>
      <c r="R985" s="33">
        <f t="shared" si="318"/>
        <v>3325.9000444149301</v>
      </c>
      <c r="S985" s="31">
        <f t="shared" si="319"/>
        <v>3054.8497943770326</v>
      </c>
      <c r="T985" s="31">
        <f t="shared" si="320"/>
        <v>2805.8892755591032</v>
      </c>
      <c r="U985" s="31">
        <f t="shared" si="321"/>
        <v>2577.2182452928469</v>
      </c>
      <c r="V985" s="31">
        <f t="shared" si="322"/>
        <v>2367.1831749479279</v>
      </c>
      <c r="W985" s="20">
        <f t="shared" si="323"/>
        <v>2174.2652932056308</v>
      </c>
      <c r="Y985" s="153">
        <f t="shared" si="315"/>
        <v>5.3393238240000001</v>
      </c>
      <c r="Z985" s="155">
        <f t="shared" si="324"/>
        <v>668.80100540723834</v>
      </c>
      <c r="AA985" s="156">
        <f t="shared" si="325"/>
        <v>2137.0882701518649</v>
      </c>
      <c r="AD985" s="14" t="s">
        <v>1502</v>
      </c>
      <c r="AE985" s="57">
        <v>40376</v>
      </c>
      <c r="AF985" s="33">
        <f t="shared" si="326"/>
        <v>3325.9000444149301</v>
      </c>
      <c r="AG985" s="84">
        <f t="shared" si="316"/>
        <v>4.9041859550917684</v>
      </c>
      <c r="AH985" s="31">
        <f t="shared" si="327"/>
        <v>3054.8497943770326</v>
      </c>
      <c r="AI985" s="86">
        <f t="shared" si="317"/>
        <v>4.5045104351998866</v>
      </c>
      <c r="AJ985" s="155">
        <f t="shared" si="328"/>
        <v>2805.8892755591032</v>
      </c>
      <c r="AK985" s="56"/>
      <c r="AL985" s="86">
        <f t="shared" si="329"/>
        <v>4.137407195940022</v>
      </c>
      <c r="AM985" s="31">
        <f t="shared" si="330"/>
        <v>2577.2182452928469</v>
      </c>
      <c r="AN985" s="86">
        <f t="shared" si="331"/>
        <v>3.8002217002870955</v>
      </c>
      <c r="AO985" s="31">
        <f t="shared" si="332"/>
        <v>2367.1831749479279</v>
      </c>
      <c r="AP985" s="89">
        <f t="shared" si="333"/>
        <v>3.4905157475204174</v>
      </c>
      <c r="AQ985" s="20">
        <f t="shared" si="334"/>
        <v>2174.2652932056308</v>
      </c>
      <c r="AR985" s="86">
        <f t="shared" si="335"/>
        <v>3.2060498425046036</v>
      </c>
    </row>
    <row r="986" spans="1:44" x14ac:dyDescent="0.25">
      <c r="A986" s="3" t="s">
        <v>795</v>
      </c>
      <c r="B986" s="4">
        <v>40377</v>
      </c>
      <c r="C986" s="7">
        <v>4301334141</v>
      </c>
      <c r="D986" s="8">
        <v>349</v>
      </c>
      <c r="E986" s="8">
        <v>3953</v>
      </c>
      <c r="F986" s="8" t="s">
        <v>1695</v>
      </c>
      <c r="G986" s="8" t="s">
        <v>1696</v>
      </c>
      <c r="H986" s="8">
        <v>40.105139999999899</v>
      </c>
      <c r="I986" s="9">
        <v>-110.07028</v>
      </c>
      <c r="J986" s="7">
        <v>3953</v>
      </c>
      <c r="K986" s="8">
        <v>365</v>
      </c>
      <c r="L986" s="8">
        <v>730</v>
      </c>
      <c r="M986" s="8">
        <v>1095</v>
      </c>
      <c r="N986" s="8">
        <v>1460</v>
      </c>
      <c r="O986" s="8">
        <v>1825</v>
      </c>
      <c r="P986" s="8">
        <v>2190</v>
      </c>
      <c r="Q986" s="6">
        <v>2.3290384453705478E-4</v>
      </c>
      <c r="R986" s="33">
        <f t="shared" si="318"/>
        <v>3630.8431028920791</v>
      </c>
      <c r="S986" s="31">
        <f t="shared" si="319"/>
        <v>3334.9409658029299</v>
      </c>
      <c r="T986" s="31">
        <f t="shared" si="320"/>
        <v>3063.1539094960331</v>
      </c>
      <c r="U986" s="31">
        <f t="shared" si="321"/>
        <v>2813.5166317709536</v>
      </c>
      <c r="V986" s="31">
        <f t="shared" si="322"/>
        <v>2584.2239962908475</v>
      </c>
      <c r="W986" s="20">
        <f t="shared" si="323"/>
        <v>2373.6179795752164</v>
      </c>
      <c r="Y986" s="153">
        <f t="shared" si="315"/>
        <v>5.8288724319999998</v>
      </c>
      <c r="Z986" s="155">
        <f t="shared" si="324"/>
        <v>730.12161678398593</v>
      </c>
      <c r="AA986" s="156">
        <f t="shared" si="325"/>
        <v>2333.0322927120469</v>
      </c>
      <c r="AD986" s="14" t="s">
        <v>795</v>
      </c>
      <c r="AE986" s="57">
        <v>40377</v>
      </c>
      <c r="AF986" s="33">
        <f t="shared" si="326"/>
        <v>3630.8431028920791</v>
      </c>
      <c r="AG986" s="84">
        <f t="shared" si="316"/>
        <v>5.3538379123108975</v>
      </c>
      <c r="AH986" s="31">
        <f t="shared" si="327"/>
        <v>3334.9409658029299</v>
      </c>
      <c r="AI986" s="86">
        <f t="shared" si="317"/>
        <v>4.9175171914789155</v>
      </c>
      <c r="AJ986" s="155">
        <f t="shared" si="328"/>
        <v>3063.1539094960331</v>
      </c>
      <c r="AK986" s="56"/>
      <c r="AL986" s="86">
        <f t="shared" si="329"/>
        <v>4.5167552183239188</v>
      </c>
      <c r="AM986" s="31">
        <f t="shared" si="330"/>
        <v>2813.5166317709536</v>
      </c>
      <c r="AN986" s="86">
        <f t="shared" si="331"/>
        <v>4.148654068278069</v>
      </c>
      <c r="AO986" s="31">
        <f t="shared" si="332"/>
        <v>2584.2239962908475</v>
      </c>
      <c r="AP986" s="89">
        <f t="shared" si="333"/>
        <v>3.8105519883866914</v>
      </c>
      <c r="AQ986" s="20">
        <f t="shared" si="334"/>
        <v>2373.6179795752164</v>
      </c>
      <c r="AR986" s="86">
        <f t="shared" si="335"/>
        <v>3.5000041500747576</v>
      </c>
    </row>
    <row r="987" spans="1:44" x14ac:dyDescent="0.25">
      <c r="A987" s="3" t="s">
        <v>1506</v>
      </c>
      <c r="B987" s="4">
        <v>40378</v>
      </c>
      <c r="C987" s="7">
        <v>4304750968</v>
      </c>
      <c r="D987" s="8">
        <v>366</v>
      </c>
      <c r="E987" s="8">
        <v>927</v>
      </c>
      <c r="F987" s="8" t="s">
        <v>1695</v>
      </c>
      <c r="G987" s="8" t="s">
        <v>1697</v>
      </c>
      <c r="H987" s="8">
        <v>40.125570000000003</v>
      </c>
      <c r="I987" s="9">
        <v>-109.93716000000001</v>
      </c>
      <c r="J987" s="7">
        <v>927</v>
      </c>
      <c r="K987" s="8">
        <v>365</v>
      </c>
      <c r="L987" s="8">
        <v>730</v>
      </c>
      <c r="M987" s="8">
        <v>1095</v>
      </c>
      <c r="N987" s="8">
        <v>1460</v>
      </c>
      <c r="O987" s="8">
        <v>1825</v>
      </c>
      <c r="P987" s="8">
        <v>2190</v>
      </c>
      <c r="Q987" s="6">
        <v>2.3290384453705478E-4</v>
      </c>
      <c r="R987" s="33">
        <f t="shared" si="318"/>
        <v>851.45245544673855</v>
      </c>
      <c r="S987" s="31">
        <f t="shared" si="319"/>
        <v>782.06179491508124</v>
      </c>
      <c r="T987" s="31">
        <f t="shared" si="320"/>
        <v>718.3262519865475</v>
      </c>
      <c r="U987" s="31">
        <f t="shared" si="321"/>
        <v>659.7849526060395</v>
      </c>
      <c r="V987" s="31">
        <f t="shared" si="322"/>
        <v>606.0145824845979</v>
      </c>
      <c r="W987" s="20">
        <f t="shared" si="323"/>
        <v>556.62632609821037</v>
      </c>
      <c r="Y987" s="153">
        <f t="shared" si="315"/>
        <v>1.3669022879999999</v>
      </c>
      <c r="Z987" s="155">
        <f t="shared" si="324"/>
        <v>171.21749019953324</v>
      </c>
      <c r="AA987" s="156">
        <f t="shared" si="325"/>
        <v>547.10876178701426</v>
      </c>
      <c r="AD987" s="14" t="s">
        <v>1506</v>
      </c>
      <c r="AE987" s="57">
        <v>40378</v>
      </c>
      <c r="AF987" s="33">
        <f t="shared" si="326"/>
        <v>851.45245544673855</v>
      </c>
      <c r="AG987" s="84">
        <f t="shared" si="316"/>
        <v>1.2555041094642556</v>
      </c>
      <c r="AH987" s="31">
        <f t="shared" si="327"/>
        <v>782.06179491508124</v>
      </c>
      <c r="AI987" s="86">
        <f t="shared" si="317"/>
        <v>1.1531845273212635</v>
      </c>
      <c r="AJ987" s="155">
        <f t="shared" si="328"/>
        <v>718.3262519865475</v>
      </c>
      <c r="AK987" s="56"/>
      <c r="AL987" s="86">
        <f t="shared" si="329"/>
        <v>1.0592036649092516</v>
      </c>
      <c r="AM987" s="31">
        <f t="shared" si="330"/>
        <v>659.7849526060395</v>
      </c>
      <c r="AN987" s="86">
        <f t="shared" si="331"/>
        <v>0.9728819431555199</v>
      </c>
      <c r="AO987" s="31">
        <f t="shared" si="332"/>
        <v>606.0145824845979</v>
      </c>
      <c r="AP987" s="89">
        <f t="shared" si="333"/>
        <v>0.8935951665151689</v>
      </c>
      <c r="AQ987" s="20">
        <f t="shared" si="334"/>
        <v>556.62632609821037</v>
      </c>
      <c r="AR987" s="86">
        <f t="shared" si="335"/>
        <v>0.82077000939015943</v>
      </c>
    </row>
    <row r="988" spans="1:44" x14ac:dyDescent="0.25">
      <c r="A988" s="3" t="s">
        <v>1511</v>
      </c>
      <c r="B988" s="4">
        <v>40378</v>
      </c>
      <c r="C988" s="7">
        <v>4304750987</v>
      </c>
      <c r="D988" s="8">
        <v>366</v>
      </c>
      <c r="E988" s="8">
        <v>1629</v>
      </c>
      <c r="F988" s="8" t="s">
        <v>1695</v>
      </c>
      <c r="G988" s="8" t="s">
        <v>1697</v>
      </c>
      <c r="H988" s="8">
        <v>40.12585</v>
      </c>
      <c r="I988" s="9">
        <v>-109.94229</v>
      </c>
      <c r="J988" s="7">
        <v>1629</v>
      </c>
      <c r="K988" s="8">
        <v>365</v>
      </c>
      <c r="L988" s="8">
        <v>730</v>
      </c>
      <c r="M988" s="8">
        <v>1095</v>
      </c>
      <c r="N988" s="8">
        <v>1460</v>
      </c>
      <c r="O988" s="8">
        <v>1825</v>
      </c>
      <c r="P988" s="8">
        <v>2190</v>
      </c>
      <c r="Q988" s="6">
        <v>2.3290384453705478E-4</v>
      </c>
      <c r="R988" s="33">
        <f t="shared" si="318"/>
        <v>1496.2416935520357</v>
      </c>
      <c r="S988" s="31">
        <f t="shared" si="319"/>
        <v>1374.3027658216477</v>
      </c>
      <c r="T988" s="31">
        <f t="shared" si="320"/>
        <v>1262.3014719375253</v>
      </c>
      <c r="U988" s="31">
        <f t="shared" si="321"/>
        <v>1159.4279264242052</v>
      </c>
      <c r="V988" s="31">
        <f t="shared" si="322"/>
        <v>1064.93824689041</v>
      </c>
      <c r="W988" s="20">
        <f t="shared" si="323"/>
        <v>978.14917498811724</v>
      </c>
      <c r="Y988" s="153">
        <f t="shared" si="315"/>
        <v>2.4020321760000001</v>
      </c>
      <c r="Z988" s="155">
        <f t="shared" si="324"/>
        <v>300.87733714675261</v>
      </c>
      <c r="AA988" s="156">
        <f t="shared" si="325"/>
        <v>961.42413479077265</v>
      </c>
      <c r="AD988" s="14" t="s">
        <v>1511</v>
      </c>
      <c r="AE988" s="57">
        <v>40378</v>
      </c>
      <c r="AF988" s="33">
        <f t="shared" si="326"/>
        <v>1496.2416935520357</v>
      </c>
      <c r="AG988" s="84">
        <f t="shared" si="316"/>
        <v>2.2062742117769929</v>
      </c>
      <c r="AH988" s="31">
        <f t="shared" si="327"/>
        <v>1374.3027658216477</v>
      </c>
      <c r="AI988" s="86">
        <f t="shared" si="317"/>
        <v>2.0264698975257156</v>
      </c>
      <c r="AJ988" s="155">
        <f t="shared" si="328"/>
        <v>1262.3014719375253</v>
      </c>
      <c r="AK988" s="56"/>
      <c r="AL988" s="86">
        <f t="shared" si="329"/>
        <v>1.8613190616366462</v>
      </c>
      <c r="AM988" s="31">
        <f t="shared" si="330"/>
        <v>1159.4279264242052</v>
      </c>
      <c r="AN988" s="86">
        <f t="shared" si="331"/>
        <v>1.7096274923412531</v>
      </c>
      <c r="AO988" s="31">
        <f t="shared" si="332"/>
        <v>1064.93824689041</v>
      </c>
      <c r="AP988" s="89">
        <f t="shared" si="333"/>
        <v>1.5702983023227728</v>
      </c>
      <c r="AQ988" s="20">
        <f t="shared" si="334"/>
        <v>978.14917498811724</v>
      </c>
      <c r="AR988" s="86">
        <f t="shared" si="335"/>
        <v>1.4423239970836783</v>
      </c>
    </row>
    <row r="989" spans="1:44" x14ac:dyDescent="0.25">
      <c r="A989" s="3" t="s">
        <v>864</v>
      </c>
      <c r="B989" s="4">
        <v>40379</v>
      </c>
      <c r="C989" s="7">
        <v>4301334282</v>
      </c>
      <c r="D989" s="8">
        <v>366</v>
      </c>
      <c r="E989" s="8">
        <v>1017</v>
      </c>
      <c r="F989" s="8" t="s">
        <v>1695</v>
      </c>
      <c r="G989" s="8" t="s">
        <v>1696</v>
      </c>
      <c r="H989" s="8">
        <v>40.039540000000002</v>
      </c>
      <c r="I989" s="9">
        <v>-110.57046</v>
      </c>
      <c r="J989" s="7">
        <v>1017</v>
      </c>
      <c r="K989" s="8">
        <v>365</v>
      </c>
      <c r="L989" s="8">
        <v>730</v>
      </c>
      <c r="M989" s="8">
        <v>1095</v>
      </c>
      <c r="N989" s="8">
        <v>1460</v>
      </c>
      <c r="O989" s="8">
        <v>1825</v>
      </c>
      <c r="P989" s="8">
        <v>2190</v>
      </c>
      <c r="Q989" s="6">
        <v>2.3290384453705478E-4</v>
      </c>
      <c r="R989" s="33">
        <f t="shared" si="318"/>
        <v>934.11774238331509</v>
      </c>
      <c r="S989" s="31">
        <f t="shared" si="319"/>
        <v>857.99012451848716</v>
      </c>
      <c r="T989" s="31">
        <f t="shared" si="320"/>
        <v>788.06666480077547</v>
      </c>
      <c r="U989" s="31">
        <f t="shared" si="321"/>
        <v>723.84174412118898</v>
      </c>
      <c r="V989" s="31">
        <f t="shared" si="322"/>
        <v>664.85094971611227</v>
      </c>
      <c r="W989" s="20">
        <f t="shared" si="323"/>
        <v>610.66771698153184</v>
      </c>
      <c r="Y989" s="153">
        <f t="shared" si="315"/>
        <v>1.4996112479999999</v>
      </c>
      <c r="Z989" s="155">
        <f t="shared" si="324"/>
        <v>187.8405475004588</v>
      </c>
      <c r="AA989" s="156">
        <f t="shared" si="325"/>
        <v>600.22611730031667</v>
      </c>
      <c r="AD989" s="14" t="s">
        <v>864</v>
      </c>
      <c r="AE989" s="57">
        <v>40379</v>
      </c>
      <c r="AF989" s="33">
        <f t="shared" si="326"/>
        <v>934.11774238331509</v>
      </c>
      <c r="AG989" s="84">
        <f t="shared" si="316"/>
        <v>1.3773977123248629</v>
      </c>
      <c r="AH989" s="31">
        <f t="shared" si="327"/>
        <v>857.99012451848716</v>
      </c>
      <c r="AI989" s="86">
        <f t="shared" si="317"/>
        <v>1.2651441901679881</v>
      </c>
      <c r="AJ989" s="155">
        <f t="shared" si="328"/>
        <v>788.06666480077547</v>
      </c>
      <c r="AK989" s="56"/>
      <c r="AL989" s="86">
        <f t="shared" si="329"/>
        <v>1.1620389721819946</v>
      </c>
      <c r="AM989" s="31">
        <f t="shared" si="330"/>
        <v>723.84174412118898</v>
      </c>
      <c r="AN989" s="86">
        <f t="shared" si="331"/>
        <v>1.0673365007434343</v>
      </c>
      <c r="AO989" s="31">
        <f t="shared" si="332"/>
        <v>664.85094971611227</v>
      </c>
      <c r="AP989" s="89">
        <f t="shared" si="333"/>
        <v>0.98035197879819502</v>
      </c>
      <c r="AQ989" s="20">
        <f t="shared" si="334"/>
        <v>610.66771698153184</v>
      </c>
      <c r="AR989" s="86">
        <f t="shared" si="335"/>
        <v>0.90045641806881582</v>
      </c>
    </row>
    <row r="990" spans="1:44" x14ac:dyDescent="0.25">
      <c r="A990" s="3" t="s">
        <v>902</v>
      </c>
      <c r="B990" s="4">
        <v>40379</v>
      </c>
      <c r="C990" s="7">
        <v>4301350065</v>
      </c>
      <c r="D990" s="8">
        <v>366</v>
      </c>
      <c r="E990" s="8">
        <v>8850</v>
      </c>
      <c r="F990" s="8" t="s">
        <v>1695</v>
      </c>
      <c r="G990" s="8" t="s">
        <v>1696</v>
      </c>
      <c r="H990" s="8">
        <v>40.328220000000002</v>
      </c>
      <c r="I990" s="9">
        <v>-110.23508</v>
      </c>
      <c r="J990" s="7">
        <v>8850</v>
      </c>
      <c r="K990" s="8">
        <v>365</v>
      </c>
      <c r="L990" s="8">
        <v>730</v>
      </c>
      <c r="M990" s="8">
        <v>1095</v>
      </c>
      <c r="N990" s="8">
        <v>1460</v>
      </c>
      <c r="O990" s="8">
        <v>1825</v>
      </c>
      <c r="P990" s="8">
        <v>2190</v>
      </c>
      <c r="Q990" s="6">
        <v>2.3290384453705478E-4</v>
      </c>
      <c r="R990" s="33">
        <f t="shared" si="318"/>
        <v>8128.7532154300279</v>
      </c>
      <c r="S990" s="31">
        <f t="shared" si="319"/>
        <v>7466.2857443349185</v>
      </c>
      <c r="T990" s="31">
        <f t="shared" si="320"/>
        <v>6857.8072600657451</v>
      </c>
      <c r="U990" s="31">
        <f t="shared" si="321"/>
        <v>6298.9178323230308</v>
      </c>
      <c r="V990" s="31">
        <f t="shared" si="322"/>
        <v>5785.5761110989124</v>
      </c>
      <c r="W990" s="20">
        <f t="shared" si="323"/>
        <v>5314.0701035266038</v>
      </c>
      <c r="Y990" s="153">
        <f t="shared" si="315"/>
        <v>13.049714399999999</v>
      </c>
      <c r="Z990" s="155">
        <f t="shared" si="324"/>
        <v>1634.6006345910132</v>
      </c>
      <c r="AA990" s="156">
        <f t="shared" si="325"/>
        <v>5223.2066254747315</v>
      </c>
      <c r="AD990" s="14" t="s">
        <v>902</v>
      </c>
      <c r="AE990" s="57">
        <v>40379</v>
      </c>
      <c r="AF990" s="33">
        <f t="shared" si="326"/>
        <v>8128.7532154300279</v>
      </c>
      <c r="AG990" s="84">
        <f t="shared" si="316"/>
        <v>11.986204281293055</v>
      </c>
      <c r="AH990" s="31">
        <f t="shared" si="327"/>
        <v>7466.2857443349185</v>
      </c>
      <c r="AI990" s="86">
        <f t="shared" si="317"/>
        <v>11.009366846594588</v>
      </c>
      <c r="AJ990" s="155">
        <f t="shared" si="328"/>
        <v>6857.8072600657451</v>
      </c>
      <c r="AK990" s="56"/>
      <c r="AL990" s="86">
        <f t="shared" si="329"/>
        <v>10.112138548486383</v>
      </c>
      <c r="AM990" s="31">
        <f t="shared" si="330"/>
        <v>6298.9178323230308</v>
      </c>
      <c r="AN990" s="86">
        <f t="shared" si="331"/>
        <v>9.2880314961449315</v>
      </c>
      <c r="AO990" s="31">
        <f t="shared" si="332"/>
        <v>5785.5761110989124</v>
      </c>
      <c r="AP990" s="89">
        <f t="shared" si="333"/>
        <v>8.5310865411642336</v>
      </c>
      <c r="AQ990" s="20">
        <f t="shared" si="334"/>
        <v>5314.0701035266038</v>
      </c>
      <c r="AR990" s="86">
        <f t="shared" si="335"/>
        <v>7.8358301867345324</v>
      </c>
    </row>
    <row r="991" spans="1:44" x14ac:dyDescent="0.25">
      <c r="A991" s="3" t="s">
        <v>988</v>
      </c>
      <c r="B991" s="4">
        <v>40381</v>
      </c>
      <c r="C991" s="7">
        <v>4301350211</v>
      </c>
      <c r="D991" s="8">
        <v>292</v>
      </c>
      <c r="E991" s="8">
        <v>2135</v>
      </c>
      <c r="F991" s="8" t="s">
        <v>1695</v>
      </c>
      <c r="G991" s="8" t="s">
        <v>1696</v>
      </c>
      <c r="H991" s="8">
        <v>40.068840000000002</v>
      </c>
      <c r="I991" s="9">
        <v>-110.06119</v>
      </c>
      <c r="J991" s="7">
        <v>2135</v>
      </c>
      <c r="K991" s="8">
        <v>365</v>
      </c>
      <c r="L991" s="8">
        <v>730</v>
      </c>
      <c r="M991" s="8">
        <v>1095</v>
      </c>
      <c r="N991" s="8">
        <v>1460</v>
      </c>
      <c r="O991" s="8">
        <v>1825</v>
      </c>
      <c r="P991" s="8">
        <v>2190</v>
      </c>
      <c r="Q991" s="6">
        <v>2.3290384453705478E-4</v>
      </c>
      <c r="R991" s="33">
        <f t="shared" si="318"/>
        <v>1961.0043067732329</v>
      </c>
      <c r="S991" s="31">
        <f t="shared" si="319"/>
        <v>1801.1887078141299</v>
      </c>
      <c r="T991" s="31">
        <f t="shared" si="320"/>
        <v>1654.397570648629</v>
      </c>
      <c r="U991" s="31">
        <f t="shared" si="321"/>
        <v>1519.5694431649345</v>
      </c>
      <c r="V991" s="31">
        <f t="shared" si="322"/>
        <v>1395.7293782142574</v>
      </c>
      <c r="W991" s="20">
        <f t="shared" si="323"/>
        <v>1281.9818837321243</v>
      </c>
      <c r="Y991" s="153">
        <f t="shared" si="315"/>
        <v>3.1481514399999999</v>
      </c>
      <c r="Z991" s="155">
        <f t="shared" si="324"/>
        <v>394.33585930528966</v>
      </c>
      <c r="AA991" s="156">
        <f t="shared" si="325"/>
        <v>1260.0617113433393</v>
      </c>
      <c r="AD991" s="14" t="s">
        <v>988</v>
      </c>
      <c r="AE991" s="57">
        <v>40381</v>
      </c>
      <c r="AF991" s="33">
        <f t="shared" si="326"/>
        <v>1961.0043067732329</v>
      </c>
      <c r="AG991" s="84">
        <f t="shared" si="316"/>
        <v>2.8915871345266297</v>
      </c>
      <c r="AH991" s="31">
        <f t="shared" si="327"/>
        <v>1801.1887078141299</v>
      </c>
      <c r="AI991" s="86">
        <f t="shared" si="317"/>
        <v>2.6559320019750783</v>
      </c>
      <c r="AJ991" s="155">
        <f t="shared" si="328"/>
        <v>1654.397570648629</v>
      </c>
      <c r="AK991" s="56"/>
      <c r="AL991" s="86">
        <f t="shared" si="329"/>
        <v>2.4394820114145119</v>
      </c>
      <c r="AM991" s="31">
        <f t="shared" si="330"/>
        <v>1519.5694431649345</v>
      </c>
      <c r="AN991" s="86">
        <f t="shared" si="331"/>
        <v>2.2406720050021951</v>
      </c>
      <c r="AO991" s="31">
        <f t="shared" si="332"/>
        <v>1395.7293782142574</v>
      </c>
      <c r="AP991" s="89">
        <f t="shared" si="333"/>
        <v>2.0580643802695637</v>
      </c>
      <c r="AQ991" s="20">
        <f t="shared" si="334"/>
        <v>1281.9818837321243</v>
      </c>
      <c r="AR991" s="86">
        <f t="shared" si="335"/>
        <v>1.8903386947659013</v>
      </c>
    </row>
    <row r="992" spans="1:44" x14ac:dyDescent="0.25">
      <c r="A992" s="3" t="s">
        <v>835</v>
      </c>
      <c r="B992" s="4">
        <v>40382</v>
      </c>
      <c r="C992" s="7">
        <v>4301334222</v>
      </c>
      <c r="D992" s="8">
        <v>322</v>
      </c>
      <c r="E992" s="8">
        <v>4496</v>
      </c>
      <c r="F992" s="8" t="s">
        <v>1695</v>
      </c>
      <c r="G992" s="8" t="s">
        <v>1696</v>
      </c>
      <c r="H992" s="8">
        <v>40.06859</v>
      </c>
      <c r="I992" s="9">
        <v>-110.18249</v>
      </c>
      <c r="J992" s="7">
        <v>4496</v>
      </c>
      <c r="K992" s="8">
        <v>365</v>
      </c>
      <c r="L992" s="8">
        <v>730</v>
      </c>
      <c r="M992" s="8">
        <v>1095</v>
      </c>
      <c r="N992" s="8">
        <v>1460</v>
      </c>
      <c r="O992" s="8">
        <v>1825</v>
      </c>
      <c r="P992" s="8">
        <v>2190</v>
      </c>
      <c r="Q992" s="6">
        <v>2.3290384453705478E-4</v>
      </c>
      <c r="R992" s="33">
        <f t="shared" si="318"/>
        <v>4129.5903340760915</v>
      </c>
      <c r="S992" s="31">
        <f t="shared" si="319"/>
        <v>3793.0418877434795</v>
      </c>
      <c r="T992" s="31">
        <f t="shared" si="320"/>
        <v>3483.9210668085411</v>
      </c>
      <c r="U992" s="31">
        <f t="shared" si="321"/>
        <v>3199.9926072456888</v>
      </c>
      <c r="V992" s="31">
        <f t="shared" si="322"/>
        <v>2939.2034119209843</v>
      </c>
      <c r="W992" s="20">
        <f t="shared" si="323"/>
        <v>2699.6677045712554</v>
      </c>
      <c r="Y992" s="153">
        <f t="shared" si="315"/>
        <v>6.6295498239999997</v>
      </c>
      <c r="Z992" s="155">
        <f t="shared" si="324"/>
        <v>830.41406249957004</v>
      </c>
      <c r="AA992" s="156">
        <f t="shared" si="325"/>
        <v>2653.5070043089709</v>
      </c>
      <c r="AD992" s="14" t="s">
        <v>835</v>
      </c>
      <c r="AE992" s="57">
        <v>40382</v>
      </c>
      <c r="AF992" s="33">
        <f t="shared" si="326"/>
        <v>4129.5903340760915</v>
      </c>
      <c r="AG992" s="84">
        <f t="shared" si="316"/>
        <v>6.0892626495698963</v>
      </c>
      <c r="AH992" s="31">
        <f t="shared" si="327"/>
        <v>3793.0418877434795</v>
      </c>
      <c r="AI992" s="86">
        <f t="shared" si="317"/>
        <v>5.5930071573208213</v>
      </c>
      <c r="AJ992" s="155">
        <f t="shared" si="328"/>
        <v>3483.9210668085411</v>
      </c>
      <c r="AK992" s="56"/>
      <c r="AL992" s="86">
        <f t="shared" si="329"/>
        <v>5.1371949055361332</v>
      </c>
      <c r="AM992" s="31">
        <f t="shared" si="330"/>
        <v>3199.9926072456888</v>
      </c>
      <c r="AN992" s="86">
        <f t="shared" si="331"/>
        <v>4.7185298990584865</v>
      </c>
      <c r="AO992" s="31">
        <f t="shared" si="332"/>
        <v>2939.2034119209843</v>
      </c>
      <c r="AP992" s="89">
        <f t="shared" si="333"/>
        <v>4.3339847558276157</v>
      </c>
      <c r="AQ992" s="20">
        <f t="shared" si="334"/>
        <v>2699.6677045712554</v>
      </c>
      <c r="AR992" s="86">
        <f t="shared" si="335"/>
        <v>3.9807788157693169</v>
      </c>
    </row>
    <row r="993" spans="1:44" x14ac:dyDescent="0.25">
      <c r="A993" s="3" t="s">
        <v>1049</v>
      </c>
      <c r="B993" s="4">
        <v>40383</v>
      </c>
      <c r="C993" s="7">
        <v>4301350291</v>
      </c>
      <c r="D993" s="8">
        <v>366</v>
      </c>
      <c r="E993" s="8">
        <v>729</v>
      </c>
      <c r="F993" s="8" t="s">
        <v>1695</v>
      </c>
      <c r="G993" s="8" t="s">
        <v>1696</v>
      </c>
      <c r="H993" s="8">
        <v>40.10801</v>
      </c>
      <c r="I993" s="9">
        <v>-110.21092</v>
      </c>
      <c r="J993" s="7">
        <v>729</v>
      </c>
      <c r="K993" s="8">
        <v>365</v>
      </c>
      <c r="L993" s="8">
        <v>730</v>
      </c>
      <c r="M993" s="8">
        <v>1095</v>
      </c>
      <c r="N993" s="8">
        <v>1460</v>
      </c>
      <c r="O993" s="8">
        <v>1825</v>
      </c>
      <c r="P993" s="8">
        <v>2190</v>
      </c>
      <c r="Q993" s="6">
        <v>2.3290384453705478E-4</v>
      </c>
      <c r="R993" s="33">
        <f t="shared" si="318"/>
        <v>669.58882418627013</v>
      </c>
      <c r="S993" s="31">
        <f t="shared" si="319"/>
        <v>615.01946978758815</v>
      </c>
      <c r="T993" s="31">
        <f t="shared" si="320"/>
        <v>564.89734379524612</v>
      </c>
      <c r="U993" s="31">
        <f t="shared" si="321"/>
        <v>518.86001127271061</v>
      </c>
      <c r="V993" s="31">
        <f t="shared" si="322"/>
        <v>476.57457457526635</v>
      </c>
      <c r="W993" s="20">
        <f t="shared" si="323"/>
        <v>437.73526615490334</v>
      </c>
      <c r="Y993" s="153">
        <f t="shared" si="315"/>
        <v>1.074942576</v>
      </c>
      <c r="Z993" s="155">
        <f t="shared" si="324"/>
        <v>134.646764137497</v>
      </c>
      <c r="AA993" s="156">
        <f t="shared" si="325"/>
        <v>430.25057965774909</v>
      </c>
      <c r="AD993" s="14" t="s">
        <v>1049</v>
      </c>
      <c r="AE993" s="57">
        <v>40383</v>
      </c>
      <c r="AF993" s="33">
        <f t="shared" si="326"/>
        <v>669.58882418627013</v>
      </c>
      <c r="AG993" s="84">
        <f t="shared" si="316"/>
        <v>0.98733818317091948</v>
      </c>
      <c r="AH993" s="31">
        <f t="shared" si="327"/>
        <v>615.01946978758815</v>
      </c>
      <c r="AI993" s="86">
        <f t="shared" si="317"/>
        <v>0.90687326905846932</v>
      </c>
      <c r="AJ993" s="155">
        <f t="shared" si="328"/>
        <v>564.89734379524612</v>
      </c>
      <c r="AK993" s="56"/>
      <c r="AL993" s="86">
        <f t="shared" si="329"/>
        <v>0.83296598890921736</v>
      </c>
      <c r="AM993" s="31">
        <f t="shared" si="330"/>
        <v>518.86001127271061</v>
      </c>
      <c r="AN993" s="86">
        <f t="shared" si="331"/>
        <v>0.76508191646210777</v>
      </c>
      <c r="AO993" s="31">
        <f t="shared" si="332"/>
        <v>476.57457457526635</v>
      </c>
      <c r="AP993" s="89">
        <f t="shared" si="333"/>
        <v>0.70273017949251149</v>
      </c>
      <c r="AQ993" s="20">
        <f t="shared" si="334"/>
        <v>437.73526615490334</v>
      </c>
      <c r="AR993" s="86">
        <f t="shared" si="335"/>
        <v>0.6454599102971158</v>
      </c>
    </row>
    <row r="994" spans="1:44" x14ac:dyDescent="0.25">
      <c r="A994" s="3" t="s">
        <v>1508</v>
      </c>
      <c r="B994" s="4">
        <v>40385</v>
      </c>
      <c r="C994" s="7">
        <v>4304750980</v>
      </c>
      <c r="D994" s="8">
        <v>354</v>
      </c>
      <c r="E994" s="8">
        <v>3512</v>
      </c>
      <c r="F994" s="8" t="s">
        <v>1695</v>
      </c>
      <c r="G994" s="8" t="s">
        <v>1697</v>
      </c>
      <c r="H994" s="8">
        <v>40.121899999999897</v>
      </c>
      <c r="I994" s="9">
        <v>-109.96587</v>
      </c>
      <c r="J994" s="7">
        <v>3512</v>
      </c>
      <c r="K994" s="8">
        <v>365</v>
      </c>
      <c r="L994" s="8">
        <v>730</v>
      </c>
      <c r="M994" s="8">
        <v>1095</v>
      </c>
      <c r="N994" s="8">
        <v>1460</v>
      </c>
      <c r="O994" s="8">
        <v>1825</v>
      </c>
      <c r="P994" s="8">
        <v>2190</v>
      </c>
      <c r="Q994" s="6">
        <v>2.3290384453705478E-4</v>
      </c>
      <c r="R994" s="33">
        <f t="shared" si="318"/>
        <v>3225.7831969028539</v>
      </c>
      <c r="S994" s="31">
        <f t="shared" si="319"/>
        <v>2962.892150746241</v>
      </c>
      <c r="T994" s="31">
        <f t="shared" si="320"/>
        <v>2721.4258867063163</v>
      </c>
      <c r="U994" s="31">
        <f t="shared" si="321"/>
        <v>2499.638353346721</v>
      </c>
      <c r="V994" s="31">
        <f t="shared" si="322"/>
        <v>2295.925796856427</v>
      </c>
      <c r="W994" s="20">
        <f t="shared" si="323"/>
        <v>2108.8151642469415</v>
      </c>
      <c r="Y994" s="153">
        <f t="shared" si="315"/>
        <v>5.1785985280000002</v>
      </c>
      <c r="Z994" s="155">
        <f t="shared" si="324"/>
        <v>648.66863600945067</v>
      </c>
      <c r="AA994" s="156">
        <f t="shared" si="325"/>
        <v>2072.7572506968654</v>
      </c>
      <c r="AD994" s="14" t="s">
        <v>1508</v>
      </c>
      <c r="AE994" s="57">
        <v>40385</v>
      </c>
      <c r="AF994" s="33">
        <f t="shared" si="326"/>
        <v>3225.7831969028539</v>
      </c>
      <c r="AG994" s="84">
        <f t="shared" si="316"/>
        <v>4.7565592582939216</v>
      </c>
      <c r="AH994" s="31">
        <f t="shared" si="327"/>
        <v>2962.892150746241</v>
      </c>
      <c r="AI994" s="86">
        <f t="shared" si="317"/>
        <v>4.3689148435299652</v>
      </c>
      <c r="AJ994" s="155">
        <f t="shared" si="328"/>
        <v>2721.4258867063163</v>
      </c>
      <c r="AK994" s="56"/>
      <c r="AL994" s="86">
        <f t="shared" si="329"/>
        <v>4.0128622126874784</v>
      </c>
      <c r="AM994" s="31">
        <f t="shared" si="330"/>
        <v>2499.638353346721</v>
      </c>
      <c r="AN994" s="86">
        <f t="shared" si="331"/>
        <v>3.6858267360972872</v>
      </c>
      <c r="AO994" s="31">
        <f t="shared" si="332"/>
        <v>2295.925796856427</v>
      </c>
      <c r="AP994" s="89">
        <f t="shared" si="333"/>
        <v>3.3854436081998633</v>
      </c>
      <c r="AQ994" s="20">
        <f t="shared" si="334"/>
        <v>2108.8151642469415</v>
      </c>
      <c r="AR994" s="86">
        <f t="shared" si="335"/>
        <v>3.109540747549342</v>
      </c>
    </row>
    <row r="995" spans="1:44" x14ac:dyDescent="0.25">
      <c r="A995" s="3" t="s">
        <v>1510</v>
      </c>
      <c r="B995" s="4">
        <v>40385</v>
      </c>
      <c r="C995" s="7">
        <v>4304750986</v>
      </c>
      <c r="D995" s="8">
        <v>344</v>
      </c>
      <c r="E995" s="8">
        <v>5957</v>
      </c>
      <c r="F995" s="8" t="s">
        <v>1695</v>
      </c>
      <c r="G995" s="8" t="s">
        <v>1697</v>
      </c>
      <c r="H995" s="8">
        <v>40.125830000000001</v>
      </c>
      <c r="I995" s="9">
        <v>-109.97169</v>
      </c>
      <c r="J995" s="7">
        <v>5957</v>
      </c>
      <c r="K995" s="8">
        <v>365</v>
      </c>
      <c r="L995" s="8">
        <v>730</v>
      </c>
      <c r="M995" s="8">
        <v>1095</v>
      </c>
      <c r="N995" s="8">
        <v>1460</v>
      </c>
      <c r="O995" s="8">
        <v>1825</v>
      </c>
      <c r="P995" s="8">
        <v>2190</v>
      </c>
      <c r="Q995" s="6">
        <v>2.3290384453705478E-4</v>
      </c>
      <c r="R995" s="33">
        <f t="shared" si="318"/>
        <v>5471.5234920131843</v>
      </c>
      <c r="S995" s="31">
        <f t="shared" si="319"/>
        <v>5025.6117716387689</v>
      </c>
      <c r="T995" s="31">
        <f t="shared" si="320"/>
        <v>4616.0404348261745</v>
      </c>
      <c r="U995" s="31">
        <f t="shared" si="321"/>
        <v>4239.847856174948</v>
      </c>
      <c r="V995" s="31">
        <f t="shared" si="322"/>
        <v>3894.3137733125673</v>
      </c>
      <c r="W995" s="20">
        <f t="shared" si="323"/>
        <v>3576.9396165771727</v>
      </c>
      <c r="Y995" s="153">
        <f t="shared" si="315"/>
        <v>8.7838586079999992</v>
      </c>
      <c r="Z995" s="155">
        <f t="shared" si="324"/>
        <v>1100.2616926845949</v>
      </c>
      <c r="AA995" s="156">
        <f t="shared" si="325"/>
        <v>3515.7787421415796</v>
      </c>
      <c r="AD995" s="14" t="s">
        <v>1510</v>
      </c>
      <c r="AE995" s="57">
        <v>40385</v>
      </c>
      <c r="AF995" s="33">
        <f t="shared" si="326"/>
        <v>5471.5234920131843</v>
      </c>
      <c r="AG995" s="84">
        <f t="shared" si="316"/>
        <v>8.0680021360070882</v>
      </c>
      <c r="AH995" s="31">
        <f t="shared" si="327"/>
        <v>5025.6117716387689</v>
      </c>
      <c r="AI995" s="86">
        <f t="shared" si="317"/>
        <v>7.4104856841993163</v>
      </c>
      <c r="AJ995" s="155">
        <f t="shared" si="328"/>
        <v>4616.0404348261745</v>
      </c>
      <c r="AK995" s="56"/>
      <c r="AL995" s="86">
        <f t="shared" si="329"/>
        <v>6.8065547269303268</v>
      </c>
      <c r="AM995" s="31">
        <f t="shared" si="330"/>
        <v>4239.847856174948</v>
      </c>
      <c r="AN995" s="86">
        <f t="shared" si="331"/>
        <v>6.251842217235632</v>
      </c>
      <c r="AO995" s="31">
        <f t="shared" si="332"/>
        <v>3894.3137733125673</v>
      </c>
      <c r="AP995" s="89">
        <f t="shared" si="333"/>
        <v>5.7423370085554062</v>
      </c>
      <c r="AQ995" s="20">
        <f t="shared" si="334"/>
        <v>3576.9396165771727</v>
      </c>
      <c r="AR995" s="86">
        <f t="shared" si="335"/>
        <v>5.2743548499861701</v>
      </c>
    </row>
    <row r="996" spans="1:44" x14ac:dyDescent="0.25">
      <c r="A996" s="3" t="s">
        <v>1501</v>
      </c>
      <c r="B996" s="4">
        <v>40386</v>
      </c>
      <c r="C996" s="7">
        <v>4304750945</v>
      </c>
      <c r="D996" s="8">
        <v>362</v>
      </c>
      <c r="E996" s="8">
        <v>5457</v>
      </c>
      <c r="F996" s="8" t="s">
        <v>1695</v>
      </c>
      <c r="G996" s="8" t="s">
        <v>1697</v>
      </c>
      <c r="H996" s="8">
        <v>40.119340000000001</v>
      </c>
      <c r="I996" s="9">
        <v>-109.93729</v>
      </c>
      <c r="J996" s="7">
        <v>5457</v>
      </c>
      <c r="K996" s="8">
        <v>365</v>
      </c>
      <c r="L996" s="8">
        <v>730</v>
      </c>
      <c r="M996" s="8">
        <v>1095</v>
      </c>
      <c r="N996" s="8">
        <v>1460</v>
      </c>
      <c r="O996" s="8">
        <v>1825</v>
      </c>
      <c r="P996" s="8">
        <v>2190</v>
      </c>
      <c r="Q996" s="6">
        <v>2.3290384453705478E-4</v>
      </c>
      <c r="R996" s="33">
        <f t="shared" si="318"/>
        <v>5012.2718979210922</v>
      </c>
      <c r="S996" s="31">
        <f t="shared" si="319"/>
        <v>4603.7877182865141</v>
      </c>
      <c r="T996" s="31">
        <f t="shared" si="320"/>
        <v>4228.593696969353</v>
      </c>
      <c r="U996" s="31">
        <f t="shared" si="321"/>
        <v>3883.9767922018959</v>
      </c>
      <c r="V996" s="31">
        <f t="shared" si="322"/>
        <v>3567.4450664708211</v>
      </c>
      <c r="W996" s="20">
        <f t="shared" si="323"/>
        <v>3276.7096672253874</v>
      </c>
      <c r="Y996" s="153">
        <f t="shared" si="315"/>
        <v>8.0465866080000001</v>
      </c>
      <c r="Z996" s="155">
        <f t="shared" si="324"/>
        <v>1007.9113743461197</v>
      </c>
      <c r="AA996" s="156">
        <f t="shared" si="325"/>
        <v>3220.6823226232332</v>
      </c>
      <c r="AD996" s="14" t="s">
        <v>1501</v>
      </c>
      <c r="AE996" s="57">
        <v>40386</v>
      </c>
      <c r="AF996" s="33">
        <f t="shared" si="326"/>
        <v>5012.2718979210922</v>
      </c>
      <c r="AG996" s="84">
        <f t="shared" si="316"/>
        <v>7.3908154534481589</v>
      </c>
      <c r="AH996" s="31">
        <f t="shared" si="327"/>
        <v>4603.7877182865141</v>
      </c>
      <c r="AI996" s="86">
        <f t="shared" si="317"/>
        <v>6.7884875572730694</v>
      </c>
      <c r="AJ996" s="155">
        <f t="shared" si="328"/>
        <v>4228.593696969353</v>
      </c>
      <c r="AK996" s="56"/>
      <c r="AL996" s="86">
        <f t="shared" si="329"/>
        <v>6.2352474643039777</v>
      </c>
      <c r="AM996" s="31">
        <f t="shared" si="330"/>
        <v>3883.9767922018959</v>
      </c>
      <c r="AN996" s="86">
        <f t="shared" si="331"/>
        <v>5.7270946750805525</v>
      </c>
      <c r="AO996" s="31">
        <f t="shared" si="332"/>
        <v>3567.4450664708211</v>
      </c>
      <c r="AP996" s="89">
        <f t="shared" si="333"/>
        <v>5.2603547180941499</v>
      </c>
      <c r="AQ996" s="20">
        <f t="shared" si="334"/>
        <v>3276.7096672253874</v>
      </c>
      <c r="AR996" s="86">
        <f t="shared" si="335"/>
        <v>4.8316525795491918</v>
      </c>
    </row>
    <row r="997" spans="1:44" x14ac:dyDescent="0.25">
      <c r="A997" s="3" t="s">
        <v>784</v>
      </c>
      <c r="B997" s="4">
        <v>40388</v>
      </c>
      <c r="C997" s="7">
        <v>4301334126</v>
      </c>
      <c r="D997" s="8">
        <v>362</v>
      </c>
      <c r="E997" s="8">
        <v>6058</v>
      </c>
      <c r="F997" s="8" t="s">
        <v>1695</v>
      </c>
      <c r="G997" s="8" t="s">
        <v>1696</v>
      </c>
      <c r="H997" s="8">
        <v>40.076650000000001</v>
      </c>
      <c r="I997" s="9">
        <v>-110.08897</v>
      </c>
      <c r="J997" s="7">
        <v>6058</v>
      </c>
      <c r="K997" s="8">
        <v>365</v>
      </c>
      <c r="L997" s="8">
        <v>730</v>
      </c>
      <c r="M997" s="8">
        <v>1095</v>
      </c>
      <c r="N997" s="8">
        <v>1460</v>
      </c>
      <c r="O997" s="8">
        <v>1825</v>
      </c>
      <c r="P997" s="8">
        <v>2190</v>
      </c>
      <c r="Q997" s="6">
        <v>2.3290384453705478E-4</v>
      </c>
      <c r="R997" s="33">
        <f t="shared" si="318"/>
        <v>5564.2923140197863</v>
      </c>
      <c r="S997" s="31">
        <f t="shared" si="319"/>
        <v>5110.8202304159249</v>
      </c>
      <c r="T997" s="31">
        <f t="shared" si="320"/>
        <v>4694.3046758732526</v>
      </c>
      <c r="U997" s="31">
        <f t="shared" si="321"/>
        <v>4311.7338110975052</v>
      </c>
      <c r="V997" s="31">
        <f t="shared" si="322"/>
        <v>3960.3412520945999</v>
      </c>
      <c r="W997" s="20">
        <f t="shared" si="323"/>
        <v>3637.5860663462336</v>
      </c>
      <c r="Y997" s="153">
        <f t="shared" si="315"/>
        <v>8.9327875519999989</v>
      </c>
      <c r="Z997" s="155">
        <f t="shared" si="324"/>
        <v>1118.916456988967</v>
      </c>
      <c r="AA997" s="156">
        <f t="shared" si="325"/>
        <v>3575.3882188842854</v>
      </c>
      <c r="AD997" s="14" t="s">
        <v>784</v>
      </c>
      <c r="AE997" s="57">
        <v>40388</v>
      </c>
      <c r="AF997" s="33">
        <f t="shared" si="326"/>
        <v>5564.2923140197863</v>
      </c>
      <c r="AG997" s="84">
        <f t="shared" si="316"/>
        <v>8.2047938458839909</v>
      </c>
      <c r="AH997" s="31">
        <f t="shared" si="327"/>
        <v>5110.8202304159249</v>
      </c>
      <c r="AI997" s="86">
        <f t="shared" si="317"/>
        <v>7.5361293058384193</v>
      </c>
      <c r="AJ997" s="155">
        <f t="shared" si="328"/>
        <v>4694.3046758732526</v>
      </c>
      <c r="AK997" s="56"/>
      <c r="AL997" s="86">
        <f t="shared" si="329"/>
        <v>6.9219587939808491</v>
      </c>
      <c r="AM997" s="31">
        <f t="shared" si="330"/>
        <v>4311.7338110975052</v>
      </c>
      <c r="AN997" s="86">
        <f t="shared" si="331"/>
        <v>6.3578412207509594</v>
      </c>
      <c r="AO997" s="31">
        <f t="shared" si="332"/>
        <v>3960.3412520945999</v>
      </c>
      <c r="AP997" s="89">
        <f t="shared" si="333"/>
        <v>5.8396974312285792</v>
      </c>
      <c r="AQ997" s="20">
        <f t="shared" si="334"/>
        <v>3637.5860663462336</v>
      </c>
      <c r="AR997" s="86">
        <f t="shared" si="335"/>
        <v>5.3637807086144402</v>
      </c>
    </row>
    <row r="998" spans="1:44" x14ac:dyDescent="0.25">
      <c r="A998" s="3" t="s">
        <v>1033</v>
      </c>
      <c r="B998" s="4">
        <v>40389</v>
      </c>
      <c r="C998" s="7">
        <v>4301350271</v>
      </c>
      <c r="D998" s="8">
        <v>366</v>
      </c>
      <c r="E998" s="8">
        <v>5524</v>
      </c>
      <c r="F998" s="8" t="s">
        <v>1695</v>
      </c>
      <c r="G998" s="8" t="s">
        <v>1696</v>
      </c>
      <c r="H998" s="8">
        <v>40.12612</v>
      </c>
      <c r="I998" s="9">
        <v>-110.03635</v>
      </c>
      <c r="J998" s="7">
        <v>5524</v>
      </c>
      <c r="K998" s="8">
        <v>365</v>
      </c>
      <c r="L998" s="8">
        <v>730</v>
      </c>
      <c r="M998" s="8">
        <v>1095</v>
      </c>
      <c r="N998" s="8">
        <v>1460</v>
      </c>
      <c r="O998" s="8">
        <v>1825</v>
      </c>
      <c r="P998" s="8">
        <v>2190</v>
      </c>
      <c r="Q998" s="6">
        <v>2.3290384453705478E-4</v>
      </c>
      <c r="R998" s="33">
        <f t="shared" si="318"/>
        <v>5073.8116115294324</v>
      </c>
      <c r="S998" s="31">
        <f t="shared" si="319"/>
        <v>4660.3121414357165</v>
      </c>
      <c r="T998" s="31">
        <f t="shared" si="320"/>
        <v>4280.5115598421671</v>
      </c>
      <c r="U998" s="31">
        <f t="shared" si="321"/>
        <v>3931.663514774285</v>
      </c>
      <c r="V998" s="31">
        <f t="shared" si="322"/>
        <v>3611.2454731876151</v>
      </c>
      <c r="W998" s="20">
        <f t="shared" si="323"/>
        <v>3316.9404804385267</v>
      </c>
      <c r="Y998" s="153">
        <f t="shared" si="315"/>
        <v>8.1453810559999997</v>
      </c>
      <c r="Z998" s="155">
        <f t="shared" si="324"/>
        <v>1020.2863170034755</v>
      </c>
      <c r="AA998" s="156">
        <f t="shared" si="325"/>
        <v>3260.2252428386914</v>
      </c>
      <c r="AD998" s="14" t="s">
        <v>1033</v>
      </c>
      <c r="AE998" s="57">
        <v>40389</v>
      </c>
      <c r="AF998" s="33">
        <f t="shared" si="326"/>
        <v>5073.8116115294324</v>
      </c>
      <c r="AG998" s="84">
        <f t="shared" si="316"/>
        <v>7.4815584689110555</v>
      </c>
      <c r="AH998" s="31">
        <f t="shared" si="327"/>
        <v>4660.3121414357165</v>
      </c>
      <c r="AI998" s="86">
        <f t="shared" si="317"/>
        <v>6.871835306281187</v>
      </c>
      <c r="AJ998" s="155">
        <f t="shared" si="328"/>
        <v>4280.5115598421671</v>
      </c>
      <c r="AK998" s="56"/>
      <c r="AL998" s="86">
        <f t="shared" si="329"/>
        <v>6.3118026374959086</v>
      </c>
      <c r="AM998" s="31">
        <f t="shared" si="330"/>
        <v>3931.663514774285</v>
      </c>
      <c r="AN998" s="86">
        <f t="shared" si="331"/>
        <v>5.797410845729333</v>
      </c>
      <c r="AO998" s="31">
        <f t="shared" si="332"/>
        <v>3611.2454731876151</v>
      </c>
      <c r="AP998" s="89">
        <f t="shared" si="333"/>
        <v>5.3249403450159587</v>
      </c>
      <c r="AQ998" s="20">
        <f t="shared" si="334"/>
        <v>3316.9404804385267</v>
      </c>
      <c r="AR998" s="86">
        <f t="shared" si="335"/>
        <v>4.8909746837877464</v>
      </c>
    </row>
    <row r="999" spans="1:44" x14ac:dyDescent="0.25">
      <c r="A999" s="3" t="s">
        <v>1046</v>
      </c>
      <c r="B999" s="4">
        <v>40391</v>
      </c>
      <c r="C999" s="7">
        <v>4301350288</v>
      </c>
      <c r="D999" s="8">
        <v>353</v>
      </c>
      <c r="E999" s="8">
        <v>361</v>
      </c>
      <c r="F999" s="8" t="s">
        <v>1695</v>
      </c>
      <c r="G999" s="8" t="s">
        <v>1696</v>
      </c>
      <c r="H999" s="8">
        <v>40.114939999999898</v>
      </c>
      <c r="I999" s="9">
        <v>-110.206639999999</v>
      </c>
      <c r="J999" s="7">
        <v>361</v>
      </c>
      <c r="K999" s="8">
        <v>365</v>
      </c>
      <c r="L999" s="8">
        <v>730</v>
      </c>
      <c r="M999" s="8">
        <v>1095</v>
      </c>
      <c r="N999" s="8">
        <v>1460</v>
      </c>
      <c r="O999" s="8">
        <v>1825</v>
      </c>
      <c r="P999" s="8">
        <v>2190</v>
      </c>
      <c r="Q999" s="6">
        <v>2.3290384453705478E-4</v>
      </c>
      <c r="R999" s="33">
        <f t="shared" si="318"/>
        <v>331.57965093449042</v>
      </c>
      <c r="S999" s="31">
        <f t="shared" si="319"/>
        <v>304.55696652032827</v>
      </c>
      <c r="T999" s="31">
        <f t="shared" si="320"/>
        <v>279.7365447326253</v>
      </c>
      <c r="U999" s="31">
        <f t="shared" si="321"/>
        <v>256.93890818854396</v>
      </c>
      <c r="V999" s="31">
        <f t="shared" si="322"/>
        <v>235.99920633974094</v>
      </c>
      <c r="W999" s="20">
        <f t="shared" si="323"/>
        <v>216.76602343198917</v>
      </c>
      <c r="Y999" s="153">
        <f t="shared" si="315"/>
        <v>0.53231038399999997</v>
      </c>
      <c r="Z999" s="155">
        <f t="shared" si="324"/>
        <v>66.676929840379174</v>
      </c>
      <c r="AA999" s="156">
        <f t="shared" si="325"/>
        <v>213.05961489224612</v>
      </c>
      <c r="AD999" s="14" t="s">
        <v>1046</v>
      </c>
      <c r="AE999" s="57">
        <v>40391</v>
      </c>
      <c r="AF999" s="33">
        <f t="shared" si="326"/>
        <v>331.57965093449042</v>
      </c>
      <c r="AG999" s="84">
        <f t="shared" si="316"/>
        <v>0.4889287848075472</v>
      </c>
      <c r="AH999" s="31">
        <f t="shared" si="327"/>
        <v>304.55696652032827</v>
      </c>
      <c r="AI999" s="86">
        <f t="shared" si="317"/>
        <v>0.4490826476407509</v>
      </c>
      <c r="AJ999" s="155">
        <f t="shared" si="328"/>
        <v>279.7365447326253</v>
      </c>
      <c r="AK999" s="56"/>
      <c r="AL999" s="86">
        <f t="shared" si="329"/>
        <v>0.41248384361622425</v>
      </c>
      <c r="AM999" s="31">
        <f t="shared" si="330"/>
        <v>256.93890818854396</v>
      </c>
      <c r="AN999" s="86">
        <f t="shared" si="331"/>
        <v>0.37886772543596836</v>
      </c>
      <c r="AO999" s="31">
        <f t="shared" si="332"/>
        <v>235.99920633974094</v>
      </c>
      <c r="AP999" s="89">
        <f t="shared" si="333"/>
        <v>0.34799121371302694</v>
      </c>
      <c r="AQ999" s="20">
        <f t="shared" si="334"/>
        <v>216.76602343198917</v>
      </c>
      <c r="AR999" s="86">
        <f t="shared" si="335"/>
        <v>0.31963103925549902</v>
      </c>
    </row>
    <row r="1000" spans="1:44" x14ac:dyDescent="0.25">
      <c r="A1000" s="3" t="s">
        <v>1014</v>
      </c>
      <c r="B1000" s="4">
        <v>40392</v>
      </c>
      <c r="C1000" s="7">
        <v>4301350244</v>
      </c>
      <c r="D1000" s="8">
        <v>317</v>
      </c>
      <c r="E1000" s="8">
        <v>1900</v>
      </c>
      <c r="F1000" s="8" t="s">
        <v>1695</v>
      </c>
      <c r="G1000" s="8" t="s">
        <v>1696</v>
      </c>
      <c r="H1000" s="8">
        <v>40.06503</v>
      </c>
      <c r="I1000" s="9">
        <v>-110.07991</v>
      </c>
      <c r="J1000" s="7">
        <v>1900</v>
      </c>
      <c r="K1000" s="8">
        <v>365</v>
      </c>
      <c r="L1000" s="8">
        <v>730</v>
      </c>
      <c r="M1000" s="8">
        <v>1095</v>
      </c>
      <c r="N1000" s="8">
        <v>1460</v>
      </c>
      <c r="O1000" s="8">
        <v>1825</v>
      </c>
      <c r="P1000" s="8">
        <v>2190</v>
      </c>
      <c r="Q1000" s="6">
        <v>2.3290384453705478E-4</v>
      </c>
      <c r="R1000" s="33">
        <f t="shared" si="318"/>
        <v>1745.1560575499495</v>
      </c>
      <c r="S1000" s="31">
        <f t="shared" si="319"/>
        <v>1602.9314027385699</v>
      </c>
      <c r="T1000" s="31">
        <f t="shared" si="320"/>
        <v>1472.2976038559227</v>
      </c>
      <c r="U1000" s="31">
        <f t="shared" si="321"/>
        <v>1352.3100430975999</v>
      </c>
      <c r="V1000" s="31">
        <f t="shared" si="322"/>
        <v>1242.1010859986366</v>
      </c>
      <c r="W1000" s="20">
        <f t="shared" si="323"/>
        <v>1140.8738075367851</v>
      </c>
      <c r="Y1000" s="153">
        <f t="shared" si="315"/>
        <v>2.8016335999999997</v>
      </c>
      <c r="Z1000" s="155">
        <f t="shared" si="324"/>
        <v>350.93120968620622</v>
      </c>
      <c r="AA1000" s="156">
        <f t="shared" si="325"/>
        <v>1121.3663941697164</v>
      </c>
      <c r="AD1000" s="14" t="s">
        <v>1014</v>
      </c>
      <c r="AE1000" s="57">
        <v>40392</v>
      </c>
      <c r="AF1000" s="33">
        <f t="shared" si="326"/>
        <v>1745.1560575499495</v>
      </c>
      <c r="AG1000" s="84">
        <f t="shared" si="316"/>
        <v>2.5733093937239326</v>
      </c>
      <c r="AH1000" s="31">
        <f t="shared" si="327"/>
        <v>1602.9314027385699</v>
      </c>
      <c r="AI1000" s="86">
        <f t="shared" si="317"/>
        <v>2.3635928823197419</v>
      </c>
      <c r="AJ1000" s="155">
        <f t="shared" si="328"/>
        <v>1472.2976038559227</v>
      </c>
      <c r="AK1000" s="56"/>
      <c r="AL1000" s="86">
        <f t="shared" si="329"/>
        <v>2.1709675979801277</v>
      </c>
      <c r="AM1000" s="31">
        <f t="shared" si="330"/>
        <v>1352.3100430975999</v>
      </c>
      <c r="AN1000" s="86">
        <f t="shared" si="331"/>
        <v>1.9940406601893073</v>
      </c>
      <c r="AO1000" s="31">
        <f t="shared" si="332"/>
        <v>1242.1010859986366</v>
      </c>
      <c r="AP1000" s="89">
        <f t="shared" si="333"/>
        <v>1.8315327037527735</v>
      </c>
      <c r="AQ1000" s="20">
        <f t="shared" si="334"/>
        <v>1140.8738075367851</v>
      </c>
      <c r="AR1000" s="86">
        <f t="shared" si="335"/>
        <v>1.6822686276605212</v>
      </c>
    </row>
    <row r="1001" spans="1:44" x14ac:dyDescent="0.25">
      <c r="A1001" s="3" t="s">
        <v>705</v>
      </c>
      <c r="B1001" s="4">
        <v>40393</v>
      </c>
      <c r="C1001" s="7">
        <v>4301333942</v>
      </c>
      <c r="D1001" s="8">
        <v>366</v>
      </c>
      <c r="E1001" s="8">
        <v>8152</v>
      </c>
      <c r="F1001" s="8" t="s">
        <v>1695</v>
      </c>
      <c r="G1001" s="8" t="s">
        <v>1696</v>
      </c>
      <c r="H1001" s="8">
        <v>40.021140000000003</v>
      </c>
      <c r="I1001" s="9">
        <v>-110.22331</v>
      </c>
      <c r="J1001" s="7">
        <v>8152</v>
      </c>
      <c r="K1001" s="8">
        <v>365</v>
      </c>
      <c r="L1001" s="8">
        <v>730</v>
      </c>
      <c r="M1001" s="8">
        <v>1095</v>
      </c>
      <c r="N1001" s="8">
        <v>1460</v>
      </c>
      <c r="O1001" s="8">
        <v>1825</v>
      </c>
      <c r="P1001" s="8">
        <v>2190</v>
      </c>
      <c r="Q1001" s="6">
        <v>2.3290384453705478E-4</v>
      </c>
      <c r="R1001" s="33">
        <f t="shared" si="318"/>
        <v>7487.6379900774673</v>
      </c>
      <c r="S1001" s="31">
        <f t="shared" si="319"/>
        <v>6877.4193658551694</v>
      </c>
      <c r="T1001" s="31">
        <f t="shared" si="320"/>
        <v>6316.9316140176225</v>
      </c>
      <c r="U1001" s="31">
        <f t="shared" si="321"/>
        <v>5802.1218270166491</v>
      </c>
      <c r="V1001" s="31">
        <f t="shared" si="322"/>
        <v>5329.2673963478346</v>
      </c>
      <c r="W1001" s="20">
        <f t="shared" si="323"/>
        <v>4894.9490942315115</v>
      </c>
      <c r="Y1001" s="153">
        <f t="shared" si="315"/>
        <v>12.020482688</v>
      </c>
      <c r="Z1001" s="155">
        <f t="shared" si="324"/>
        <v>1505.6795901905018</v>
      </c>
      <c r="AA1001" s="156">
        <f t="shared" si="325"/>
        <v>4811.2520238271209</v>
      </c>
      <c r="AD1001" s="14" t="s">
        <v>705</v>
      </c>
      <c r="AE1001" s="57">
        <v>40393</v>
      </c>
      <c r="AF1001" s="33">
        <f t="shared" si="326"/>
        <v>7487.6379900774673</v>
      </c>
      <c r="AG1001" s="84">
        <f t="shared" si="316"/>
        <v>11.040851672440789</v>
      </c>
      <c r="AH1001" s="31">
        <f t="shared" si="327"/>
        <v>6877.4193658551694</v>
      </c>
      <c r="AI1001" s="86">
        <f t="shared" si="317"/>
        <v>10.141057461405545</v>
      </c>
      <c r="AJ1001" s="155">
        <f t="shared" si="328"/>
        <v>6316.9316140176225</v>
      </c>
      <c r="AK1001" s="56"/>
      <c r="AL1001" s="86">
        <f t="shared" si="329"/>
        <v>9.3145936098600011</v>
      </c>
      <c r="AM1001" s="31">
        <f t="shared" si="330"/>
        <v>5802.1218270166491</v>
      </c>
      <c r="AN1001" s="86">
        <f t="shared" si="331"/>
        <v>8.5554839272964376</v>
      </c>
      <c r="AO1001" s="31">
        <f t="shared" si="332"/>
        <v>5329.2673963478346</v>
      </c>
      <c r="AP1001" s="89">
        <f t="shared" si="333"/>
        <v>7.8582392636803213</v>
      </c>
      <c r="AQ1001" s="20">
        <f t="shared" si="334"/>
        <v>4894.9490942315115</v>
      </c>
      <c r="AR1001" s="86">
        <f t="shared" si="335"/>
        <v>7.2178178172045095</v>
      </c>
    </row>
    <row r="1002" spans="1:44" x14ac:dyDescent="0.25">
      <c r="A1002" s="3" t="s">
        <v>1000</v>
      </c>
      <c r="B1002" s="4">
        <v>40393</v>
      </c>
      <c r="C1002" s="7">
        <v>4301350224</v>
      </c>
      <c r="D1002" s="8">
        <v>331</v>
      </c>
      <c r="E1002" s="8">
        <v>1936</v>
      </c>
      <c r="F1002" s="8" t="s">
        <v>1695</v>
      </c>
      <c r="G1002" s="8" t="s">
        <v>1696</v>
      </c>
      <c r="H1002" s="8">
        <v>40.065069999999899</v>
      </c>
      <c r="I1002" s="9">
        <v>-110.079849999999</v>
      </c>
      <c r="J1002" s="7">
        <v>1936</v>
      </c>
      <c r="K1002" s="8">
        <v>365</v>
      </c>
      <c r="L1002" s="8">
        <v>730</v>
      </c>
      <c r="M1002" s="8">
        <v>1095</v>
      </c>
      <c r="N1002" s="8">
        <v>1460</v>
      </c>
      <c r="O1002" s="8">
        <v>1825</v>
      </c>
      <c r="P1002" s="8">
        <v>2190</v>
      </c>
      <c r="Q1002" s="6">
        <v>2.3290384453705478E-4</v>
      </c>
      <c r="R1002" s="33">
        <f t="shared" si="318"/>
        <v>1778.2221723245802</v>
      </c>
      <c r="S1002" s="31">
        <f t="shared" si="319"/>
        <v>1633.3027345799323</v>
      </c>
      <c r="T1002" s="31">
        <f t="shared" si="320"/>
        <v>1500.1937689816139</v>
      </c>
      <c r="U1002" s="31">
        <f t="shared" si="321"/>
        <v>1377.9327597036595</v>
      </c>
      <c r="V1002" s="31">
        <f t="shared" si="322"/>
        <v>1265.6356328912423</v>
      </c>
      <c r="W1002" s="20">
        <f t="shared" si="323"/>
        <v>1162.4903638901137</v>
      </c>
      <c r="Y1002" s="153">
        <f t="shared" si="315"/>
        <v>2.8547171840000001</v>
      </c>
      <c r="Z1002" s="155">
        <f t="shared" si="324"/>
        <v>357.58043260657644</v>
      </c>
      <c r="AA1002" s="156">
        <f t="shared" si="325"/>
        <v>1142.6133363750373</v>
      </c>
      <c r="AD1002" s="14" t="s">
        <v>1000</v>
      </c>
      <c r="AE1002" s="57">
        <v>40393</v>
      </c>
      <c r="AF1002" s="33">
        <f t="shared" si="326"/>
        <v>1778.2221723245802</v>
      </c>
      <c r="AG1002" s="84">
        <f t="shared" si="316"/>
        <v>2.6220668348681757</v>
      </c>
      <c r="AH1002" s="31">
        <f t="shared" si="327"/>
        <v>1633.3027345799323</v>
      </c>
      <c r="AI1002" s="86">
        <f t="shared" si="317"/>
        <v>2.4083767474584317</v>
      </c>
      <c r="AJ1002" s="155">
        <f t="shared" si="328"/>
        <v>1500.1937689816139</v>
      </c>
      <c r="AK1002" s="56"/>
      <c r="AL1002" s="86">
        <f t="shared" si="329"/>
        <v>2.2121017208892249</v>
      </c>
      <c r="AM1002" s="31">
        <f t="shared" si="330"/>
        <v>1377.9327597036595</v>
      </c>
      <c r="AN1002" s="86">
        <f t="shared" si="331"/>
        <v>2.0318224832244729</v>
      </c>
      <c r="AO1002" s="31">
        <f t="shared" si="332"/>
        <v>1265.6356328912423</v>
      </c>
      <c r="AP1002" s="89">
        <f t="shared" si="333"/>
        <v>1.8662354286659839</v>
      </c>
      <c r="AQ1002" s="20">
        <f t="shared" si="334"/>
        <v>1162.4903638901137</v>
      </c>
      <c r="AR1002" s="86">
        <f t="shared" si="335"/>
        <v>1.7141431911319838</v>
      </c>
    </row>
    <row r="1003" spans="1:44" x14ac:dyDescent="0.25">
      <c r="A1003" s="3" t="s">
        <v>1048</v>
      </c>
      <c r="B1003" s="4">
        <v>40393</v>
      </c>
      <c r="C1003" s="7">
        <v>4301350290</v>
      </c>
      <c r="D1003" s="8">
        <v>336</v>
      </c>
      <c r="E1003" s="8">
        <v>660</v>
      </c>
      <c r="F1003" s="8" t="s">
        <v>1695</v>
      </c>
      <c r="G1003" s="8" t="s">
        <v>1696</v>
      </c>
      <c r="H1003" s="8">
        <v>40.121989999999897</v>
      </c>
      <c r="I1003" s="9">
        <v>-110.21159</v>
      </c>
      <c r="J1003" s="7">
        <v>660</v>
      </c>
      <c r="K1003" s="8">
        <v>365</v>
      </c>
      <c r="L1003" s="8">
        <v>730</v>
      </c>
      <c r="M1003" s="8">
        <v>1095</v>
      </c>
      <c r="N1003" s="8">
        <v>1460</v>
      </c>
      <c r="O1003" s="8">
        <v>1825</v>
      </c>
      <c r="P1003" s="8">
        <v>2190</v>
      </c>
      <c r="Q1003" s="6">
        <v>2.3290384453705478E-4</v>
      </c>
      <c r="R1003" s="33">
        <f t="shared" si="318"/>
        <v>606.21210420156137</v>
      </c>
      <c r="S1003" s="31">
        <f t="shared" si="319"/>
        <v>556.80775042497692</v>
      </c>
      <c r="T1003" s="31">
        <f t="shared" si="320"/>
        <v>511.42969397100472</v>
      </c>
      <c r="U1003" s="31">
        <f t="shared" si="321"/>
        <v>469.7498044444294</v>
      </c>
      <c r="V1003" s="31">
        <f t="shared" si="322"/>
        <v>431.46669303110531</v>
      </c>
      <c r="W1003" s="20">
        <f t="shared" si="323"/>
        <v>396.30353314435689</v>
      </c>
      <c r="Y1003" s="153">
        <f t="shared" si="315"/>
        <v>0.97319904000000002</v>
      </c>
      <c r="Z1003" s="155">
        <f t="shared" si="324"/>
        <v>121.90242020678743</v>
      </c>
      <c r="AA1003" s="156">
        <f t="shared" si="325"/>
        <v>389.52727376421728</v>
      </c>
      <c r="AD1003" s="14" t="s">
        <v>1048</v>
      </c>
      <c r="AE1003" s="57">
        <v>40393</v>
      </c>
      <c r="AF1003" s="33">
        <f t="shared" si="326"/>
        <v>606.21210420156137</v>
      </c>
      <c r="AG1003" s="84">
        <f t="shared" si="316"/>
        <v>0.89388642097778703</v>
      </c>
      <c r="AH1003" s="31">
        <f t="shared" si="327"/>
        <v>556.80775042497692</v>
      </c>
      <c r="AI1003" s="86">
        <f t="shared" si="317"/>
        <v>0.82103752754264714</v>
      </c>
      <c r="AJ1003" s="155">
        <f t="shared" si="328"/>
        <v>511.42969397100472</v>
      </c>
      <c r="AK1003" s="56"/>
      <c r="AL1003" s="86">
        <f t="shared" si="329"/>
        <v>0.7541255866667812</v>
      </c>
      <c r="AM1003" s="31">
        <f t="shared" si="330"/>
        <v>469.7498044444294</v>
      </c>
      <c r="AN1003" s="86">
        <f t="shared" si="331"/>
        <v>0.6926667556447067</v>
      </c>
      <c r="AO1003" s="31">
        <f t="shared" si="332"/>
        <v>431.46669303110531</v>
      </c>
      <c r="AP1003" s="89">
        <f t="shared" si="333"/>
        <v>0.6362166234088581</v>
      </c>
      <c r="AQ1003" s="20">
        <f t="shared" si="334"/>
        <v>396.30353314435689</v>
      </c>
      <c r="AR1003" s="86">
        <f t="shared" si="335"/>
        <v>0.5843669969768126</v>
      </c>
    </row>
    <row r="1004" spans="1:44" x14ac:dyDescent="0.25">
      <c r="A1004" s="3" t="s">
        <v>1065</v>
      </c>
      <c r="B1004" s="4">
        <v>40393</v>
      </c>
      <c r="C1004" s="7">
        <v>4301350307</v>
      </c>
      <c r="D1004" s="8">
        <v>340</v>
      </c>
      <c r="E1004" s="8">
        <v>6080</v>
      </c>
      <c r="F1004" s="8" t="s">
        <v>1695</v>
      </c>
      <c r="G1004" s="8" t="s">
        <v>1696</v>
      </c>
      <c r="H1004" s="8">
        <v>40.1572099999999</v>
      </c>
      <c r="I1004" s="9">
        <v>-110.59079</v>
      </c>
      <c r="J1004" s="7">
        <v>6080</v>
      </c>
      <c r="K1004" s="8">
        <v>365</v>
      </c>
      <c r="L1004" s="8">
        <v>730</v>
      </c>
      <c r="M1004" s="8">
        <v>1095</v>
      </c>
      <c r="N1004" s="8">
        <v>1460</v>
      </c>
      <c r="O1004" s="8">
        <v>1825</v>
      </c>
      <c r="P1004" s="8">
        <v>2190</v>
      </c>
      <c r="Q1004" s="6">
        <v>2.3290384453705478E-4</v>
      </c>
      <c r="R1004" s="33">
        <f t="shared" si="318"/>
        <v>5584.4993841598389</v>
      </c>
      <c r="S1004" s="31">
        <f t="shared" si="319"/>
        <v>5129.3804887634242</v>
      </c>
      <c r="T1004" s="31">
        <f t="shared" si="320"/>
        <v>4711.3523323389527</v>
      </c>
      <c r="U1004" s="31">
        <f t="shared" si="321"/>
        <v>4327.3921379123194</v>
      </c>
      <c r="V1004" s="31">
        <f t="shared" si="322"/>
        <v>3974.7234751956371</v>
      </c>
      <c r="W1004" s="20">
        <f t="shared" si="323"/>
        <v>3650.7961841177121</v>
      </c>
      <c r="Y1004" s="153">
        <f t="shared" si="315"/>
        <v>8.9652275199999991</v>
      </c>
      <c r="Z1004" s="155">
        <f t="shared" si="324"/>
        <v>1122.97987099586</v>
      </c>
      <c r="AA1004" s="156">
        <f t="shared" si="325"/>
        <v>3588.3724613430927</v>
      </c>
      <c r="AD1004" s="14" t="s">
        <v>1065</v>
      </c>
      <c r="AE1004" s="57">
        <v>40393</v>
      </c>
      <c r="AF1004" s="33">
        <f t="shared" si="326"/>
        <v>5584.4993841598389</v>
      </c>
      <c r="AG1004" s="84">
        <f t="shared" si="316"/>
        <v>8.2345900599165844</v>
      </c>
      <c r="AH1004" s="31">
        <f t="shared" si="327"/>
        <v>5129.3804887634242</v>
      </c>
      <c r="AI1004" s="86">
        <f t="shared" si="317"/>
        <v>7.5634972234231741</v>
      </c>
      <c r="AJ1004" s="155">
        <f t="shared" si="328"/>
        <v>4711.3523323389527</v>
      </c>
      <c r="AK1004" s="56"/>
      <c r="AL1004" s="86">
        <f t="shared" si="329"/>
        <v>6.9470963135364086</v>
      </c>
      <c r="AM1004" s="31">
        <f t="shared" si="330"/>
        <v>4327.3921379123194</v>
      </c>
      <c r="AN1004" s="86">
        <f t="shared" si="331"/>
        <v>6.3809301126057827</v>
      </c>
      <c r="AO1004" s="31">
        <f t="shared" si="332"/>
        <v>3974.7234751956371</v>
      </c>
      <c r="AP1004" s="89">
        <f t="shared" si="333"/>
        <v>5.860904652008875</v>
      </c>
      <c r="AQ1004" s="20">
        <f t="shared" si="334"/>
        <v>3650.7961841177121</v>
      </c>
      <c r="AR1004" s="86">
        <f t="shared" si="335"/>
        <v>5.3832596085136677</v>
      </c>
    </row>
    <row r="1005" spans="1:44" x14ac:dyDescent="0.25">
      <c r="A1005" s="3" t="s">
        <v>903</v>
      </c>
      <c r="B1005" s="4">
        <v>40395</v>
      </c>
      <c r="C1005" s="7">
        <v>4301350066</v>
      </c>
      <c r="D1005" s="8">
        <v>366</v>
      </c>
      <c r="E1005" s="8">
        <v>8564</v>
      </c>
      <c r="F1005" s="8" t="s">
        <v>1695</v>
      </c>
      <c r="G1005" s="8" t="s">
        <v>1696</v>
      </c>
      <c r="H1005" s="8">
        <v>40.362090000000002</v>
      </c>
      <c r="I1005" s="9">
        <v>-110.00684</v>
      </c>
      <c r="J1005" s="7">
        <v>8564</v>
      </c>
      <c r="K1005" s="8">
        <v>365</v>
      </c>
      <c r="L1005" s="8">
        <v>730</v>
      </c>
      <c r="M1005" s="8">
        <v>1095</v>
      </c>
      <c r="N1005" s="8">
        <v>1460</v>
      </c>
      <c r="O1005" s="8">
        <v>1825</v>
      </c>
      <c r="P1005" s="8">
        <v>2190</v>
      </c>
      <c r="Q1005" s="6">
        <v>2.3290384453705478E-4</v>
      </c>
      <c r="R1005" s="33">
        <f t="shared" si="318"/>
        <v>7866.0613036093519</v>
      </c>
      <c r="S1005" s="31">
        <f t="shared" si="319"/>
        <v>7225.0023858174281</v>
      </c>
      <c r="T1005" s="31">
        <f t="shared" si="320"/>
        <v>6636.1877260116435</v>
      </c>
      <c r="U1005" s="31">
        <f t="shared" si="321"/>
        <v>6095.3595837304447</v>
      </c>
      <c r="V1005" s="31">
        <f t="shared" si="322"/>
        <v>5598.6072107854334</v>
      </c>
      <c r="W1005" s="20">
        <f t="shared" si="323"/>
        <v>5142.3385724973823</v>
      </c>
      <c r="Y1005" s="153">
        <f t="shared" si="315"/>
        <v>12.627994815999999</v>
      </c>
      <c r="Z1005" s="155">
        <f t="shared" si="324"/>
        <v>1581.7762525014055</v>
      </c>
      <c r="AA1005" s="156">
        <f t="shared" si="325"/>
        <v>5054.4114735102376</v>
      </c>
      <c r="AD1005" s="14" t="s">
        <v>903</v>
      </c>
      <c r="AE1005" s="57">
        <v>40395</v>
      </c>
      <c r="AF1005" s="33">
        <f t="shared" si="326"/>
        <v>7866.0613036093519</v>
      </c>
      <c r="AG1005" s="84">
        <f t="shared" si="316"/>
        <v>11.598853498869348</v>
      </c>
      <c r="AH1005" s="31">
        <f t="shared" si="327"/>
        <v>7225.0023858174281</v>
      </c>
      <c r="AI1005" s="86">
        <f t="shared" si="317"/>
        <v>10.653583917992773</v>
      </c>
      <c r="AJ1005" s="155">
        <f t="shared" si="328"/>
        <v>6636.1877260116435</v>
      </c>
      <c r="AK1005" s="56"/>
      <c r="AL1005" s="86">
        <f t="shared" si="329"/>
        <v>9.7853507942641116</v>
      </c>
      <c r="AM1005" s="31">
        <f t="shared" si="330"/>
        <v>6095.3595837304447</v>
      </c>
      <c r="AN1005" s="86">
        <f t="shared" si="331"/>
        <v>8.9878759020322239</v>
      </c>
      <c r="AO1005" s="31">
        <f t="shared" si="332"/>
        <v>5598.6072107854334</v>
      </c>
      <c r="AP1005" s="89">
        <f t="shared" si="333"/>
        <v>8.2553926710203953</v>
      </c>
      <c r="AQ1005" s="20">
        <f t="shared" si="334"/>
        <v>5142.3385724973823</v>
      </c>
      <c r="AR1005" s="86">
        <f t="shared" si="335"/>
        <v>7.5826044880445798</v>
      </c>
    </row>
    <row r="1006" spans="1:44" x14ac:dyDescent="0.25">
      <c r="A1006" s="3" t="s">
        <v>1516</v>
      </c>
      <c r="B1006" s="4">
        <v>40396</v>
      </c>
      <c r="C1006" s="7">
        <v>4304751058</v>
      </c>
      <c r="D1006" s="8">
        <v>125</v>
      </c>
      <c r="E1006" s="8">
        <v>921</v>
      </c>
      <c r="F1006" s="8" t="s">
        <v>1695</v>
      </c>
      <c r="G1006" s="8" t="s">
        <v>1697</v>
      </c>
      <c r="H1006" s="8">
        <v>40.102849999999897</v>
      </c>
      <c r="I1006" s="9">
        <v>-109.904169999999</v>
      </c>
      <c r="J1006" s="7">
        <v>921</v>
      </c>
      <c r="K1006" s="8">
        <v>365</v>
      </c>
      <c r="L1006" s="8">
        <v>730</v>
      </c>
      <c r="M1006" s="8">
        <v>1095</v>
      </c>
      <c r="N1006" s="8">
        <v>1460</v>
      </c>
      <c r="O1006" s="8">
        <v>1825</v>
      </c>
      <c r="P1006" s="8">
        <v>2190</v>
      </c>
      <c r="Q1006" s="6">
        <v>2.3290384453705478E-4</v>
      </c>
      <c r="R1006" s="33">
        <f t="shared" si="318"/>
        <v>845.94143631763347</v>
      </c>
      <c r="S1006" s="31">
        <f t="shared" si="319"/>
        <v>776.9999062748542</v>
      </c>
      <c r="T1006" s="31">
        <f t="shared" si="320"/>
        <v>713.67689113226572</v>
      </c>
      <c r="U1006" s="31">
        <f t="shared" si="321"/>
        <v>655.51449983836278</v>
      </c>
      <c r="V1006" s="31">
        <f t="shared" si="322"/>
        <v>602.09215800249694</v>
      </c>
      <c r="W1006" s="20">
        <f t="shared" si="323"/>
        <v>553.02356670598897</v>
      </c>
      <c r="Y1006" s="153">
        <f t="shared" si="315"/>
        <v>1.358055024</v>
      </c>
      <c r="Z1006" s="155">
        <f t="shared" si="324"/>
        <v>170.10928637947154</v>
      </c>
      <c r="AA1006" s="156">
        <f t="shared" si="325"/>
        <v>543.56760475279418</v>
      </c>
      <c r="AD1006" s="14" t="s">
        <v>1516</v>
      </c>
      <c r="AE1006" s="57">
        <v>40396</v>
      </c>
      <c r="AF1006" s="33">
        <f t="shared" si="326"/>
        <v>845.94143631763347</v>
      </c>
      <c r="AG1006" s="84">
        <f t="shared" si="316"/>
        <v>1.2473778692735484</v>
      </c>
      <c r="AH1006" s="31">
        <f t="shared" si="327"/>
        <v>776.9999062748542</v>
      </c>
      <c r="AI1006" s="86">
        <f t="shared" si="317"/>
        <v>1.1457205497981486</v>
      </c>
      <c r="AJ1006" s="155">
        <f t="shared" si="328"/>
        <v>713.67689113226572</v>
      </c>
      <c r="AK1006" s="56"/>
      <c r="AL1006" s="86">
        <f t="shared" si="329"/>
        <v>1.0523479777577356</v>
      </c>
      <c r="AM1006" s="31">
        <f t="shared" si="330"/>
        <v>655.51449983836278</v>
      </c>
      <c r="AN1006" s="86">
        <f t="shared" si="331"/>
        <v>0.96658497264965881</v>
      </c>
      <c r="AO1006" s="31">
        <f t="shared" si="332"/>
        <v>602.09215800249694</v>
      </c>
      <c r="AP1006" s="89">
        <f t="shared" si="333"/>
        <v>0.88781137902963381</v>
      </c>
      <c r="AQ1006" s="20">
        <f t="shared" si="334"/>
        <v>553.02356670598897</v>
      </c>
      <c r="AR1006" s="86">
        <f t="shared" si="335"/>
        <v>0.81545758214491582</v>
      </c>
    </row>
    <row r="1007" spans="1:44" x14ac:dyDescent="0.25">
      <c r="A1007" s="3" t="s">
        <v>1069</v>
      </c>
      <c r="B1007" s="4">
        <v>40397</v>
      </c>
      <c r="C1007" s="7">
        <v>4301350313</v>
      </c>
      <c r="D1007" s="8">
        <v>365</v>
      </c>
      <c r="E1007" s="8">
        <v>1961</v>
      </c>
      <c r="F1007" s="8" t="s">
        <v>1695</v>
      </c>
      <c r="G1007" s="8" t="s">
        <v>1696</v>
      </c>
      <c r="H1007" s="8">
        <v>40.12189</v>
      </c>
      <c r="I1007" s="9">
        <v>-110.18678</v>
      </c>
      <c r="J1007" s="7">
        <v>1961</v>
      </c>
      <c r="K1007" s="8">
        <v>365</v>
      </c>
      <c r="L1007" s="8">
        <v>730</v>
      </c>
      <c r="M1007" s="8">
        <v>1095</v>
      </c>
      <c r="N1007" s="8">
        <v>1460</v>
      </c>
      <c r="O1007" s="8">
        <v>1825</v>
      </c>
      <c r="P1007" s="8">
        <v>2190</v>
      </c>
      <c r="Q1007" s="6">
        <v>2.3290384453705478E-4</v>
      </c>
      <c r="R1007" s="33">
        <f t="shared" si="318"/>
        <v>1801.1847520291847</v>
      </c>
      <c r="S1007" s="31">
        <f t="shared" si="319"/>
        <v>1654.3939372475452</v>
      </c>
      <c r="T1007" s="31">
        <f t="shared" si="320"/>
        <v>1519.5661058744549</v>
      </c>
      <c r="U1007" s="31">
        <f t="shared" si="321"/>
        <v>1395.7263129023122</v>
      </c>
      <c r="V1007" s="31">
        <f t="shared" si="322"/>
        <v>1281.9790682333296</v>
      </c>
      <c r="W1007" s="20">
        <f t="shared" si="323"/>
        <v>1177.5018613577029</v>
      </c>
      <c r="Y1007" s="153">
        <f t="shared" si="315"/>
        <v>2.8915807839999998</v>
      </c>
      <c r="Z1007" s="155">
        <f t="shared" si="324"/>
        <v>362.1979485235002</v>
      </c>
      <c r="AA1007" s="156">
        <f t="shared" si="325"/>
        <v>1157.3681573509548</v>
      </c>
      <c r="AD1007" s="14" t="s">
        <v>1069</v>
      </c>
      <c r="AE1007" s="57">
        <v>40397</v>
      </c>
      <c r="AF1007" s="33">
        <f t="shared" si="326"/>
        <v>1801.1847520291847</v>
      </c>
      <c r="AG1007" s="84">
        <f t="shared" si="316"/>
        <v>2.655926168996122</v>
      </c>
      <c r="AH1007" s="31">
        <f t="shared" si="327"/>
        <v>1654.3939372475452</v>
      </c>
      <c r="AI1007" s="86">
        <f t="shared" si="317"/>
        <v>2.4394766538047441</v>
      </c>
      <c r="AJ1007" s="155">
        <f t="shared" si="328"/>
        <v>1519.5661058744549</v>
      </c>
      <c r="AK1007" s="56"/>
      <c r="AL1007" s="86">
        <f t="shared" si="329"/>
        <v>2.2406670840205423</v>
      </c>
      <c r="AM1007" s="31">
        <f t="shared" si="330"/>
        <v>1395.7263129023122</v>
      </c>
      <c r="AN1007" s="86">
        <f t="shared" si="331"/>
        <v>2.0580598603322269</v>
      </c>
      <c r="AO1007" s="31">
        <f t="shared" si="332"/>
        <v>1281.9790682333296</v>
      </c>
      <c r="AP1007" s="89">
        <f t="shared" si="333"/>
        <v>1.8903345431890466</v>
      </c>
      <c r="AQ1007" s="20">
        <f t="shared" si="334"/>
        <v>1177.5018613577029</v>
      </c>
      <c r="AR1007" s="86">
        <f t="shared" si="335"/>
        <v>1.7362783046538326</v>
      </c>
    </row>
    <row r="1008" spans="1:44" x14ac:dyDescent="0.25">
      <c r="A1008" s="3" t="s">
        <v>959</v>
      </c>
      <c r="B1008" s="4">
        <v>40400</v>
      </c>
      <c r="C1008" s="7">
        <v>4301350156</v>
      </c>
      <c r="D1008" s="8">
        <v>319</v>
      </c>
      <c r="E1008" s="8">
        <v>1301</v>
      </c>
      <c r="F1008" s="8" t="s">
        <v>1695</v>
      </c>
      <c r="G1008" s="8" t="s">
        <v>1696</v>
      </c>
      <c r="H1008" s="8">
        <v>40.129300000000001</v>
      </c>
      <c r="I1008" s="9">
        <v>-110.16886</v>
      </c>
      <c r="J1008" s="7">
        <v>1301</v>
      </c>
      <c r="K1008" s="8">
        <v>365</v>
      </c>
      <c r="L1008" s="8">
        <v>730</v>
      </c>
      <c r="M1008" s="8">
        <v>1095</v>
      </c>
      <c r="N1008" s="8">
        <v>1460</v>
      </c>
      <c r="O1008" s="8">
        <v>1825</v>
      </c>
      <c r="P1008" s="8">
        <v>2190</v>
      </c>
      <c r="Q1008" s="6">
        <v>2.3290384453705478E-4</v>
      </c>
      <c r="R1008" s="33">
        <f t="shared" si="318"/>
        <v>1194.9726478276234</v>
      </c>
      <c r="S1008" s="31">
        <f t="shared" si="319"/>
        <v>1097.5861868225682</v>
      </c>
      <c r="T1008" s="31">
        <f t="shared" si="320"/>
        <v>1008.1364119034503</v>
      </c>
      <c r="U1008" s="31">
        <f t="shared" si="321"/>
        <v>925.9765084578828</v>
      </c>
      <c r="V1008" s="31">
        <f t="shared" si="322"/>
        <v>850.51237520222423</v>
      </c>
      <c r="W1008" s="20">
        <f t="shared" si="323"/>
        <v>781.19832821334603</v>
      </c>
      <c r="Y1008" s="153">
        <f t="shared" si="315"/>
        <v>1.9183817439999999</v>
      </c>
      <c r="Z1008" s="155">
        <f t="shared" si="324"/>
        <v>240.29552831671279</v>
      </c>
      <c r="AA1008" s="156">
        <f t="shared" si="325"/>
        <v>767.84088358673739</v>
      </c>
      <c r="AD1008" s="14" t="s">
        <v>959</v>
      </c>
      <c r="AE1008" s="57">
        <v>40400</v>
      </c>
      <c r="AF1008" s="33">
        <f t="shared" si="326"/>
        <v>1194.9726478276234</v>
      </c>
      <c r="AG1008" s="84">
        <f t="shared" si="316"/>
        <v>1.762039748018335</v>
      </c>
      <c r="AH1008" s="31">
        <f t="shared" si="327"/>
        <v>1097.5861868225682</v>
      </c>
      <c r="AI1008" s="86">
        <f t="shared" si="317"/>
        <v>1.618439126262097</v>
      </c>
      <c r="AJ1008" s="155">
        <f t="shared" si="328"/>
        <v>1008.1364119034503</v>
      </c>
      <c r="AK1008" s="56"/>
      <c r="AL1008" s="86">
        <f t="shared" si="329"/>
        <v>1.4865414973537612</v>
      </c>
      <c r="AM1008" s="31">
        <f t="shared" si="330"/>
        <v>925.9765084578828</v>
      </c>
      <c r="AN1008" s="86">
        <f t="shared" si="331"/>
        <v>1.3653931046875203</v>
      </c>
      <c r="AO1008" s="31">
        <f t="shared" si="332"/>
        <v>850.51237520222423</v>
      </c>
      <c r="AP1008" s="89">
        <f t="shared" si="333"/>
        <v>1.2541179197801884</v>
      </c>
      <c r="AQ1008" s="20">
        <f t="shared" si="334"/>
        <v>781.19832821334603</v>
      </c>
      <c r="AR1008" s="86">
        <f t="shared" si="335"/>
        <v>1.15191130767702</v>
      </c>
    </row>
    <row r="1009" spans="1:44" x14ac:dyDescent="0.25">
      <c r="A1009" s="3" t="s">
        <v>1518</v>
      </c>
      <c r="B1009" s="4">
        <v>40400</v>
      </c>
      <c r="C1009" s="7">
        <v>4304751085</v>
      </c>
      <c r="D1009" s="8">
        <v>365</v>
      </c>
      <c r="E1009" s="8">
        <v>2922</v>
      </c>
      <c r="F1009" s="8" t="s">
        <v>1695</v>
      </c>
      <c r="G1009" s="8" t="s">
        <v>1697</v>
      </c>
      <c r="H1009" s="8">
        <v>40.102890000000002</v>
      </c>
      <c r="I1009" s="9">
        <v>-109.90421000000001</v>
      </c>
      <c r="J1009" s="7">
        <v>2922</v>
      </c>
      <c r="K1009" s="8">
        <v>365</v>
      </c>
      <c r="L1009" s="8">
        <v>730</v>
      </c>
      <c r="M1009" s="8">
        <v>1095</v>
      </c>
      <c r="N1009" s="8">
        <v>1460</v>
      </c>
      <c r="O1009" s="8">
        <v>1825</v>
      </c>
      <c r="P1009" s="8">
        <v>2190</v>
      </c>
      <c r="Q1009" s="6">
        <v>2.3290384453705478E-4</v>
      </c>
      <c r="R1009" s="33">
        <f t="shared" si="318"/>
        <v>2683.8663158741856</v>
      </c>
      <c r="S1009" s="31">
        <f t="shared" si="319"/>
        <v>2465.1397677905798</v>
      </c>
      <c r="T1009" s="31">
        <f t="shared" si="320"/>
        <v>2264.2387360352664</v>
      </c>
      <c r="U1009" s="31">
        <f t="shared" si="321"/>
        <v>2079.7104978585194</v>
      </c>
      <c r="V1009" s="31">
        <f t="shared" si="322"/>
        <v>1910.2207227831664</v>
      </c>
      <c r="W1009" s="20">
        <f t="shared" si="323"/>
        <v>1754.5438240118347</v>
      </c>
      <c r="Y1009" s="153">
        <f t="shared" si="315"/>
        <v>4.3086175679999998</v>
      </c>
      <c r="Z1009" s="155">
        <f t="shared" si="324"/>
        <v>539.69526037004982</v>
      </c>
      <c r="AA1009" s="156">
        <f t="shared" si="325"/>
        <v>1724.5434756652164</v>
      </c>
      <c r="AD1009" s="14" t="s">
        <v>1518</v>
      </c>
      <c r="AE1009" s="57">
        <v>40400</v>
      </c>
      <c r="AF1009" s="33">
        <f t="shared" si="326"/>
        <v>2683.8663158741856</v>
      </c>
      <c r="AG1009" s="84">
        <f t="shared" si="316"/>
        <v>3.9574789728743851</v>
      </c>
      <c r="AH1009" s="31">
        <f t="shared" si="327"/>
        <v>2465.1397677905798</v>
      </c>
      <c r="AI1009" s="86">
        <f t="shared" si="317"/>
        <v>3.6349570537569926</v>
      </c>
      <c r="AJ1009" s="155">
        <f t="shared" si="328"/>
        <v>2264.2387360352664</v>
      </c>
      <c r="AK1009" s="56"/>
      <c r="AL1009" s="86">
        <f t="shared" si="329"/>
        <v>3.3387196427883858</v>
      </c>
      <c r="AM1009" s="31">
        <f t="shared" si="330"/>
        <v>2079.7104978585194</v>
      </c>
      <c r="AN1009" s="86">
        <f t="shared" si="331"/>
        <v>3.0666246363542924</v>
      </c>
      <c r="AO1009" s="31">
        <f t="shared" si="332"/>
        <v>1910.2207227831664</v>
      </c>
      <c r="AP1009" s="89">
        <f t="shared" si="333"/>
        <v>2.816704505455581</v>
      </c>
      <c r="AQ1009" s="20">
        <f t="shared" si="334"/>
        <v>1754.5438240118347</v>
      </c>
      <c r="AR1009" s="86">
        <f t="shared" si="335"/>
        <v>2.5871520684337068</v>
      </c>
    </row>
    <row r="1010" spans="1:44" x14ac:dyDescent="0.25">
      <c r="A1010" s="3" t="s">
        <v>661</v>
      </c>
      <c r="B1010" s="4">
        <v>40401</v>
      </c>
      <c r="C1010" s="7">
        <v>4301333777</v>
      </c>
      <c r="D1010" s="8">
        <v>359</v>
      </c>
      <c r="E1010" s="8">
        <v>1294</v>
      </c>
      <c r="F1010" s="8" t="s">
        <v>1695</v>
      </c>
      <c r="G1010" s="8" t="s">
        <v>1696</v>
      </c>
      <c r="H1010" s="8">
        <v>40.051029999999898</v>
      </c>
      <c r="I1010" s="9">
        <v>-110.18788000000001</v>
      </c>
      <c r="J1010" s="7">
        <v>1294</v>
      </c>
      <c r="K1010" s="8">
        <v>365</v>
      </c>
      <c r="L1010" s="8">
        <v>730</v>
      </c>
      <c r="M1010" s="8">
        <v>1095</v>
      </c>
      <c r="N1010" s="8">
        <v>1460</v>
      </c>
      <c r="O1010" s="8">
        <v>1825</v>
      </c>
      <c r="P1010" s="8">
        <v>2190</v>
      </c>
      <c r="Q1010" s="6">
        <v>2.3290384453705478E-4</v>
      </c>
      <c r="R1010" s="33">
        <f t="shared" si="318"/>
        <v>1188.543125510334</v>
      </c>
      <c r="S1010" s="31">
        <f t="shared" si="319"/>
        <v>1091.6806500756365</v>
      </c>
      <c r="T1010" s="31">
        <f t="shared" si="320"/>
        <v>1002.7121575734548</v>
      </c>
      <c r="U1010" s="31">
        <f t="shared" si="321"/>
        <v>920.99431356226</v>
      </c>
      <c r="V1010" s="31">
        <f t="shared" si="322"/>
        <v>845.93621330643987</v>
      </c>
      <c r="W1010" s="20">
        <f t="shared" si="323"/>
        <v>776.99510892242097</v>
      </c>
      <c r="Y1010" s="153">
        <f t="shared" si="315"/>
        <v>1.9080599359999999</v>
      </c>
      <c r="Z1010" s="155">
        <f t="shared" si="324"/>
        <v>239.00262385997414</v>
      </c>
      <c r="AA1010" s="156">
        <f t="shared" si="325"/>
        <v>763.7095337134806</v>
      </c>
      <c r="AD1010" s="14" t="s">
        <v>661</v>
      </c>
      <c r="AE1010" s="57">
        <v>40401</v>
      </c>
      <c r="AF1010" s="33">
        <f t="shared" si="326"/>
        <v>1188.543125510334</v>
      </c>
      <c r="AG1010" s="84">
        <f t="shared" si="316"/>
        <v>1.7525591344625098</v>
      </c>
      <c r="AH1010" s="31">
        <f t="shared" si="327"/>
        <v>1091.6806500756365</v>
      </c>
      <c r="AI1010" s="86">
        <f t="shared" si="317"/>
        <v>1.6097311524851294</v>
      </c>
      <c r="AJ1010" s="155">
        <f t="shared" si="328"/>
        <v>1002.7121575734548</v>
      </c>
      <c r="AK1010" s="56"/>
      <c r="AL1010" s="86">
        <f t="shared" si="329"/>
        <v>1.4785431956769923</v>
      </c>
      <c r="AM1010" s="31">
        <f t="shared" si="330"/>
        <v>920.99431356226</v>
      </c>
      <c r="AN1010" s="86">
        <f t="shared" si="331"/>
        <v>1.3580466390973491</v>
      </c>
      <c r="AO1010" s="31">
        <f t="shared" si="332"/>
        <v>845.93621330643987</v>
      </c>
      <c r="AP1010" s="89">
        <f t="shared" si="333"/>
        <v>1.247370167713731</v>
      </c>
      <c r="AQ1010" s="20">
        <f t="shared" si="334"/>
        <v>776.99510892242097</v>
      </c>
      <c r="AR1010" s="86">
        <f t="shared" si="335"/>
        <v>1.1457134758909022</v>
      </c>
    </row>
    <row r="1011" spans="1:44" x14ac:dyDescent="0.25">
      <c r="A1011" s="3" t="s">
        <v>1086</v>
      </c>
      <c r="B1011" s="4">
        <v>40401</v>
      </c>
      <c r="C1011" s="7">
        <v>4301350352</v>
      </c>
      <c r="D1011" s="8">
        <v>366</v>
      </c>
      <c r="E1011" s="8">
        <v>5309</v>
      </c>
      <c r="F1011" s="8" t="s">
        <v>1695</v>
      </c>
      <c r="G1011" s="8" t="s">
        <v>1696</v>
      </c>
      <c r="H1011" s="8">
        <v>40.129829999999899</v>
      </c>
      <c r="I1011" s="9">
        <v>-110.20687</v>
      </c>
      <c r="J1011" s="7">
        <v>5309</v>
      </c>
      <c r="K1011" s="8">
        <v>365</v>
      </c>
      <c r="L1011" s="8">
        <v>730</v>
      </c>
      <c r="M1011" s="8">
        <v>1095</v>
      </c>
      <c r="N1011" s="8">
        <v>1460</v>
      </c>
      <c r="O1011" s="8">
        <v>1825</v>
      </c>
      <c r="P1011" s="8">
        <v>2190</v>
      </c>
      <c r="Q1011" s="6">
        <v>2.3290384453705478E-4</v>
      </c>
      <c r="R1011" s="33">
        <f t="shared" si="318"/>
        <v>4876.333426069833</v>
      </c>
      <c r="S1011" s="31">
        <f t="shared" si="319"/>
        <v>4478.9277984942464</v>
      </c>
      <c r="T1011" s="31">
        <f t="shared" si="320"/>
        <v>4113.9094625637335</v>
      </c>
      <c r="U1011" s="31">
        <f t="shared" si="321"/>
        <v>3778.6389572658722</v>
      </c>
      <c r="V1011" s="31">
        <f t="shared" si="322"/>
        <v>3470.6919292456637</v>
      </c>
      <c r="W1011" s="20">
        <f t="shared" si="323"/>
        <v>3187.8416022172587</v>
      </c>
      <c r="Y1011" s="153">
        <f t="shared" si="315"/>
        <v>7.828354096</v>
      </c>
      <c r="Z1011" s="155">
        <f t="shared" si="324"/>
        <v>980.57568011793103</v>
      </c>
      <c r="AA1011" s="156">
        <f t="shared" si="325"/>
        <v>3133.3337824458026</v>
      </c>
      <c r="AD1011" s="14" t="s">
        <v>1086</v>
      </c>
      <c r="AE1011" s="57">
        <v>40401</v>
      </c>
      <c r="AF1011" s="33">
        <f t="shared" si="326"/>
        <v>4876.333426069833</v>
      </c>
      <c r="AG1011" s="84">
        <f t="shared" si="316"/>
        <v>7.1903681954107155</v>
      </c>
      <c r="AH1011" s="31">
        <f t="shared" si="327"/>
        <v>4478.9277984942464</v>
      </c>
      <c r="AI1011" s="86">
        <f t="shared" si="317"/>
        <v>6.6043761117028996</v>
      </c>
      <c r="AJ1011" s="155">
        <f t="shared" si="328"/>
        <v>4113.9094625637335</v>
      </c>
      <c r="AK1011" s="56"/>
      <c r="AL1011" s="86">
        <f t="shared" si="329"/>
        <v>6.0661405145665777</v>
      </c>
      <c r="AM1011" s="31">
        <f t="shared" si="330"/>
        <v>3778.6389572658722</v>
      </c>
      <c r="AN1011" s="86">
        <f t="shared" si="331"/>
        <v>5.5717694026026479</v>
      </c>
      <c r="AO1011" s="31">
        <f t="shared" si="332"/>
        <v>3470.6919292456637</v>
      </c>
      <c r="AP1011" s="89">
        <f t="shared" si="333"/>
        <v>5.1176879601176175</v>
      </c>
      <c r="AQ1011" s="20">
        <f t="shared" si="334"/>
        <v>3187.8416022172587</v>
      </c>
      <c r="AR1011" s="86">
        <f t="shared" si="335"/>
        <v>4.7006127074998449</v>
      </c>
    </row>
    <row r="1012" spans="1:44" x14ac:dyDescent="0.25">
      <c r="A1012" s="3" t="s">
        <v>651</v>
      </c>
      <c r="B1012" s="4">
        <v>40403</v>
      </c>
      <c r="C1012" s="7">
        <v>4301333750</v>
      </c>
      <c r="D1012" s="8">
        <v>365</v>
      </c>
      <c r="E1012" s="8">
        <v>12757</v>
      </c>
      <c r="F1012" s="8" t="s">
        <v>1695</v>
      </c>
      <c r="G1012" s="8" t="s">
        <v>1696</v>
      </c>
      <c r="H1012" s="8">
        <v>40.090600000000002</v>
      </c>
      <c r="I1012" s="9">
        <v>-110.06529</v>
      </c>
      <c r="J1012" s="7">
        <v>12757</v>
      </c>
      <c r="K1012" s="8">
        <v>365</v>
      </c>
      <c r="L1012" s="8">
        <v>730</v>
      </c>
      <c r="M1012" s="8">
        <v>1095</v>
      </c>
      <c r="N1012" s="8">
        <v>1460</v>
      </c>
      <c r="O1012" s="8">
        <v>1825</v>
      </c>
      <c r="P1012" s="8">
        <v>2190</v>
      </c>
      <c r="Q1012" s="6">
        <v>2.3290384453705478E-4</v>
      </c>
      <c r="R1012" s="33">
        <f t="shared" si="318"/>
        <v>11717.345171665635</v>
      </c>
      <c r="S1012" s="31">
        <f t="shared" si="319"/>
        <v>10762.418897229441</v>
      </c>
      <c r="T1012" s="31">
        <f t="shared" si="320"/>
        <v>9885.316069678951</v>
      </c>
      <c r="U1012" s="31">
        <f t="shared" si="321"/>
        <v>9079.6943262084642</v>
      </c>
      <c r="V1012" s="31">
        <f t="shared" si="322"/>
        <v>8339.7281863603184</v>
      </c>
      <c r="W1012" s="20">
        <f t="shared" si="323"/>
        <v>7660.0669277614561</v>
      </c>
      <c r="Y1012" s="153">
        <f t="shared" si="315"/>
        <v>18.810757807999998</v>
      </c>
      <c r="Z1012" s="155">
        <f t="shared" si="324"/>
        <v>2356.2260220878593</v>
      </c>
      <c r="AA1012" s="156">
        <f t="shared" si="325"/>
        <v>7529.0900475910912</v>
      </c>
      <c r="AD1012" s="14" t="s">
        <v>651</v>
      </c>
      <c r="AE1012" s="57">
        <v>40403</v>
      </c>
      <c r="AF1012" s="33">
        <f t="shared" si="326"/>
        <v>11717.345171665635</v>
      </c>
      <c r="AG1012" s="84">
        <f t="shared" si="316"/>
        <v>17.277741018808531</v>
      </c>
      <c r="AH1012" s="31">
        <f t="shared" si="327"/>
        <v>10762.418897229441</v>
      </c>
      <c r="AI1012" s="86">
        <f t="shared" si="317"/>
        <v>15.869660210396288</v>
      </c>
      <c r="AJ1012" s="155">
        <f t="shared" si="328"/>
        <v>9885.316069678951</v>
      </c>
      <c r="AK1012" s="56"/>
      <c r="AL1012" s="86">
        <f t="shared" si="329"/>
        <v>14.576333498648678</v>
      </c>
      <c r="AM1012" s="31">
        <f t="shared" si="330"/>
        <v>9079.6943262084642</v>
      </c>
      <c r="AN1012" s="86">
        <f t="shared" si="331"/>
        <v>13.388408790544734</v>
      </c>
      <c r="AO1012" s="31">
        <f t="shared" si="332"/>
        <v>8339.7281863603184</v>
      </c>
      <c r="AP1012" s="89">
        <f t="shared" si="333"/>
        <v>12.297296158828489</v>
      </c>
      <c r="AQ1012" s="20">
        <f t="shared" si="334"/>
        <v>7660.0669277614561</v>
      </c>
      <c r="AR1012" s="86">
        <f t="shared" si="335"/>
        <v>11.295105727929089</v>
      </c>
    </row>
    <row r="1013" spans="1:44" x14ac:dyDescent="0.25">
      <c r="A1013" s="3" t="s">
        <v>1517</v>
      </c>
      <c r="B1013" s="4">
        <v>40404</v>
      </c>
      <c r="C1013" s="7">
        <v>4304751059</v>
      </c>
      <c r="D1013" s="8">
        <v>356</v>
      </c>
      <c r="E1013" s="8">
        <v>4863</v>
      </c>
      <c r="F1013" s="8" t="s">
        <v>1695</v>
      </c>
      <c r="G1013" s="8" t="s">
        <v>1697</v>
      </c>
      <c r="H1013" s="8">
        <v>40.104190000000003</v>
      </c>
      <c r="I1013" s="9">
        <v>-109.91915</v>
      </c>
      <c r="J1013" s="7">
        <v>4863</v>
      </c>
      <c r="K1013" s="8">
        <v>365</v>
      </c>
      <c r="L1013" s="8">
        <v>730</v>
      </c>
      <c r="M1013" s="8">
        <v>1095</v>
      </c>
      <c r="N1013" s="8">
        <v>1460</v>
      </c>
      <c r="O1013" s="8">
        <v>1825</v>
      </c>
      <c r="P1013" s="8">
        <v>2190</v>
      </c>
      <c r="Q1013" s="6">
        <v>2.3290384453705478E-4</v>
      </c>
      <c r="R1013" s="33">
        <f t="shared" si="318"/>
        <v>4466.6810041396866</v>
      </c>
      <c r="S1013" s="31">
        <f t="shared" si="319"/>
        <v>4102.660742904035</v>
      </c>
      <c r="T1013" s="31">
        <f t="shared" si="320"/>
        <v>3768.3069723954486</v>
      </c>
      <c r="U1013" s="31">
        <f t="shared" si="321"/>
        <v>3461.2019682019095</v>
      </c>
      <c r="V1013" s="31">
        <f t="shared" si="322"/>
        <v>3179.1250427428263</v>
      </c>
      <c r="W1013" s="20">
        <f t="shared" si="323"/>
        <v>2920.0364873954663</v>
      </c>
      <c r="Y1013" s="153">
        <f t="shared" si="315"/>
        <v>7.1707074720000001</v>
      </c>
      <c r="Z1013" s="155">
        <f t="shared" si="324"/>
        <v>898.19919616001096</v>
      </c>
      <c r="AA1013" s="156">
        <f t="shared" si="325"/>
        <v>2870.1077762354375</v>
      </c>
      <c r="AD1013" s="14" t="s">
        <v>1517</v>
      </c>
      <c r="AE1013" s="57">
        <v>40404</v>
      </c>
      <c r="AF1013" s="33">
        <f t="shared" si="326"/>
        <v>4466.6810041396866</v>
      </c>
      <c r="AG1013" s="84">
        <f t="shared" si="316"/>
        <v>6.58631767456815</v>
      </c>
      <c r="AH1013" s="31">
        <f t="shared" si="327"/>
        <v>4102.660742904035</v>
      </c>
      <c r="AI1013" s="86">
        <f t="shared" si="317"/>
        <v>6.0495537824846872</v>
      </c>
      <c r="AJ1013" s="155">
        <f t="shared" si="328"/>
        <v>3768.3069723954486</v>
      </c>
      <c r="AK1013" s="56"/>
      <c r="AL1013" s="86">
        <f t="shared" si="329"/>
        <v>5.556534436303874</v>
      </c>
      <c r="AM1013" s="31">
        <f t="shared" si="330"/>
        <v>3461.2019682019095</v>
      </c>
      <c r="AN1013" s="86">
        <f t="shared" si="331"/>
        <v>5.1036945950003165</v>
      </c>
      <c r="AO1013" s="31">
        <f t="shared" si="332"/>
        <v>3179.1250427428263</v>
      </c>
      <c r="AP1013" s="89">
        <f t="shared" si="333"/>
        <v>4.6877597570261775</v>
      </c>
      <c r="AQ1013" s="20">
        <f t="shared" si="334"/>
        <v>2920.0364873954663</v>
      </c>
      <c r="AR1013" s="86">
        <f t="shared" si="335"/>
        <v>4.30572228227006</v>
      </c>
    </row>
    <row r="1014" spans="1:44" x14ac:dyDescent="0.25">
      <c r="A1014" s="3" t="s">
        <v>688</v>
      </c>
      <c r="B1014" s="4">
        <v>40405</v>
      </c>
      <c r="C1014" s="7">
        <v>4301333878</v>
      </c>
      <c r="D1014" s="8">
        <v>364</v>
      </c>
      <c r="E1014" s="8">
        <v>2151</v>
      </c>
      <c r="F1014" s="8" t="s">
        <v>1695</v>
      </c>
      <c r="G1014" s="8" t="s">
        <v>1696</v>
      </c>
      <c r="H1014" s="8">
        <v>40.047260000000001</v>
      </c>
      <c r="I1014" s="9">
        <v>-110.19258000000001</v>
      </c>
      <c r="J1014" s="7">
        <v>2151</v>
      </c>
      <c r="K1014" s="8">
        <v>365</v>
      </c>
      <c r="L1014" s="8">
        <v>730</v>
      </c>
      <c r="M1014" s="8">
        <v>1095</v>
      </c>
      <c r="N1014" s="8">
        <v>1460</v>
      </c>
      <c r="O1014" s="8">
        <v>1825</v>
      </c>
      <c r="P1014" s="8">
        <v>2190</v>
      </c>
      <c r="Q1014" s="6">
        <v>2.3290384453705478E-4</v>
      </c>
      <c r="R1014" s="33">
        <f t="shared" si="318"/>
        <v>1975.7003577841797</v>
      </c>
      <c r="S1014" s="31">
        <f t="shared" si="319"/>
        <v>1814.6870775214022</v>
      </c>
      <c r="T1014" s="31">
        <f t="shared" si="320"/>
        <v>1666.7958662600472</v>
      </c>
      <c r="U1014" s="31">
        <f t="shared" si="321"/>
        <v>1530.9573172120722</v>
      </c>
      <c r="V1014" s="31">
        <f t="shared" si="322"/>
        <v>1406.1891768331932</v>
      </c>
      <c r="W1014" s="20">
        <f t="shared" si="323"/>
        <v>1291.5892421113815</v>
      </c>
      <c r="Y1014" s="153">
        <f t="shared" si="315"/>
        <v>3.1717441439999998</v>
      </c>
      <c r="Z1014" s="155">
        <f t="shared" si="324"/>
        <v>397.29106949212081</v>
      </c>
      <c r="AA1014" s="156">
        <f t="shared" si="325"/>
        <v>1269.5047967679263</v>
      </c>
      <c r="AD1014" s="14" t="s">
        <v>688</v>
      </c>
      <c r="AE1014" s="57">
        <v>40405</v>
      </c>
      <c r="AF1014" s="33">
        <f t="shared" si="326"/>
        <v>1975.7003577841797</v>
      </c>
      <c r="AG1014" s="84">
        <f t="shared" si="316"/>
        <v>2.9132571083685153</v>
      </c>
      <c r="AH1014" s="31">
        <f t="shared" si="327"/>
        <v>1814.6870775214022</v>
      </c>
      <c r="AI1014" s="86">
        <f t="shared" si="317"/>
        <v>2.6758359420367186</v>
      </c>
      <c r="AJ1014" s="155">
        <f t="shared" si="328"/>
        <v>1666.7958662600472</v>
      </c>
      <c r="AK1014" s="56"/>
      <c r="AL1014" s="86">
        <f t="shared" si="329"/>
        <v>2.4577638438185549</v>
      </c>
      <c r="AM1014" s="31">
        <f t="shared" si="330"/>
        <v>1530.9573172120722</v>
      </c>
      <c r="AN1014" s="86">
        <f t="shared" si="331"/>
        <v>2.2574639263511576</v>
      </c>
      <c r="AO1014" s="31">
        <f t="shared" si="332"/>
        <v>1406.1891768331932</v>
      </c>
      <c r="AP1014" s="89">
        <f t="shared" si="333"/>
        <v>2.073487813564324</v>
      </c>
      <c r="AQ1014" s="20">
        <f t="shared" si="334"/>
        <v>1291.5892421113815</v>
      </c>
      <c r="AR1014" s="86">
        <f t="shared" si="335"/>
        <v>1.904505167419885</v>
      </c>
    </row>
    <row r="1015" spans="1:44" x14ac:dyDescent="0.25">
      <c r="A1015" s="3" t="s">
        <v>783</v>
      </c>
      <c r="B1015" s="4">
        <v>40408</v>
      </c>
      <c r="C1015" s="7">
        <v>4301334125</v>
      </c>
      <c r="D1015" s="8">
        <v>362</v>
      </c>
      <c r="E1015" s="8">
        <v>6932</v>
      </c>
      <c r="F1015" s="8" t="s">
        <v>1695</v>
      </c>
      <c r="G1015" s="8" t="s">
        <v>1696</v>
      </c>
      <c r="H1015" s="8">
        <v>40.072490000000002</v>
      </c>
      <c r="I1015" s="9">
        <v>-110.10308000000001</v>
      </c>
      <c r="J1015" s="7">
        <v>6932</v>
      </c>
      <c r="K1015" s="8">
        <v>365</v>
      </c>
      <c r="L1015" s="8">
        <v>730</v>
      </c>
      <c r="M1015" s="8">
        <v>1095</v>
      </c>
      <c r="N1015" s="8">
        <v>1460</v>
      </c>
      <c r="O1015" s="8">
        <v>1825</v>
      </c>
      <c r="P1015" s="8">
        <v>2190</v>
      </c>
      <c r="Q1015" s="6">
        <v>2.3290384453705478E-4</v>
      </c>
      <c r="R1015" s="33">
        <f t="shared" si="318"/>
        <v>6367.0641004927629</v>
      </c>
      <c r="S1015" s="31">
        <f t="shared" si="319"/>
        <v>5848.1686756756671</v>
      </c>
      <c r="T1015" s="31">
        <f t="shared" si="320"/>
        <v>5371.5615736469772</v>
      </c>
      <c r="U1015" s="31">
        <f t="shared" si="321"/>
        <v>4933.7964309224008</v>
      </c>
      <c r="V1015" s="31">
        <f t="shared" si="322"/>
        <v>4531.707751653973</v>
      </c>
      <c r="W1015" s="20">
        <f t="shared" si="323"/>
        <v>4162.3880178131549</v>
      </c>
      <c r="Y1015" s="153">
        <f t="shared" si="315"/>
        <v>10.221539007999999</v>
      </c>
      <c r="Z1015" s="155">
        <f t="shared" si="324"/>
        <v>1280.3448134446219</v>
      </c>
      <c r="AA1015" s="156">
        <f t="shared" si="325"/>
        <v>4091.2167602023551</v>
      </c>
      <c r="AD1015" s="14" t="s">
        <v>783</v>
      </c>
      <c r="AE1015" s="57">
        <v>40408</v>
      </c>
      <c r="AF1015" s="33">
        <f t="shared" si="326"/>
        <v>6367.0641004927629</v>
      </c>
      <c r="AG1015" s="84">
        <f t="shared" si="316"/>
        <v>9.3885161669970003</v>
      </c>
      <c r="AH1015" s="31">
        <f t="shared" si="327"/>
        <v>5848.1686756756671</v>
      </c>
      <c r="AI1015" s="86">
        <f t="shared" si="317"/>
        <v>8.6233820317054999</v>
      </c>
      <c r="AJ1015" s="155">
        <f t="shared" si="328"/>
        <v>5371.5615736469772</v>
      </c>
      <c r="AK1015" s="56"/>
      <c r="AL1015" s="86">
        <f t="shared" si="329"/>
        <v>7.9206038890517076</v>
      </c>
      <c r="AM1015" s="31">
        <f t="shared" si="330"/>
        <v>4933.7964309224008</v>
      </c>
      <c r="AN1015" s="86">
        <f t="shared" si="331"/>
        <v>7.2750999244380399</v>
      </c>
      <c r="AO1015" s="31">
        <f t="shared" si="332"/>
        <v>4531.707751653973</v>
      </c>
      <c r="AP1015" s="89">
        <f t="shared" si="333"/>
        <v>6.6822024749548561</v>
      </c>
      <c r="AQ1015" s="20">
        <f t="shared" si="334"/>
        <v>4162.3880178131549</v>
      </c>
      <c r="AR1015" s="86">
        <f t="shared" si="335"/>
        <v>6.1376242773382801</v>
      </c>
    </row>
    <row r="1016" spans="1:44" x14ac:dyDescent="0.25">
      <c r="A1016" s="3" t="s">
        <v>798</v>
      </c>
      <c r="B1016" s="4">
        <v>40408</v>
      </c>
      <c r="C1016" s="7">
        <v>4301334149</v>
      </c>
      <c r="D1016" s="8">
        <v>366</v>
      </c>
      <c r="E1016" s="8">
        <v>2758</v>
      </c>
      <c r="F1016" s="8" t="s">
        <v>1695</v>
      </c>
      <c r="G1016" s="8" t="s">
        <v>1696</v>
      </c>
      <c r="H1016" s="8">
        <v>40.079830000000001</v>
      </c>
      <c r="I1016" s="9">
        <v>-110.088669999999</v>
      </c>
      <c r="J1016" s="7">
        <v>2758</v>
      </c>
      <c r="K1016" s="8">
        <v>365</v>
      </c>
      <c r="L1016" s="8">
        <v>730</v>
      </c>
      <c r="M1016" s="8">
        <v>1095</v>
      </c>
      <c r="N1016" s="8">
        <v>1460</v>
      </c>
      <c r="O1016" s="8">
        <v>1825</v>
      </c>
      <c r="P1016" s="8">
        <v>2190</v>
      </c>
      <c r="Q1016" s="6">
        <v>2.3290384453705478E-4</v>
      </c>
      <c r="R1016" s="33">
        <f t="shared" si="318"/>
        <v>2533.2317930119793</v>
      </c>
      <c r="S1016" s="31">
        <f t="shared" si="319"/>
        <v>2326.78147829104</v>
      </c>
      <c r="T1016" s="31">
        <f t="shared" si="320"/>
        <v>2137.1562060182287</v>
      </c>
      <c r="U1016" s="31">
        <f t="shared" si="321"/>
        <v>1962.9847888753579</v>
      </c>
      <c r="V1016" s="31">
        <f t="shared" si="322"/>
        <v>1803.0077869390734</v>
      </c>
      <c r="W1016" s="20">
        <f t="shared" si="323"/>
        <v>1656.0684006244489</v>
      </c>
      <c r="Y1016" s="153">
        <f t="shared" si="315"/>
        <v>4.0667923520000002</v>
      </c>
      <c r="Z1016" s="155">
        <f t="shared" si="324"/>
        <v>509.40435595502981</v>
      </c>
      <c r="AA1016" s="156">
        <f t="shared" si="325"/>
        <v>1627.7518500631988</v>
      </c>
      <c r="AD1016" s="14" t="s">
        <v>798</v>
      </c>
      <c r="AE1016" s="57">
        <v>40408</v>
      </c>
      <c r="AF1016" s="33">
        <f t="shared" si="326"/>
        <v>2533.2317930119793</v>
      </c>
      <c r="AG1016" s="84">
        <f t="shared" si="316"/>
        <v>3.7353617409950557</v>
      </c>
      <c r="AH1016" s="31">
        <f t="shared" si="327"/>
        <v>2326.78147829104</v>
      </c>
      <c r="AI1016" s="86">
        <f t="shared" si="317"/>
        <v>3.430941668125183</v>
      </c>
      <c r="AJ1016" s="155">
        <f t="shared" si="328"/>
        <v>2137.1562060182287</v>
      </c>
      <c r="AK1016" s="56"/>
      <c r="AL1016" s="86">
        <f t="shared" si="329"/>
        <v>3.1513308606469428</v>
      </c>
      <c r="AM1016" s="31">
        <f t="shared" si="330"/>
        <v>1962.9847888753579</v>
      </c>
      <c r="AN1016" s="86">
        <f t="shared" si="331"/>
        <v>2.8945074425274258</v>
      </c>
      <c r="AO1016" s="31">
        <f t="shared" si="332"/>
        <v>1803.0077869390734</v>
      </c>
      <c r="AP1016" s="89">
        <f t="shared" si="333"/>
        <v>2.6586143141842888</v>
      </c>
      <c r="AQ1016" s="20">
        <f t="shared" si="334"/>
        <v>1656.0684006244489</v>
      </c>
      <c r="AR1016" s="86">
        <f t="shared" si="335"/>
        <v>2.4419457237303774</v>
      </c>
    </row>
    <row r="1017" spans="1:44" x14ac:dyDescent="0.25">
      <c r="A1017" s="3" t="s">
        <v>687</v>
      </c>
      <c r="B1017" s="4">
        <v>40410</v>
      </c>
      <c r="C1017" s="7">
        <v>4301333877</v>
      </c>
      <c r="D1017" s="8">
        <v>354</v>
      </c>
      <c r="E1017" s="8">
        <v>2523</v>
      </c>
      <c r="F1017" s="8" t="s">
        <v>1695</v>
      </c>
      <c r="G1017" s="8" t="s">
        <v>1696</v>
      </c>
      <c r="H1017" s="8">
        <v>40.04372</v>
      </c>
      <c r="I1017" s="9">
        <v>-110.19712</v>
      </c>
      <c r="J1017" s="7">
        <v>2523</v>
      </c>
      <c r="K1017" s="8">
        <v>365</v>
      </c>
      <c r="L1017" s="8">
        <v>730</v>
      </c>
      <c r="M1017" s="8">
        <v>1095</v>
      </c>
      <c r="N1017" s="8">
        <v>1460</v>
      </c>
      <c r="O1017" s="8">
        <v>1825</v>
      </c>
      <c r="P1017" s="8">
        <v>2190</v>
      </c>
      <c r="Q1017" s="6">
        <v>2.3290384453705478E-4</v>
      </c>
      <c r="R1017" s="33">
        <f t="shared" si="318"/>
        <v>2317.383543788696</v>
      </c>
      <c r="S1017" s="31">
        <f t="shared" si="319"/>
        <v>2128.52417321548</v>
      </c>
      <c r="T1017" s="31">
        <f t="shared" si="320"/>
        <v>1955.0562392255226</v>
      </c>
      <c r="U1017" s="31">
        <f t="shared" si="321"/>
        <v>1795.7253888080234</v>
      </c>
      <c r="V1017" s="31">
        <f t="shared" si="322"/>
        <v>1649.3794947234526</v>
      </c>
      <c r="W1017" s="20">
        <f t="shared" si="323"/>
        <v>1514.9603244291097</v>
      </c>
      <c r="Y1017" s="153">
        <f t="shared" si="315"/>
        <v>3.720274512</v>
      </c>
      <c r="Z1017" s="155">
        <f t="shared" si="324"/>
        <v>465.99970633594648</v>
      </c>
      <c r="AA1017" s="156">
        <f t="shared" si="325"/>
        <v>1489.0565328895761</v>
      </c>
      <c r="AD1017" s="14" t="s">
        <v>687</v>
      </c>
      <c r="AE1017" s="57">
        <v>40410</v>
      </c>
      <c r="AF1017" s="33">
        <f t="shared" si="326"/>
        <v>2317.383543788696</v>
      </c>
      <c r="AG1017" s="84">
        <f t="shared" si="316"/>
        <v>3.4170840001923586</v>
      </c>
      <c r="AH1017" s="31">
        <f t="shared" si="327"/>
        <v>2128.52417321548</v>
      </c>
      <c r="AI1017" s="86">
        <f t="shared" si="317"/>
        <v>3.1386025484698465</v>
      </c>
      <c r="AJ1017" s="155">
        <f t="shared" si="328"/>
        <v>1955.0562392255226</v>
      </c>
      <c r="AK1017" s="56"/>
      <c r="AL1017" s="86">
        <f t="shared" si="329"/>
        <v>2.882816447212559</v>
      </c>
      <c r="AM1017" s="31">
        <f t="shared" si="330"/>
        <v>1795.7253888080234</v>
      </c>
      <c r="AN1017" s="86">
        <f t="shared" si="331"/>
        <v>2.6478760977145379</v>
      </c>
      <c r="AO1017" s="31">
        <f t="shared" si="332"/>
        <v>1649.3794947234526</v>
      </c>
      <c r="AP1017" s="89">
        <f t="shared" si="333"/>
        <v>2.4320826376674987</v>
      </c>
      <c r="AQ1017" s="20">
        <f t="shared" si="334"/>
        <v>1514.9603244291097</v>
      </c>
      <c r="AR1017" s="86">
        <f t="shared" si="335"/>
        <v>2.2338756566249969</v>
      </c>
    </row>
    <row r="1018" spans="1:44" x14ac:dyDescent="0.25">
      <c r="A1018" s="3" t="s">
        <v>970</v>
      </c>
      <c r="B1018" s="4">
        <v>40411</v>
      </c>
      <c r="C1018" s="7">
        <v>4301350192</v>
      </c>
      <c r="D1018" s="8">
        <v>366</v>
      </c>
      <c r="E1018" s="8">
        <v>18887</v>
      </c>
      <c r="F1018" s="8" t="s">
        <v>1695</v>
      </c>
      <c r="G1018" s="8" t="s">
        <v>1696</v>
      </c>
      <c r="H1018" s="8">
        <v>40.318280000000001</v>
      </c>
      <c r="I1018" s="9">
        <v>-110.35529</v>
      </c>
      <c r="J1018" s="7">
        <v>18887</v>
      </c>
      <c r="K1018" s="8">
        <v>365</v>
      </c>
      <c r="L1018" s="8">
        <v>730</v>
      </c>
      <c r="M1018" s="8">
        <v>1095</v>
      </c>
      <c r="N1018" s="8">
        <v>1460</v>
      </c>
      <c r="O1018" s="8">
        <v>1825</v>
      </c>
      <c r="P1018" s="8">
        <v>2190</v>
      </c>
      <c r="Q1018" s="6">
        <v>2.3290384453705478E-4</v>
      </c>
      <c r="R1018" s="33">
        <f t="shared" si="318"/>
        <v>17347.769715234681</v>
      </c>
      <c r="S1018" s="31">
        <f t="shared" si="319"/>
        <v>15933.981791328089</v>
      </c>
      <c r="T1018" s="31">
        <f t="shared" si="320"/>
        <v>14635.413075803586</v>
      </c>
      <c r="U1018" s="31">
        <f t="shared" si="321"/>
        <v>13442.673570518087</v>
      </c>
      <c r="V1018" s="31">
        <f t="shared" si="322"/>
        <v>12347.138532240131</v>
      </c>
      <c r="W1018" s="20">
        <f t="shared" si="323"/>
        <v>11340.886106814347</v>
      </c>
      <c r="Y1018" s="153">
        <f t="shared" si="315"/>
        <v>27.849712527999998</v>
      </c>
      <c r="Z1018" s="155">
        <f t="shared" si="324"/>
        <v>3488.4409249175669</v>
      </c>
      <c r="AA1018" s="156">
        <f t="shared" si="325"/>
        <v>11146.972150886018</v>
      </c>
      <c r="AD1018" s="14" t="s">
        <v>970</v>
      </c>
      <c r="AE1018" s="57">
        <v>40411</v>
      </c>
      <c r="AF1018" s="33">
        <f t="shared" si="326"/>
        <v>17347.769715234681</v>
      </c>
      <c r="AG1018" s="84">
        <f t="shared" si="316"/>
        <v>25.580049746981008</v>
      </c>
      <c r="AH1018" s="31">
        <f t="shared" si="327"/>
        <v>15933.981791328089</v>
      </c>
      <c r="AI1018" s="86">
        <f t="shared" si="317"/>
        <v>23.495357246512086</v>
      </c>
      <c r="AJ1018" s="155">
        <f t="shared" si="328"/>
        <v>14635.413075803586</v>
      </c>
      <c r="AK1018" s="56"/>
      <c r="AL1018" s="86">
        <f t="shared" si="329"/>
        <v>21.580560538447724</v>
      </c>
      <c r="AM1018" s="31">
        <f t="shared" si="330"/>
        <v>13442.673570518087</v>
      </c>
      <c r="AN1018" s="86">
        <f t="shared" si="331"/>
        <v>19.821813657366022</v>
      </c>
      <c r="AO1018" s="31">
        <f t="shared" si="332"/>
        <v>12347.138532240131</v>
      </c>
      <c r="AP1018" s="89">
        <f t="shared" si="333"/>
        <v>18.20639903988349</v>
      </c>
      <c r="AQ1018" s="20">
        <f t="shared" si="334"/>
        <v>11340.886106814347</v>
      </c>
      <c r="AR1018" s="86">
        <f t="shared" si="335"/>
        <v>16.722635563486453</v>
      </c>
    </row>
    <row r="1019" spans="1:44" x14ac:dyDescent="0.25">
      <c r="A1019" s="3" t="s">
        <v>1513</v>
      </c>
      <c r="B1019" s="4">
        <v>40411</v>
      </c>
      <c r="C1019" s="7">
        <v>4304751047</v>
      </c>
      <c r="D1019" s="8">
        <v>366</v>
      </c>
      <c r="E1019" s="8">
        <v>9634</v>
      </c>
      <c r="F1019" s="8" t="s">
        <v>1695</v>
      </c>
      <c r="G1019" s="8" t="s">
        <v>1697</v>
      </c>
      <c r="H1019" s="8">
        <v>40.162289999999899</v>
      </c>
      <c r="I1019" s="9">
        <v>-109.87123</v>
      </c>
      <c r="J1019" s="7">
        <v>9634</v>
      </c>
      <c r="K1019" s="8">
        <v>365</v>
      </c>
      <c r="L1019" s="8">
        <v>730</v>
      </c>
      <c r="M1019" s="8">
        <v>1095</v>
      </c>
      <c r="N1019" s="8">
        <v>1460</v>
      </c>
      <c r="O1019" s="8">
        <v>1825</v>
      </c>
      <c r="P1019" s="8">
        <v>2190</v>
      </c>
      <c r="Q1019" s="6">
        <v>2.3290384453705478E-4</v>
      </c>
      <c r="R1019" s="33">
        <f t="shared" si="318"/>
        <v>8848.8597149664292</v>
      </c>
      <c r="S1019" s="31">
        <f t="shared" si="319"/>
        <v>8127.7058599912543</v>
      </c>
      <c r="T1019" s="31">
        <f t="shared" si="320"/>
        <v>7465.3237450252418</v>
      </c>
      <c r="U1019" s="31">
        <f t="shared" si="321"/>
        <v>6856.9236606327768</v>
      </c>
      <c r="V1019" s="31">
        <f t="shared" si="322"/>
        <v>6298.1062434267706</v>
      </c>
      <c r="W1019" s="20">
        <f t="shared" si="323"/>
        <v>5784.8306641102035</v>
      </c>
      <c r="Y1019" s="153">
        <f t="shared" si="315"/>
        <v>14.205756895999999</v>
      </c>
      <c r="Z1019" s="155">
        <f t="shared" si="324"/>
        <v>1779.4059337457425</v>
      </c>
      <c r="AA1019" s="156">
        <f t="shared" si="325"/>
        <v>5685.9178112794989</v>
      </c>
      <c r="AD1019" s="14" t="s">
        <v>1513</v>
      </c>
      <c r="AE1019" s="57">
        <v>40411</v>
      </c>
      <c r="AF1019" s="33">
        <f t="shared" si="326"/>
        <v>8848.8597149664292</v>
      </c>
      <c r="AG1019" s="84">
        <f t="shared" si="316"/>
        <v>13.048032999545457</v>
      </c>
      <c r="AH1019" s="31">
        <f t="shared" si="327"/>
        <v>8127.7058599912543</v>
      </c>
      <c r="AI1019" s="86">
        <f t="shared" si="317"/>
        <v>11.984659909614944</v>
      </c>
      <c r="AJ1019" s="155">
        <f t="shared" si="328"/>
        <v>7465.3237450252418</v>
      </c>
      <c r="AK1019" s="56"/>
      <c r="AL1019" s="86">
        <f t="shared" si="329"/>
        <v>11.0079483362845</v>
      </c>
      <c r="AM1019" s="31">
        <f t="shared" si="330"/>
        <v>6856.9236606327768</v>
      </c>
      <c r="AN1019" s="86">
        <f t="shared" si="331"/>
        <v>10.110835642244096</v>
      </c>
      <c r="AO1019" s="31">
        <f t="shared" si="332"/>
        <v>6298.1062434267706</v>
      </c>
      <c r="AP1019" s="89">
        <f t="shared" si="333"/>
        <v>9.2868347726074845</v>
      </c>
      <c r="AQ1019" s="20">
        <f t="shared" si="334"/>
        <v>5784.8306641102035</v>
      </c>
      <c r="AR1019" s="86">
        <f t="shared" si="335"/>
        <v>8.5299873467797163</v>
      </c>
    </row>
    <row r="1020" spans="1:44" x14ac:dyDescent="0.25">
      <c r="A1020" s="3" t="s">
        <v>1055</v>
      </c>
      <c r="B1020" s="4">
        <v>40415</v>
      </c>
      <c r="C1020" s="7">
        <v>4301350297</v>
      </c>
      <c r="D1020" s="8">
        <v>313</v>
      </c>
      <c r="E1020" s="8">
        <v>1718</v>
      </c>
      <c r="F1020" s="8" t="s">
        <v>1695</v>
      </c>
      <c r="G1020" s="8" t="s">
        <v>1696</v>
      </c>
      <c r="H1020" s="8">
        <v>40.114980000000003</v>
      </c>
      <c r="I1020" s="9">
        <v>-110.13057000000001</v>
      </c>
      <c r="J1020" s="7">
        <v>1718</v>
      </c>
      <c r="K1020" s="8">
        <v>365</v>
      </c>
      <c r="L1020" s="8">
        <v>730</v>
      </c>
      <c r="M1020" s="8">
        <v>1095</v>
      </c>
      <c r="N1020" s="8">
        <v>1460</v>
      </c>
      <c r="O1020" s="8">
        <v>1825</v>
      </c>
      <c r="P1020" s="8">
        <v>2190</v>
      </c>
      <c r="Q1020" s="6">
        <v>2.3290384453705478E-4</v>
      </c>
      <c r="R1020" s="33">
        <f t="shared" si="318"/>
        <v>1577.988477300428</v>
      </c>
      <c r="S1020" s="31">
        <f t="shared" si="319"/>
        <v>1449.3874473183491</v>
      </c>
      <c r="T1020" s="31">
        <f t="shared" si="320"/>
        <v>1331.2669912760396</v>
      </c>
      <c r="U1020" s="31">
        <f t="shared" si="321"/>
        <v>1222.7729758114087</v>
      </c>
      <c r="V1020" s="31">
        <f t="shared" si="322"/>
        <v>1123.1208767082408</v>
      </c>
      <c r="W1020" s="20">
        <f t="shared" si="323"/>
        <v>1031.590105972735</v>
      </c>
      <c r="Y1020" s="153">
        <f t="shared" si="315"/>
        <v>2.5332665919999999</v>
      </c>
      <c r="Z1020" s="155">
        <f t="shared" si="324"/>
        <v>317.31569381100121</v>
      </c>
      <c r="AA1020" s="156">
        <f t="shared" si="325"/>
        <v>1013.9512974650384</v>
      </c>
      <c r="AD1020" s="14" t="s">
        <v>1055</v>
      </c>
      <c r="AE1020" s="57">
        <v>40415</v>
      </c>
      <c r="AF1020" s="33">
        <f t="shared" si="326"/>
        <v>1577.988477300428</v>
      </c>
      <c r="AG1020" s="84">
        <f t="shared" si="316"/>
        <v>2.3268134412724821</v>
      </c>
      <c r="AH1020" s="31">
        <f t="shared" si="327"/>
        <v>1449.3874473183491</v>
      </c>
      <c r="AI1020" s="86">
        <f t="shared" si="317"/>
        <v>2.1371855641185875</v>
      </c>
      <c r="AJ1020" s="155">
        <f t="shared" si="328"/>
        <v>1331.2669912760396</v>
      </c>
      <c r="AK1020" s="56"/>
      <c r="AL1020" s="86">
        <f t="shared" si="329"/>
        <v>1.9630117543841363</v>
      </c>
      <c r="AM1020" s="31">
        <f t="shared" si="330"/>
        <v>1222.7729758114087</v>
      </c>
      <c r="AN1020" s="86">
        <f t="shared" si="331"/>
        <v>1.8030325548448578</v>
      </c>
      <c r="AO1020" s="31">
        <f t="shared" si="332"/>
        <v>1123.1208767082408</v>
      </c>
      <c r="AP1020" s="89">
        <f t="shared" si="333"/>
        <v>1.6560911500248761</v>
      </c>
      <c r="AQ1020" s="20">
        <f t="shared" si="334"/>
        <v>1031.590105972735</v>
      </c>
      <c r="AR1020" s="86">
        <f t="shared" si="335"/>
        <v>1.5211250012214605</v>
      </c>
    </row>
    <row r="1021" spans="1:44" x14ac:dyDescent="0.25">
      <c r="A1021" s="3" t="s">
        <v>1058</v>
      </c>
      <c r="B1021" s="4">
        <v>40415</v>
      </c>
      <c r="C1021" s="7">
        <v>4301350300</v>
      </c>
      <c r="D1021" s="8">
        <v>362</v>
      </c>
      <c r="E1021" s="8">
        <v>5573</v>
      </c>
      <c r="F1021" s="8" t="s">
        <v>1695</v>
      </c>
      <c r="G1021" s="8" t="s">
        <v>1696</v>
      </c>
      <c r="H1021" s="8">
        <v>40.111780000000003</v>
      </c>
      <c r="I1021" s="9">
        <v>-110.13079</v>
      </c>
      <c r="J1021" s="7">
        <v>5573</v>
      </c>
      <c r="K1021" s="8">
        <v>365</v>
      </c>
      <c r="L1021" s="8">
        <v>730</v>
      </c>
      <c r="M1021" s="8">
        <v>1095</v>
      </c>
      <c r="N1021" s="8">
        <v>1460</v>
      </c>
      <c r="O1021" s="8">
        <v>1825</v>
      </c>
      <c r="P1021" s="8">
        <v>2190</v>
      </c>
      <c r="Q1021" s="6">
        <v>2.3290384453705478E-4</v>
      </c>
      <c r="R1021" s="33">
        <f t="shared" si="318"/>
        <v>5118.8182677504574</v>
      </c>
      <c r="S1021" s="31">
        <f t="shared" si="319"/>
        <v>4701.6508986642375</v>
      </c>
      <c r="T1021" s="31">
        <f t="shared" si="320"/>
        <v>4318.4813401521351</v>
      </c>
      <c r="U1021" s="31">
        <f t="shared" si="321"/>
        <v>3966.5388790436441</v>
      </c>
      <c r="V1021" s="31">
        <f t="shared" si="322"/>
        <v>3643.278606458106</v>
      </c>
      <c r="W1021" s="20">
        <f t="shared" si="323"/>
        <v>3346.3630154750017</v>
      </c>
      <c r="Y1021" s="153">
        <f t="shared" si="315"/>
        <v>8.2176337119999996</v>
      </c>
      <c r="Z1021" s="155">
        <f t="shared" si="324"/>
        <v>1029.3366482006459</v>
      </c>
      <c r="AA1021" s="156">
        <f t="shared" si="325"/>
        <v>3289.1446919514892</v>
      </c>
      <c r="AD1021" s="14" t="s">
        <v>1058</v>
      </c>
      <c r="AE1021" s="57">
        <v>40415</v>
      </c>
      <c r="AF1021" s="33">
        <f t="shared" si="326"/>
        <v>5118.8182677504574</v>
      </c>
      <c r="AG1021" s="84">
        <f t="shared" si="316"/>
        <v>7.5479227638018305</v>
      </c>
      <c r="AH1021" s="31">
        <f t="shared" si="327"/>
        <v>4701.6508986642375</v>
      </c>
      <c r="AI1021" s="86">
        <f t="shared" si="317"/>
        <v>6.9327911227199595</v>
      </c>
      <c r="AJ1021" s="155">
        <f t="shared" si="328"/>
        <v>4318.4813401521351</v>
      </c>
      <c r="AK1021" s="56"/>
      <c r="AL1021" s="86">
        <f t="shared" si="329"/>
        <v>6.3677907492332899</v>
      </c>
      <c r="AM1021" s="31">
        <f t="shared" si="330"/>
        <v>3966.5388790436441</v>
      </c>
      <c r="AN1021" s="86">
        <f t="shared" si="331"/>
        <v>5.8488361048605313</v>
      </c>
      <c r="AO1021" s="31">
        <f t="shared" si="332"/>
        <v>3643.278606458106</v>
      </c>
      <c r="AP1021" s="89">
        <f t="shared" si="333"/>
        <v>5.3721746094811609</v>
      </c>
      <c r="AQ1021" s="20">
        <f t="shared" si="334"/>
        <v>3346.3630154750017</v>
      </c>
      <c r="AR1021" s="86">
        <f t="shared" si="335"/>
        <v>4.934359506290571</v>
      </c>
    </row>
    <row r="1022" spans="1:44" x14ac:dyDescent="0.25">
      <c r="A1022" s="3" t="s">
        <v>734</v>
      </c>
      <c r="B1022" s="4">
        <v>40417</v>
      </c>
      <c r="C1022" s="7">
        <v>4301333987</v>
      </c>
      <c r="D1022" s="8">
        <v>340</v>
      </c>
      <c r="E1022" s="8">
        <v>7582</v>
      </c>
      <c r="F1022" s="8" t="s">
        <v>1695</v>
      </c>
      <c r="G1022" s="8" t="s">
        <v>1696</v>
      </c>
      <c r="H1022" s="8">
        <v>40.032400000000003</v>
      </c>
      <c r="I1022" s="9">
        <v>-110.21951</v>
      </c>
      <c r="J1022" s="7">
        <v>7582</v>
      </c>
      <c r="K1022" s="8">
        <v>365</v>
      </c>
      <c r="L1022" s="8">
        <v>730</v>
      </c>
      <c r="M1022" s="8">
        <v>1095</v>
      </c>
      <c r="N1022" s="8">
        <v>1460</v>
      </c>
      <c r="O1022" s="8">
        <v>1825</v>
      </c>
      <c r="P1022" s="8">
        <v>2190</v>
      </c>
      <c r="Q1022" s="6">
        <v>2.3290384453705478E-4</v>
      </c>
      <c r="R1022" s="33">
        <f t="shared" si="318"/>
        <v>6964.0911728124829</v>
      </c>
      <c r="S1022" s="31">
        <f t="shared" si="319"/>
        <v>6396.539945033599</v>
      </c>
      <c r="T1022" s="31">
        <f t="shared" si="320"/>
        <v>5875.2423328608456</v>
      </c>
      <c r="U1022" s="31">
        <f t="shared" si="321"/>
        <v>5396.4288140873696</v>
      </c>
      <c r="V1022" s="31">
        <f t="shared" si="322"/>
        <v>4956.6370705482432</v>
      </c>
      <c r="W1022" s="20">
        <f t="shared" si="323"/>
        <v>4552.686951970476</v>
      </c>
      <c r="Y1022" s="153">
        <f t="shared" si="315"/>
        <v>11.179992607999999</v>
      </c>
      <c r="Z1022" s="155">
        <f t="shared" si="324"/>
        <v>1400.4002272846399</v>
      </c>
      <c r="AA1022" s="156">
        <f t="shared" si="325"/>
        <v>4474.8421055762055</v>
      </c>
      <c r="AD1022" s="14" t="s">
        <v>734</v>
      </c>
      <c r="AE1022" s="57">
        <v>40417</v>
      </c>
      <c r="AF1022" s="33">
        <f t="shared" si="326"/>
        <v>6964.0911728124829</v>
      </c>
      <c r="AG1022" s="84">
        <f t="shared" si="316"/>
        <v>10.268858854323609</v>
      </c>
      <c r="AH1022" s="31">
        <f t="shared" si="327"/>
        <v>6396.539945033599</v>
      </c>
      <c r="AI1022" s="86">
        <f t="shared" si="317"/>
        <v>9.4319795967096223</v>
      </c>
      <c r="AJ1022" s="155">
        <f t="shared" si="328"/>
        <v>5875.2423328608456</v>
      </c>
      <c r="AK1022" s="56"/>
      <c r="AL1022" s="86">
        <f t="shared" si="329"/>
        <v>8.663303330465963</v>
      </c>
      <c r="AM1022" s="31">
        <f t="shared" si="330"/>
        <v>5396.4288140873696</v>
      </c>
      <c r="AN1022" s="86">
        <f t="shared" si="331"/>
        <v>7.957271729239646</v>
      </c>
      <c r="AO1022" s="31">
        <f t="shared" si="332"/>
        <v>4956.6370705482432</v>
      </c>
      <c r="AP1022" s="89">
        <f t="shared" si="333"/>
        <v>7.3087794525544885</v>
      </c>
      <c r="AQ1022" s="20">
        <f t="shared" si="334"/>
        <v>4552.686951970476</v>
      </c>
      <c r="AR1022" s="86">
        <f t="shared" si="335"/>
        <v>6.7131372289063531</v>
      </c>
    </row>
    <row r="1023" spans="1:44" x14ac:dyDescent="0.25">
      <c r="A1023" s="3" t="s">
        <v>865</v>
      </c>
      <c r="B1023" s="4">
        <v>40417</v>
      </c>
      <c r="C1023" s="7">
        <v>4301334293</v>
      </c>
      <c r="D1023" s="8">
        <v>348</v>
      </c>
      <c r="E1023" s="8">
        <v>1644</v>
      </c>
      <c r="F1023" s="8" t="s">
        <v>1695</v>
      </c>
      <c r="G1023" s="8" t="s">
        <v>1696</v>
      </c>
      <c r="H1023" s="8">
        <v>40.104529999999897</v>
      </c>
      <c r="I1023" s="9">
        <v>-110.33489</v>
      </c>
      <c r="J1023" s="7">
        <v>1644</v>
      </c>
      <c r="K1023" s="8">
        <v>365</v>
      </c>
      <c r="L1023" s="8">
        <v>730</v>
      </c>
      <c r="M1023" s="8">
        <v>1095</v>
      </c>
      <c r="N1023" s="8">
        <v>1460</v>
      </c>
      <c r="O1023" s="8">
        <v>1825</v>
      </c>
      <c r="P1023" s="8">
        <v>2190</v>
      </c>
      <c r="Q1023" s="6">
        <v>2.3290384453705478E-4</v>
      </c>
      <c r="R1023" s="33">
        <f t="shared" si="318"/>
        <v>1510.0192413747984</v>
      </c>
      <c r="S1023" s="31">
        <f t="shared" si="319"/>
        <v>1386.9574874222153</v>
      </c>
      <c r="T1023" s="31">
        <f t="shared" si="320"/>
        <v>1273.9248740732301</v>
      </c>
      <c r="U1023" s="31">
        <f t="shared" si="321"/>
        <v>1170.1040583433969</v>
      </c>
      <c r="V1023" s="31">
        <f t="shared" si="322"/>
        <v>1074.7443080956623</v>
      </c>
      <c r="W1023" s="20">
        <f t="shared" si="323"/>
        <v>987.15607346867091</v>
      </c>
      <c r="Y1023" s="153">
        <f t="shared" si="315"/>
        <v>2.4241503359999999</v>
      </c>
      <c r="Z1023" s="155">
        <f t="shared" si="324"/>
        <v>303.64784669690687</v>
      </c>
      <c r="AA1023" s="156">
        <f t="shared" si="325"/>
        <v>970.27702737632319</v>
      </c>
      <c r="AD1023" s="14" t="s">
        <v>865</v>
      </c>
      <c r="AE1023" s="57">
        <v>40417</v>
      </c>
      <c r="AF1023" s="33">
        <f t="shared" si="326"/>
        <v>1510.0192413747984</v>
      </c>
      <c r="AG1023" s="84">
        <f t="shared" si="316"/>
        <v>2.2265898122537608</v>
      </c>
      <c r="AH1023" s="31">
        <f t="shared" si="327"/>
        <v>1386.9574874222153</v>
      </c>
      <c r="AI1023" s="86">
        <f t="shared" si="317"/>
        <v>2.0451298413335031</v>
      </c>
      <c r="AJ1023" s="155">
        <f t="shared" si="328"/>
        <v>1273.9248740732301</v>
      </c>
      <c r="AK1023" s="56"/>
      <c r="AL1023" s="86">
        <f t="shared" si="329"/>
        <v>1.8784582795154368</v>
      </c>
      <c r="AM1023" s="31">
        <f t="shared" si="330"/>
        <v>1170.1040583433969</v>
      </c>
      <c r="AN1023" s="86">
        <f t="shared" si="331"/>
        <v>1.7253699186059057</v>
      </c>
      <c r="AO1023" s="31">
        <f t="shared" si="332"/>
        <v>1074.7443080956623</v>
      </c>
      <c r="AP1023" s="89">
        <f t="shared" si="333"/>
        <v>1.5847577710366101</v>
      </c>
      <c r="AQ1023" s="20">
        <f t="shared" si="334"/>
        <v>987.15607346867091</v>
      </c>
      <c r="AR1023" s="86">
        <f t="shared" si="335"/>
        <v>1.4556050651967878</v>
      </c>
    </row>
    <row r="1024" spans="1:44" x14ac:dyDescent="0.25">
      <c r="A1024" s="3" t="s">
        <v>1034</v>
      </c>
      <c r="B1024" s="4">
        <v>40417</v>
      </c>
      <c r="C1024" s="7">
        <v>4301350272</v>
      </c>
      <c r="D1024" s="8">
        <v>360</v>
      </c>
      <c r="E1024" s="8">
        <v>3974</v>
      </c>
      <c r="F1024" s="8" t="s">
        <v>1695</v>
      </c>
      <c r="G1024" s="8" t="s">
        <v>1696</v>
      </c>
      <c r="H1024" s="8">
        <v>40.114649999999898</v>
      </c>
      <c r="I1024" s="9">
        <v>-110.022409999999</v>
      </c>
      <c r="J1024" s="7">
        <v>3974</v>
      </c>
      <c r="K1024" s="8">
        <v>365</v>
      </c>
      <c r="L1024" s="8">
        <v>730</v>
      </c>
      <c r="M1024" s="8">
        <v>1095</v>
      </c>
      <c r="N1024" s="8">
        <v>1460</v>
      </c>
      <c r="O1024" s="8">
        <v>1825</v>
      </c>
      <c r="P1024" s="8">
        <v>2190</v>
      </c>
      <c r="Q1024" s="6">
        <v>2.3290384453705478E-4</v>
      </c>
      <c r="R1024" s="33">
        <f t="shared" si="318"/>
        <v>3650.1316698439473</v>
      </c>
      <c r="S1024" s="31">
        <f t="shared" si="319"/>
        <v>3352.6575760437249</v>
      </c>
      <c r="T1024" s="31">
        <f t="shared" si="320"/>
        <v>3079.4266724860195</v>
      </c>
      <c r="U1024" s="31">
        <f t="shared" si="321"/>
        <v>2828.463216457822</v>
      </c>
      <c r="V1024" s="31">
        <f t="shared" si="322"/>
        <v>2597.9524819782009</v>
      </c>
      <c r="W1024" s="20">
        <f t="shared" si="323"/>
        <v>2386.2276374479916</v>
      </c>
      <c r="Y1024" s="153">
        <f t="shared" si="315"/>
        <v>5.8598378559999995</v>
      </c>
      <c r="Z1024" s="155">
        <f t="shared" si="324"/>
        <v>734.00033015420183</v>
      </c>
      <c r="AA1024" s="156">
        <f t="shared" si="325"/>
        <v>2345.4263423318175</v>
      </c>
      <c r="AD1024" s="14" t="s">
        <v>1034</v>
      </c>
      <c r="AE1024" s="57">
        <v>40417</v>
      </c>
      <c r="AF1024" s="33">
        <f t="shared" si="326"/>
        <v>3650.1316698439473</v>
      </c>
      <c r="AG1024" s="84">
        <f t="shared" si="316"/>
        <v>5.3822797529783735</v>
      </c>
      <c r="AH1024" s="31">
        <f t="shared" si="327"/>
        <v>3352.6575760437249</v>
      </c>
      <c r="AI1024" s="86">
        <f t="shared" si="317"/>
        <v>4.9436411128098179</v>
      </c>
      <c r="AJ1024" s="155">
        <f t="shared" si="328"/>
        <v>3079.4266724860195</v>
      </c>
      <c r="AK1024" s="56"/>
      <c r="AL1024" s="86">
        <f t="shared" si="329"/>
        <v>4.5407501233542247</v>
      </c>
      <c r="AM1024" s="31">
        <f t="shared" si="330"/>
        <v>2828.463216457822</v>
      </c>
      <c r="AN1024" s="86">
        <f t="shared" si="331"/>
        <v>4.1706934650485827</v>
      </c>
      <c r="AO1024" s="31">
        <f t="shared" si="332"/>
        <v>2597.9524819782009</v>
      </c>
      <c r="AP1024" s="89">
        <f t="shared" si="333"/>
        <v>3.830795244586064</v>
      </c>
      <c r="AQ1024" s="20">
        <f t="shared" si="334"/>
        <v>2386.2276374479916</v>
      </c>
      <c r="AR1024" s="86">
        <f t="shared" si="335"/>
        <v>3.5185976454331112</v>
      </c>
    </row>
    <row r="1025" spans="1:44" x14ac:dyDescent="0.25">
      <c r="A1025" s="3" t="s">
        <v>1059</v>
      </c>
      <c r="B1025" s="4">
        <v>40417</v>
      </c>
      <c r="C1025" s="7">
        <v>4301350301</v>
      </c>
      <c r="D1025" s="8">
        <v>366</v>
      </c>
      <c r="E1025" s="8">
        <v>1299</v>
      </c>
      <c r="F1025" s="8" t="s">
        <v>1695</v>
      </c>
      <c r="G1025" s="8" t="s">
        <v>1696</v>
      </c>
      <c r="H1025" s="8">
        <v>40.108580000000003</v>
      </c>
      <c r="I1025" s="9">
        <v>-110.13091</v>
      </c>
      <c r="J1025" s="7">
        <v>1299</v>
      </c>
      <c r="K1025" s="8">
        <v>365</v>
      </c>
      <c r="L1025" s="8">
        <v>730</v>
      </c>
      <c r="M1025" s="8">
        <v>1095</v>
      </c>
      <c r="N1025" s="8">
        <v>1460</v>
      </c>
      <c r="O1025" s="8">
        <v>1825</v>
      </c>
      <c r="P1025" s="8">
        <v>2190</v>
      </c>
      <c r="Q1025" s="6">
        <v>2.3290384453705478E-4</v>
      </c>
      <c r="R1025" s="33">
        <f t="shared" si="318"/>
        <v>1193.135641451255</v>
      </c>
      <c r="S1025" s="31">
        <f t="shared" si="319"/>
        <v>1095.8988906091593</v>
      </c>
      <c r="T1025" s="31">
        <f t="shared" si="320"/>
        <v>1006.5866249520229</v>
      </c>
      <c r="U1025" s="31">
        <f t="shared" si="321"/>
        <v>924.55302420199052</v>
      </c>
      <c r="V1025" s="31">
        <f t="shared" si="322"/>
        <v>849.20490037485729</v>
      </c>
      <c r="W1025" s="20">
        <f t="shared" si="323"/>
        <v>779.99740841593882</v>
      </c>
      <c r="Y1025" s="153">
        <f t="shared" si="315"/>
        <v>1.9154326559999999</v>
      </c>
      <c r="Z1025" s="155">
        <f t="shared" si="324"/>
        <v>239.92612704335889</v>
      </c>
      <c r="AA1025" s="156">
        <f t="shared" si="325"/>
        <v>766.66049790866407</v>
      </c>
      <c r="AD1025" s="14" t="s">
        <v>1059</v>
      </c>
      <c r="AE1025" s="57">
        <v>40417</v>
      </c>
      <c r="AF1025" s="33">
        <f t="shared" si="326"/>
        <v>1193.135641451255</v>
      </c>
      <c r="AG1025" s="84">
        <f t="shared" si="316"/>
        <v>1.7593310012880992</v>
      </c>
      <c r="AH1025" s="31">
        <f t="shared" si="327"/>
        <v>1095.8988906091593</v>
      </c>
      <c r="AI1025" s="86">
        <f t="shared" si="317"/>
        <v>1.6159511337543921</v>
      </c>
      <c r="AJ1025" s="155">
        <f t="shared" si="328"/>
        <v>1006.5866249520229</v>
      </c>
      <c r="AK1025" s="56"/>
      <c r="AL1025" s="86">
        <f t="shared" si="329"/>
        <v>1.4842562683032556</v>
      </c>
      <c r="AM1025" s="31">
        <f t="shared" si="330"/>
        <v>924.55302420199052</v>
      </c>
      <c r="AN1025" s="86">
        <f t="shared" si="331"/>
        <v>1.3632941145188999</v>
      </c>
      <c r="AO1025" s="31">
        <f t="shared" si="332"/>
        <v>849.20490037485729</v>
      </c>
      <c r="AP1025" s="89">
        <f t="shared" si="333"/>
        <v>1.2521899906183436</v>
      </c>
      <c r="AQ1025" s="20">
        <f t="shared" si="334"/>
        <v>779.99740841593882</v>
      </c>
      <c r="AR1025" s="86">
        <f t="shared" si="335"/>
        <v>1.1501404985952721</v>
      </c>
    </row>
    <row r="1026" spans="1:44" x14ac:dyDescent="0.25">
      <c r="A1026" s="3" t="s">
        <v>899</v>
      </c>
      <c r="B1026" s="4">
        <v>40419</v>
      </c>
      <c r="C1026" s="7">
        <v>4301350052</v>
      </c>
      <c r="D1026" s="8">
        <v>358</v>
      </c>
      <c r="E1026" s="8">
        <v>1101</v>
      </c>
      <c r="F1026" s="8" t="s">
        <v>1695</v>
      </c>
      <c r="G1026" s="8" t="s">
        <v>1696</v>
      </c>
      <c r="H1026" s="8">
        <v>40.083379999999899</v>
      </c>
      <c r="I1026" s="9">
        <v>-110.17268</v>
      </c>
      <c r="J1026" s="7">
        <v>1101</v>
      </c>
      <c r="K1026" s="8">
        <v>365</v>
      </c>
      <c r="L1026" s="8">
        <v>730</v>
      </c>
      <c r="M1026" s="8">
        <v>1095</v>
      </c>
      <c r="N1026" s="8">
        <v>1460</v>
      </c>
      <c r="O1026" s="8">
        <v>1825</v>
      </c>
      <c r="P1026" s="8">
        <v>2190</v>
      </c>
      <c r="Q1026" s="6">
        <v>2.3290384453705478E-4</v>
      </c>
      <c r="R1026" s="33">
        <f t="shared" si="318"/>
        <v>1011.2720101907865</v>
      </c>
      <c r="S1026" s="31">
        <f t="shared" si="319"/>
        <v>928.85656548166605</v>
      </c>
      <c r="T1026" s="31">
        <f t="shared" si="320"/>
        <v>853.15771676072154</v>
      </c>
      <c r="U1026" s="31">
        <f t="shared" si="321"/>
        <v>783.62808286866175</v>
      </c>
      <c r="V1026" s="31">
        <f t="shared" si="322"/>
        <v>719.76489246552569</v>
      </c>
      <c r="W1026" s="20">
        <f t="shared" si="323"/>
        <v>661.10634847263179</v>
      </c>
      <c r="Y1026" s="153">
        <f t="shared" si="315"/>
        <v>1.623472944</v>
      </c>
      <c r="Z1026" s="155">
        <f t="shared" si="324"/>
        <v>203.35540098132267</v>
      </c>
      <c r="AA1026" s="156">
        <f t="shared" si="325"/>
        <v>649.8023157793989</v>
      </c>
      <c r="AD1026" s="14" t="s">
        <v>899</v>
      </c>
      <c r="AE1026" s="57">
        <v>40419</v>
      </c>
      <c r="AF1026" s="33">
        <f t="shared" si="326"/>
        <v>1011.2720101907865</v>
      </c>
      <c r="AG1026" s="84">
        <f t="shared" si="316"/>
        <v>1.4911650749947631</v>
      </c>
      <c r="AH1026" s="31">
        <f t="shared" si="327"/>
        <v>928.85656548166605</v>
      </c>
      <c r="AI1026" s="86">
        <f t="shared" si="317"/>
        <v>1.3696398754915977</v>
      </c>
      <c r="AJ1026" s="155">
        <f t="shared" si="328"/>
        <v>853.15771676072154</v>
      </c>
      <c r="AK1026" s="56"/>
      <c r="AL1026" s="86">
        <f t="shared" si="329"/>
        <v>1.2580185923032214</v>
      </c>
      <c r="AM1026" s="31">
        <f t="shared" si="330"/>
        <v>783.62808286866175</v>
      </c>
      <c r="AN1026" s="86">
        <f t="shared" si="331"/>
        <v>1.155494087825488</v>
      </c>
      <c r="AO1026" s="31">
        <f t="shared" si="332"/>
        <v>719.76489246552569</v>
      </c>
      <c r="AP1026" s="89">
        <f t="shared" si="333"/>
        <v>1.061325003595686</v>
      </c>
      <c r="AQ1026" s="20">
        <f t="shared" si="334"/>
        <v>661.10634847263179</v>
      </c>
      <c r="AR1026" s="86">
        <f t="shared" si="335"/>
        <v>0.97483039950222838</v>
      </c>
    </row>
    <row r="1027" spans="1:44" x14ac:dyDescent="0.25">
      <c r="A1027" s="3" t="s">
        <v>1035</v>
      </c>
      <c r="B1027" s="4">
        <v>40419</v>
      </c>
      <c r="C1027" s="7">
        <v>4301350275</v>
      </c>
      <c r="D1027" s="8">
        <v>364</v>
      </c>
      <c r="E1027" s="8">
        <v>15683</v>
      </c>
      <c r="F1027" s="8" t="s">
        <v>1695</v>
      </c>
      <c r="G1027" s="8" t="s">
        <v>1696</v>
      </c>
      <c r="H1027" s="8">
        <v>40.332740000000001</v>
      </c>
      <c r="I1027" s="9">
        <v>-110.23987</v>
      </c>
      <c r="J1027" s="7">
        <v>15683</v>
      </c>
      <c r="K1027" s="8">
        <v>365</v>
      </c>
      <c r="L1027" s="8">
        <v>730</v>
      </c>
      <c r="M1027" s="8">
        <v>1095</v>
      </c>
      <c r="N1027" s="8">
        <v>1460</v>
      </c>
      <c r="O1027" s="8">
        <v>1825</v>
      </c>
      <c r="P1027" s="8">
        <v>2190</v>
      </c>
      <c r="Q1027" s="6">
        <v>2.3290384453705478E-4</v>
      </c>
      <c r="R1027" s="33">
        <f t="shared" si="318"/>
        <v>14404.885500292557</v>
      </c>
      <c r="S1027" s="31">
        <f t="shared" si="319"/>
        <v>13230.933257446839</v>
      </c>
      <c r="T1027" s="31">
        <f t="shared" si="320"/>
        <v>12152.654379617072</v>
      </c>
      <c r="U1027" s="31">
        <f t="shared" si="321"/>
        <v>11162.251792578767</v>
      </c>
      <c r="V1027" s="31">
        <f t="shared" si="322"/>
        <v>10252.563858798219</v>
      </c>
      <c r="W1027" s="20">
        <f t="shared" si="323"/>
        <v>9417.0125913681059</v>
      </c>
      <c r="Y1027" s="153">
        <f t="shared" si="315"/>
        <v>23.125273551999999</v>
      </c>
      <c r="Z1027" s="155">
        <f t="shared" si="324"/>
        <v>2896.660085004617</v>
      </c>
      <c r="AA1027" s="156">
        <f t="shared" si="325"/>
        <v>9255.9942946124538</v>
      </c>
      <c r="AD1027" s="14" t="s">
        <v>1035</v>
      </c>
      <c r="AE1027" s="57">
        <v>40419</v>
      </c>
      <c r="AF1027" s="33">
        <f t="shared" si="326"/>
        <v>14404.885500292557</v>
      </c>
      <c r="AG1027" s="84">
        <f t="shared" si="316"/>
        <v>21.240637485143388</v>
      </c>
      <c r="AH1027" s="31">
        <f t="shared" si="327"/>
        <v>13230.933257446839</v>
      </c>
      <c r="AI1027" s="86">
        <f t="shared" si="317"/>
        <v>19.509593249168692</v>
      </c>
      <c r="AJ1027" s="155">
        <f t="shared" si="328"/>
        <v>12152.654379617072</v>
      </c>
      <c r="AK1027" s="56"/>
      <c r="AL1027" s="86">
        <f t="shared" si="329"/>
        <v>17.919623599538074</v>
      </c>
      <c r="AM1027" s="31">
        <f t="shared" si="330"/>
        <v>11162.251792578767</v>
      </c>
      <c r="AN1027" s="86">
        <f t="shared" si="331"/>
        <v>16.459231407236263</v>
      </c>
      <c r="AO1027" s="31">
        <f t="shared" si="332"/>
        <v>10252.563858798219</v>
      </c>
      <c r="AP1027" s="89">
        <f t="shared" si="333"/>
        <v>15.117856522607761</v>
      </c>
      <c r="AQ1027" s="20">
        <f t="shared" si="334"/>
        <v>9417.0125913681059</v>
      </c>
      <c r="AR1027" s="86">
        <f t="shared" si="335"/>
        <v>13.885799414526291</v>
      </c>
    </row>
    <row r="1028" spans="1:44" x14ac:dyDescent="0.25">
      <c r="A1028" s="3" t="s">
        <v>1056</v>
      </c>
      <c r="B1028" s="4">
        <v>40421</v>
      </c>
      <c r="C1028" s="7">
        <v>4301350298</v>
      </c>
      <c r="D1028" s="8">
        <v>300</v>
      </c>
      <c r="E1028" s="8">
        <v>848</v>
      </c>
      <c r="F1028" s="8" t="s">
        <v>1695</v>
      </c>
      <c r="G1028" s="8" t="s">
        <v>1696</v>
      </c>
      <c r="H1028" s="8">
        <v>40.115000000000002</v>
      </c>
      <c r="I1028" s="9">
        <v>-110.12576</v>
      </c>
      <c r="J1028" s="7">
        <v>848</v>
      </c>
      <c r="K1028" s="8">
        <v>365</v>
      </c>
      <c r="L1028" s="8">
        <v>730</v>
      </c>
      <c r="M1028" s="8">
        <v>1095</v>
      </c>
      <c r="N1028" s="8">
        <v>1460</v>
      </c>
      <c r="O1028" s="8">
        <v>1825</v>
      </c>
      <c r="P1028" s="8">
        <v>2190</v>
      </c>
      <c r="Q1028" s="6">
        <v>2.3290384453705478E-4</v>
      </c>
      <c r="R1028" s="33">
        <f t="shared" si="318"/>
        <v>778.89070358018796</v>
      </c>
      <c r="S1028" s="31">
        <f t="shared" si="319"/>
        <v>715.41359448542494</v>
      </c>
      <c r="T1028" s="31">
        <f t="shared" si="320"/>
        <v>657.10966740516972</v>
      </c>
      <c r="U1028" s="31">
        <f t="shared" si="321"/>
        <v>603.55732449829713</v>
      </c>
      <c r="V1028" s="31">
        <f t="shared" si="322"/>
        <v>554.36932680360201</v>
      </c>
      <c r="W1028" s="20">
        <f t="shared" si="323"/>
        <v>509.18999410062827</v>
      </c>
      <c r="Y1028" s="153">
        <f t="shared" ref="Y1028:Y1091" si="336">J1028*$X$11</f>
        <v>1.2504133120000001</v>
      </c>
      <c r="Z1028" s="155">
        <f t="shared" si="324"/>
        <v>156.62613990205415</v>
      </c>
      <c r="AA1028" s="156">
        <f t="shared" si="325"/>
        <v>500.48352750311557</v>
      </c>
      <c r="AD1028" s="14" t="s">
        <v>1056</v>
      </c>
      <c r="AE1028" s="57">
        <v>40421</v>
      </c>
      <c r="AF1028" s="33">
        <f t="shared" si="326"/>
        <v>778.89070358018796</v>
      </c>
      <c r="AG1028" s="84">
        <f t="shared" ref="AG1028:AG1091" si="337">AF1028*$X$11</f>
        <v>1.1485086136199447</v>
      </c>
      <c r="AH1028" s="31">
        <f t="shared" si="327"/>
        <v>715.41359448542494</v>
      </c>
      <c r="AI1028" s="86">
        <f t="shared" ref="AI1028:AI1091" si="338">AH1028*$X$11</f>
        <v>1.0549088232669164</v>
      </c>
      <c r="AJ1028" s="155">
        <f t="shared" si="328"/>
        <v>657.10966740516972</v>
      </c>
      <c r="AK1028" s="56"/>
      <c r="AL1028" s="86">
        <f t="shared" si="329"/>
        <v>0.96893711741428856</v>
      </c>
      <c r="AM1028" s="31">
        <f t="shared" si="330"/>
        <v>603.55732449829713</v>
      </c>
      <c r="AN1028" s="86">
        <f t="shared" si="331"/>
        <v>0.88997183149501702</v>
      </c>
      <c r="AO1028" s="31">
        <f t="shared" si="332"/>
        <v>554.36932680360201</v>
      </c>
      <c r="AP1028" s="89">
        <f t="shared" si="333"/>
        <v>0.81744196462229046</v>
      </c>
      <c r="AQ1028" s="20">
        <f t="shared" si="334"/>
        <v>509.18999410062827</v>
      </c>
      <c r="AR1028" s="86">
        <f t="shared" si="335"/>
        <v>0.75082305066111676</v>
      </c>
    </row>
    <row r="1029" spans="1:44" x14ac:dyDescent="0.25">
      <c r="A1029" s="3" t="s">
        <v>1515</v>
      </c>
      <c r="B1029" s="4">
        <v>40424</v>
      </c>
      <c r="C1029" s="7">
        <v>4304751049</v>
      </c>
      <c r="D1029" s="8">
        <v>357</v>
      </c>
      <c r="E1029" s="8">
        <v>5662</v>
      </c>
      <c r="F1029" s="8" t="s">
        <v>1695</v>
      </c>
      <c r="G1029" s="8" t="s">
        <v>1697</v>
      </c>
      <c r="H1029" s="8">
        <v>40.140520000000002</v>
      </c>
      <c r="I1029" s="9">
        <v>-109.86179</v>
      </c>
      <c r="J1029" s="7">
        <v>5662</v>
      </c>
      <c r="K1029" s="8">
        <v>365</v>
      </c>
      <c r="L1029" s="8">
        <v>730</v>
      </c>
      <c r="M1029" s="8">
        <v>1095</v>
      </c>
      <c r="N1029" s="8">
        <v>1460</v>
      </c>
      <c r="O1029" s="8">
        <v>1825</v>
      </c>
      <c r="P1029" s="8">
        <v>2190</v>
      </c>
      <c r="Q1029" s="6">
        <v>2.3290384453705478E-4</v>
      </c>
      <c r="R1029" s="33">
        <f t="shared" ref="R1029:R1092" si="339">(J1029*(EXP(-Q1029*K1029)))</f>
        <v>5200.5650514988492</v>
      </c>
      <c r="S1029" s="31">
        <f t="shared" ref="S1029:S1092" si="340">(J1029*(EXP(-Q1029*L1029)))</f>
        <v>4776.7355801609383</v>
      </c>
      <c r="T1029" s="31">
        <f t="shared" ref="T1029:T1092" si="341">(J1029*(EXP(-Q1029*M1029)))</f>
        <v>4387.4468594906493</v>
      </c>
      <c r="U1029" s="31">
        <f t="shared" ref="U1029:U1092" si="342">(J1029*(EXP(-Q1029*N1029)))</f>
        <v>4029.8839284308474</v>
      </c>
      <c r="V1029" s="31">
        <f t="shared" ref="V1029:V1092" si="343">(J1029*(EXP(-Q1029*O1029)))</f>
        <v>3701.4612362759367</v>
      </c>
      <c r="W1029" s="20">
        <f t="shared" ref="W1029:W1092" si="344">(J1029*(EXP(-Q1029*P1029)))</f>
        <v>3399.8039464596195</v>
      </c>
      <c r="Y1029" s="153">
        <f t="shared" si="336"/>
        <v>8.3488681279999994</v>
      </c>
      <c r="Z1029" s="155">
        <f t="shared" ref="Z1029:Z1092" si="345">(87/365)*T1029</f>
        <v>1045.7750048648945</v>
      </c>
      <c r="AA1029" s="156">
        <f t="shared" ref="AA1029:AA1092" si="346">(278/365)*T1029</f>
        <v>3341.6718546257548</v>
      </c>
      <c r="AD1029" s="14" t="s">
        <v>1515</v>
      </c>
      <c r="AE1029" s="57">
        <v>40424</v>
      </c>
      <c r="AF1029" s="33">
        <f t="shared" ref="AF1029:AF1092" si="347">R1029</f>
        <v>5200.5650514988492</v>
      </c>
      <c r="AG1029" s="84">
        <f t="shared" si="337"/>
        <v>7.6684619932973188</v>
      </c>
      <c r="AH1029" s="31">
        <f t="shared" ref="AH1029:AH1092" si="348">S1029</f>
        <v>4776.7355801609383</v>
      </c>
      <c r="AI1029" s="86">
        <f t="shared" si="338"/>
        <v>7.04350678931283</v>
      </c>
      <c r="AJ1029" s="155">
        <f t="shared" ref="AJ1029:AJ1092" si="349">T1029</f>
        <v>4387.4468594906493</v>
      </c>
      <c r="AK1029" s="56"/>
      <c r="AL1029" s="86">
        <f t="shared" ref="AL1029:AL1092" si="350">AJ1029*$X$11</f>
        <v>6.4694834419807794</v>
      </c>
      <c r="AM1029" s="31">
        <f t="shared" ref="AM1029:AM1092" si="351">U1029</f>
        <v>4029.8839284308474</v>
      </c>
      <c r="AN1029" s="86">
        <f t="shared" ref="AN1029:AN1092" si="352">AM1029*$X$11</f>
        <v>5.9422411673641351</v>
      </c>
      <c r="AO1029" s="31">
        <f t="shared" ref="AO1029:AO1092" si="353">V1029</f>
        <v>3701.4612362759367</v>
      </c>
      <c r="AP1029" s="89">
        <f t="shared" ref="AP1029:AP1092" si="354">AO1029*$X$11</f>
        <v>5.4579674571832646</v>
      </c>
      <c r="AQ1029" s="20">
        <f t="shared" ref="AQ1029:AQ1092" si="355">W1029</f>
        <v>3399.8039464596195</v>
      </c>
      <c r="AR1029" s="86">
        <f t="shared" ref="AR1029:AR1092" si="356">AQ1029*$X$11</f>
        <v>5.013160510428353</v>
      </c>
    </row>
    <row r="1030" spans="1:44" x14ac:dyDescent="0.25">
      <c r="A1030" s="3" t="s">
        <v>821</v>
      </c>
      <c r="B1030" s="4">
        <v>40425</v>
      </c>
      <c r="C1030" s="7">
        <v>4301334198</v>
      </c>
      <c r="D1030" s="8">
        <v>364</v>
      </c>
      <c r="E1030" s="8">
        <v>1088</v>
      </c>
      <c r="F1030" s="8" t="s">
        <v>1695</v>
      </c>
      <c r="G1030" s="8" t="s">
        <v>1696</v>
      </c>
      <c r="H1030" s="8">
        <v>40.0796899999999</v>
      </c>
      <c r="I1030" s="9">
        <v>-110.16937</v>
      </c>
      <c r="J1030" s="7">
        <v>1088</v>
      </c>
      <c r="K1030" s="8">
        <v>365</v>
      </c>
      <c r="L1030" s="8">
        <v>730</v>
      </c>
      <c r="M1030" s="8">
        <v>1095</v>
      </c>
      <c r="N1030" s="8">
        <v>1460</v>
      </c>
      <c r="O1030" s="8">
        <v>1825</v>
      </c>
      <c r="P1030" s="8">
        <v>2190</v>
      </c>
      <c r="Q1030" s="6">
        <v>2.3290384453705478E-4</v>
      </c>
      <c r="R1030" s="33">
        <f t="shared" si="339"/>
        <v>999.33146874439217</v>
      </c>
      <c r="S1030" s="31">
        <f t="shared" si="340"/>
        <v>917.88914009450741</v>
      </c>
      <c r="T1030" s="31">
        <f t="shared" si="341"/>
        <v>843.08410157644414</v>
      </c>
      <c r="U1030" s="31">
        <f t="shared" si="342"/>
        <v>774.37543520536235</v>
      </c>
      <c r="V1030" s="31">
        <f t="shared" si="343"/>
        <v>711.26630608764026</v>
      </c>
      <c r="W1030" s="20">
        <f t="shared" si="344"/>
        <v>653.30036978948533</v>
      </c>
      <c r="Y1030" s="153">
        <f t="shared" si="336"/>
        <v>1.604303872</v>
      </c>
      <c r="Z1030" s="155">
        <f t="shared" si="345"/>
        <v>200.95429270452229</v>
      </c>
      <c r="AA1030" s="156">
        <f t="shared" si="346"/>
        <v>642.1298088719218</v>
      </c>
      <c r="AD1030" s="14" t="s">
        <v>821</v>
      </c>
      <c r="AE1030" s="57">
        <v>40425</v>
      </c>
      <c r="AF1030" s="33">
        <f t="shared" si="347"/>
        <v>999.33146874439217</v>
      </c>
      <c r="AG1030" s="84">
        <f t="shared" si="337"/>
        <v>1.473558221248231</v>
      </c>
      <c r="AH1030" s="31">
        <f t="shared" si="348"/>
        <v>917.88914009450741</v>
      </c>
      <c r="AI1030" s="86">
        <f t="shared" si="338"/>
        <v>1.3534679241915153</v>
      </c>
      <c r="AJ1030" s="155">
        <f t="shared" si="349"/>
        <v>843.08410157644414</v>
      </c>
      <c r="AK1030" s="56"/>
      <c r="AL1030" s="86">
        <f t="shared" si="350"/>
        <v>1.2431646034749362</v>
      </c>
      <c r="AM1030" s="31">
        <f t="shared" si="351"/>
        <v>774.37543520536235</v>
      </c>
      <c r="AN1030" s="86">
        <f t="shared" si="352"/>
        <v>1.1418506517294558</v>
      </c>
      <c r="AO1030" s="31">
        <f t="shared" si="353"/>
        <v>711.26630608764026</v>
      </c>
      <c r="AP1030" s="89">
        <f t="shared" si="354"/>
        <v>1.0487934640436933</v>
      </c>
      <c r="AQ1030" s="20">
        <f t="shared" si="355"/>
        <v>653.30036978948533</v>
      </c>
      <c r="AR1030" s="86">
        <f t="shared" si="356"/>
        <v>0.96332014047086678</v>
      </c>
    </row>
    <row r="1031" spans="1:44" x14ac:dyDescent="0.25">
      <c r="A1031" s="3" t="s">
        <v>792</v>
      </c>
      <c r="B1031" s="4">
        <v>40427</v>
      </c>
      <c r="C1031" s="7">
        <v>4301334138</v>
      </c>
      <c r="D1031" s="8">
        <v>298</v>
      </c>
      <c r="E1031" s="8">
        <v>1385</v>
      </c>
      <c r="F1031" s="8" t="s">
        <v>1695</v>
      </c>
      <c r="G1031" s="8" t="s">
        <v>1696</v>
      </c>
      <c r="H1031" s="8">
        <v>40.214790000000001</v>
      </c>
      <c r="I1031" s="9">
        <v>-110.562119999999</v>
      </c>
      <c r="J1031" s="7">
        <v>1385</v>
      </c>
      <c r="K1031" s="8">
        <v>365</v>
      </c>
      <c r="L1031" s="8">
        <v>730</v>
      </c>
      <c r="M1031" s="8">
        <v>1095</v>
      </c>
      <c r="N1031" s="8">
        <v>1460</v>
      </c>
      <c r="O1031" s="8">
        <v>1825</v>
      </c>
      <c r="P1031" s="8">
        <v>2190</v>
      </c>
      <c r="Q1031" s="6">
        <v>2.3290384453705478E-4</v>
      </c>
      <c r="R1031" s="33">
        <f t="shared" si="339"/>
        <v>1272.1269156350947</v>
      </c>
      <c r="S1031" s="31">
        <f t="shared" si="340"/>
        <v>1168.4526277857472</v>
      </c>
      <c r="T1031" s="31">
        <f t="shared" si="341"/>
        <v>1073.2274638633962</v>
      </c>
      <c r="U1031" s="31">
        <f t="shared" si="342"/>
        <v>985.76284720535557</v>
      </c>
      <c r="V1031" s="31">
        <f t="shared" si="343"/>
        <v>905.42631795163766</v>
      </c>
      <c r="W1031" s="20">
        <f t="shared" si="344"/>
        <v>831.63695970444599</v>
      </c>
      <c r="Y1031" s="153">
        <f t="shared" si="336"/>
        <v>2.04224344</v>
      </c>
      <c r="Z1031" s="155">
        <f t="shared" si="345"/>
        <v>255.81038179757664</v>
      </c>
      <c r="AA1031" s="156">
        <f t="shared" si="346"/>
        <v>817.41708206581961</v>
      </c>
      <c r="AD1031" s="14" t="s">
        <v>792</v>
      </c>
      <c r="AE1031" s="57">
        <v>40427</v>
      </c>
      <c r="AF1031" s="33">
        <f t="shared" si="347"/>
        <v>1272.1269156350947</v>
      </c>
      <c r="AG1031" s="84">
        <f t="shared" si="337"/>
        <v>1.875807110688235</v>
      </c>
      <c r="AH1031" s="31">
        <f t="shared" si="348"/>
        <v>1168.4526277857472</v>
      </c>
      <c r="AI1031" s="86">
        <f t="shared" si="338"/>
        <v>1.7229348115857066</v>
      </c>
      <c r="AJ1031" s="155">
        <f t="shared" si="349"/>
        <v>1073.2274638633962</v>
      </c>
      <c r="AK1031" s="56"/>
      <c r="AL1031" s="86">
        <f t="shared" si="350"/>
        <v>1.5825211174749876</v>
      </c>
      <c r="AM1031" s="31">
        <f t="shared" si="351"/>
        <v>985.76284720535557</v>
      </c>
      <c r="AN1031" s="86">
        <f t="shared" si="352"/>
        <v>1.4535506917695737</v>
      </c>
      <c r="AO1031" s="31">
        <f t="shared" si="353"/>
        <v>905.42631795163766</v>
      </c>
      <c r="AP1031" s="89">
        <f t="shared" si="354"/>
        <v>1.3350909445776795</v>
      </c>
      <c r="AQ1031" s="20">
        <f t="shared" si="355"/>
        <v>831.63695970444599</v>
      </c>
      <c r="AR1031" s="86">
        <f t="shared" si="356"/>
        <v>1.2262852891104326</v>
      </c>
    </row>
    <row r="1032" spans="1:44" x14ac:dyDescent="0.25">
      <c r="A1032" s="3" t="s">
        <v>811</v>
      </c>
      <c r="B1032" s="4">
        <v>40429</v>
      </c>
      <c r="C1032" s="7">
        <v>4301334182</v>
      </c>
      <c r="D1032" s="8">
        <v>284</v>
      </c>
      <c r="E1032" s="8">
        <v>1993</v>
      </c>
      <c r="F1032" s="8" t="s">
        <v>1695</v>
      </c>
      <c r="G1032" s="8" t="s">
        <v>1696</v>
      </c>
      <c r="H1032" s="8">
        <v>40.086709999999897</v>
      </c>
      <c r="I1032" s="9">
        <v>-110.16894000000001</v>
      </c>
      <c r="J1032" s="7">
        <v>1993</v>
      </c>
      <c r="K1032" s="8">
        <v>365</v>
      </c>
      <c r="L1032" s="8">
        <v>730</v>
      </c>
      <c r="M1032" s="8">
        <v>1095</v>
      </c>
      <c r="N1032" s="8">
        <v>1460</v>
      </c>
      <c r="O1032" s="8">
        <v>1825</v>
      </c>
      <c r="P1032" s="8">
        <v>2190</v>
      </c>
      <c r="Q1032" s="6">
        <v>2.3290384453705478E-4</v>
      </c>
      <c r="R1032" s="33">
        <f t="shared" si="339"/>
        <v>1830.5768540510787</v>
      </c>
      <c r="S1032" s="31">
        <f t="shared" si="340"/>
        <v>1681.3906766620894</v>
      </c>
      <c r="T1032" s="31">
        <f t="shared" si="341"/>
        <v>1544.3626970972916</v>
      </c>
      <c r="U1032" s="31">
        <f t="shared" si="342"/>
        <v>1418.5020609965875</v>
      </c>
      <c r="V1032" s="31">
        <f t="shared" si="343"/>
        <v>1302.8986654712014</v>
      </c>
      <c r="W1032" s="20">
        <f t="shared" si="344"/>
        <v>1196.7165781162171</v>
      </c>
      <c r="Y1032" s="153">
        <f t="shared" si="336"/>
        <v>2.9387661919999997</v>
      </c>
      <c r="Z1032" s="155">
        <f t="shared" si="345"/>
        <v>368.10836889716268</v>
      </c>
      <c r="AA1032" s="156">
        <f t="shared" si="346"/>
        <v>1176.2543282001288</v>
      </c>
      <c r="AD1032" s="14" t="s">
        <v>811</v>
      </c>
      <c r="AE1032" s="57">
        <v>40429</v>
      </c>
      <c r="AF1032" s="33">
        <f t="shared" si="347"/>
        <v>1830.5768540510787</v>
      </c>
      <c r="AG1032" s="84">
        <f t="shared" si="337"/>
        <v>2.6992661166798939</v>
      </c>
      <c r="AH1032" s="31">
        <f t="shared" si="348"/>
        <v>1681.3906766620894</v>
      </c>
      <c r="AI1032" s="86">
        <f t="shared" si="338"/>
        <v>2.4792845339280238</v>
      </c>
      <c r="AJ1032" s="155">
        <f t="shared" si="349"/>
        <v>1544.3626970972916</v>
      </c>
      <c r="AK1032" s="56"/>
      <c r="AL1032" s="86">
        <f t="shared" si="350"/>
        <v>2.2772307488286287</v>
      </c>
      <c r="AM1032" s="31">
        <f t="shared" si="351"/>
        <v>1418.5020609965875</v>
      </c>
      <c r="AN1032" s="86">
        <f t="shared" si="352"/>
        <v>2.0916437030301522</v>
      </c>
      <c r="AO1032" s="31">
        <f t="shared" si="353"/>
        <v>1302.8986654712014</v>
      </c>
      <c r="AP1032" s="89">
        <f t="shared" si="354"/>
        <v>1.9211814097785671</v>
      </c>
      <c r="AQ1032" s="20">
        <f t="shared" si="355"/>
        <v>1196.7165781162171</v>
      </c>
      <c r="AR1032" s="86">
        <f t="shared" si="356"/>
        <v>1.7646112499617992</v>
      </c>
    </row>
    <row r="1033" spans="1:44" x14ac:dyDescent="0.25">
      <c r="A1033" s="3" t="s">
        <v>1054</v>
      </c>
      <c r="B1033" s="4">
        <v>40430</v>
      </c>
      <c r="C1033" s="7">
        <v>4301350296</v>
      </c>
      <c r="D1033" s="8">
        <v>357</v>
      </c>
      <c r="E1033" s="8">
        <v>3810</v>
      </c>
      <c r="F1033" s="8" t="s">
        <v>1695</v>
      </c>
      <c r="G1033" s="8" t="s">
        <v>1696</v>
      </c>
      <c r="H1033" s="8">
        <v>40.121029999999898</v>
      </c>
      <c r="I1033" s="9">
        <v>-110.058409999999</v>
      </c>
      <c r="J1033" s="7">
        <v>3810</v>
      </c>
      <c r="K1033" s="8">
        <v>365</v>
      </c>
      <c r="L1033" s="8">
        <v>730</v>
      </c>
      <c r="M1033" s="8">
        <v>1095</v>
      </c>
      <c r="N1033" s="8">
        <v>1460</v>
      </c>
      <c r="O1033" s="8">
        <v>1825</v>
      </c>
      <c r="P1033" s="8">
        <v>2190</v>
      </c>
      <c r="Q1033" s="6">
        <v>2.3290384453705478E-4</v>
      </c>
      <c r="R1033" s="33">
        <f t="shared" si="339"/>
        <v>3499.497146981741</v>
      </c>
      <c r="S1033" s="31">
        <f t="shared" si="340"/>
        <v>3214.2992865441852</v>
      </c>
      <c r="T1033" s="31">
        <f t="shared" si="341"/>
        <v>2952.3441424689818</v>
      </c>
      <c r="U1033" s="31">
        <f t="shared" si="342"/>
        <v>2711.7375074746606</v>
      </c>
      <c r="V1033" s="31">
        <f t="shared" si="343"/>
        <v>2490.739546134108</v>
      </c>
      <c r="W1033" s="20">
        <f t="shared" si="344"/>
        <v>2287.7522140606056</v>
      </c>
      <c r="Y1033" s="153">
        <f t="shared" si="336"/>
        <v>5.6180126399999999</v>
      </c>
      <c r="Z1033" s="155">
        <f t="shared" si="345"/>
        <v>703.70942573918194</v>
      </c>
      <c r="AA1033" s="156">
        <f t="shared" si="346"/>
        <v>2248.6347167297999</v>
      </c>
      <c r="AD1033" s="14" t="s">
        <v>1054</v>
      </c>
      <c r="AE1033" s="57">
        <v>40430</v>
      </c>
      <c r="AF1033" s="33">
        <f t="shared" si="347"/>
        <v>3499.497146981741</v>
      </c>
      <c r="AG1033" s="84">
        <f t="shared" si="337"/>
        <v>5.1601625210990445</v>
      </c>
      <c r="AH1033" s="31">
        <f t="shared" si="348"/>
        <v>3214.2992865441852</v>
      </c>
      <c r="AI1033" s="86">
        <f t="shared" si="338"/>
        <v>4.7396257271780087</v>
      </c>
      <c r="AJ1033" s="155">
        <f t="shared" si="349"/>
        <v>2952.3441424689818</v>
      </c>
      <c r="AK1033" s="56"/>
      <c r="AL1033" s="86">
        <f t="shared" si="350"/>
        <v>4.3533613412127821</v>
      </c>
      <c r="AM1033" s="31">
        <f t="shared" si="351"/>
        <v>2711.7375074746606</v>
      </c>
      <c r="AN1033" s="86">
        <f t="shared" si="352"/>
        <v>3.9985762712217157</v>
      </c>
      <c r="AO1033" s="31">
        <f t="shared" si="353"/>
        <v>2490.739546134108</v>
      </c>
      <c r="AP1033" s="89">
        <f t="shared" si="354"/>
        <v>3.6727050533147718</v>
      </c>
      <c r="AQ1033" s="20">
        <f t="shared" si="355"/>
        <v>2287.7522140606056</v>
      </c>
      <c r="AR1033" s="86">
        <f t="shared" si="356"/>
        <v>3.3733913007297813</v>
      </c>
    </row>
    <row r="1034" spans="1:44" x14ac:dyDescent="0.25">
      <c r="A1034" s="3" t="s">
        <v>1514</v>
      </c>
      <c r="B1034" s="4">
        <v>40431</v>
      </c>
      <c r="C1034" s="7">
        <v>4304751048</v>
      </c>
      <c r="D1034" s="8">
        <v>350</v>
      </c>
      <c r="E1034" s="8">
        <v>3749</v>
      </c>
      <c r="F1034" s="8" t="s">
        <v>1695</v>
      </c>
      <c r="G1034" s="8" t="s">
        <v>1697</v>
      </c>
      <c r="H1034" s="8">
        <v>40.154809999999898</v>
      </c>
      <c r="I1034" s="9">
        <v>-109.85193</v>
      </c>
      <c r="J1034" s="7">
        <v>3749</v>
      </c>
      <c r="K1034" s="8">
        <v>365</v>
      </c>
      <c r="L1034" s="8">
        <v>730</v>
      </c>
      <c r="M1034" s="8">
        <v>1095</v>
      </c>
      <c r="N1034" s="8">
        <v>1460</v>
      </c>
      <c r="O1034" s="8">
        <v>1825</v>
      </c>
      <c r="P1034" s="8">
        <v>2190</v>
      </c>
      <c r="Q1034" s="6">
        <v>2.3290384453705478E-4</v>
      </c>
      <c r="R1034" s="33">
        <f t="shared" si="339"/>
        <v>3443.4684525025059</v>
      </c>
      <c r="S1034" s="31">
        <f t="shared" si="340"/>
        <v>3162.8367520352099</v>
      </c>
      <c r="T1034" s="31">
        <f t="shared" si="341"/>
        <v>2905.0756404504496</v>
      </c>
      <c r="U1034" s="31">
        <f t="shared" si="342"/>
        <v>2668.321237669948</v>
      </c>
      <c r="V1034" s="31">
        <f t="shared" si="343"/>
        <v>2450.8615638994152</v>
      </c>
      <c r="W1034" s="20">
        <f t="shared" si="344"/>
        <v>2251.1241602396881</v>
      </c>
      <c r="Y1034" s="153">
        <f t="shared" si="336"/>
        <v>5.5280654560000002</v>
      </c>
      <c r="Z1034" s="155">
        <f t="shared" si="345"/>
        <v>692.44268690188801</v>
      </c>
      <c r="AA1034" s="156">
        <f t="shared" si="346"/>
        <v>2212.6329535485615</v>
      </c>
      <c r="AD1034" s="14" t="s">
        <v>1514</v>
      </c>
      <c r="AE1034" s="57">
        <v>40431</v>
      </c>
      <c r="AF1034" s="33">
        <f t="shared" si="347"/>
        <v>3443.4684525025059</v>
      </c>
      <c r="AG1034" s="84">
        <f t="shared" si="337"/>
        <v>5.0775457458268551</v>
      </c>
      <c r="AH1034" s="31">
        <f t="shared" si="348"/>
        <v>3162.8367520352099</v>
      </c>
      <c r="AI1034" s="86">
        <f t="shared" si="338"/>
        <v>4.6637419556930064</v>
      </c>
      <c r="AJ1034" s="155">
        <f t="shared" si="349"/>
        <v>2905.0756404504496</v>
      </c>
      <c r="AK1034" s="56"/>
      <c r="AL1034" s="86">
        <f t="shared" si="350"/>
        <v>4.2836618551723671</v>
      </c>
      <c r="AM1034" s="31">
        <f t="shared" si="351"/>
        <v>2668.321237669948</v>
      </c>
      <c r="AN1034" s="86">
        <f t="shared" si="352"/>
        <v>3.9345570710787956</v>
      </c>
      <c r="AO1034" s="31">
        <f t="shared" si="353"/>
        <v>2450.8615638994152</v>
      </c>
      <c r="AP1034" s="89">
        <f t="shared" si="354"/>
        <v>3.613903213878499</v>
      </c>
      <c r="AQ1034" s="20">
        <f t="shared" si="355"/>
        <v>2251.1241602396881</v>
      </c>
      <c r="AR1034" s="86">
        <f t="shared" si="356"/>
        <v>3.3193816237364704</v>
      </c>
    </row>
    <row r="1035" spans="1:44" x14ac:dyDescent="0.25">
      <c r="A1035" s="3" t="s">
        <v>809</v>
      </c>
      <c r="B1035" s="4">
        <v>40432</v>
      </c>
      <c r="C1035" s="7">
        <v>4301334180</v>
      </c>
      <c r="D1035" s="8">
        <v>362</v>
      </c>
      <c r="E1035" s="8">
        <v>645</v>
      </c>
      <c r="F1035" s="8" t="s">
        <v>1695</v>
      </c>
      <c r="G1035" s="8" t="s">
        <v>1696</v>
      </c>
      <c r="H1035" s="8">
        <v>40.083880000000001</v>
      </c>
      <c r="I1035" s="9">
        <v>-110.16421</v>
      </c>
      <c r="J1035" s="7">
        <v>645</v>
      </c>
      <c r="K1035" s="8">
        <v>365</v>
      </c>
      <c r="L1035" s="8">
        <v>730</v>
      </c>
      <c r="M1035" s="8">
        <v>1095</v>
      </c>
      <c r="N1035" s="8">
        <v>1460</v>
      </c>
      <c r="O1035" s="8">
        <v>1825</v>
      </c>
      <c r="P1035" s="8">
        <v>2190</v>
      </c>
      <c r="Q1035" s="6">
        <v>2.3290384453705478E-4</v>
      </c>
      <c r="R1035" s="33">
        <f t="shared" si="339"/>
        <v>592.43455637879867</v>
      </c>
      <c r="S1035" s="31">
        <f t="shared" si="340"/>
        <v>544.15302882440926</v>
      </c>
      <c r="T1035" s="31">
        <f t="shared" si="341"/>
        <v>499.8062918353001</v>
      </c>
      <c r="U1035" s="31">
        <f t="shared" si="342"/>
        <v>459.07367252523784</v>
      </c>
      <c r="V1035" s="31">
        <f t="shared" si="343"/>
        <v>421.66063182585293</v>
      </c>
      <c r="W1035" s="20">
        <f t="shared" si="344"/>
        <v>387.29663466380333</v>
      </c>
      <c r="Y1035" s="153">
        <f t="shared" si="336"/>
        <v>0.95108088000000002</v>
      </c>
      <c r="Z1035" s="155">
        <f t="shared" si="345"/>
        <v>119.13191065663317</v>
      </c>
      <c r="AA1035" s="156">
        <f t="shared" si="346"/>
        <v>380.67438117866692</v>
      </c>
      <c r="AD1035" s="14" t="s">
        <v>809</v>
      </c>
      <c r="AE1035" s="57">
        <v>40432</v>
      </c>
      <c r="AF1035" s="33">
        <f t="shared" si="347"/>
        <v>592.43455637879867</v>
      </c>
      <c r="AG1035" s="84">
        <f t="shared" si="337"/>
        <v>0.87357082050101931</v>
      </c>
      <c r="AH1035" s="31">
        <f t="shared" si="348"/>
        <v>544.15302882440926</v>
      </c>
      <c r="AI1035" s="86">
        <f t="shared" si="338"/>
        <v>0.80237758373485968</v>
      </c>
      <c r="AJ1035" s="155">
        <f t="shared" si="349"/>
        <v>499.8062918353001</v>
      </c>
      <c r="AK1035" s="56"/>
      <c r="AL1035" s="86">
        <f t="shared" si="350"/>
        <v>0.73698636878799073</v>
      </c>
      <c r="AM1035" s="31">
        <f t="shared" si="351"/>
        <v>459.07367252523784</v>
      </c>
      <c r="AN1035" s="86">
        <f t="shared" si="352"/>
        <v>0.67692432938005431</v>
      </c>
      <c r="AO1035" s="31">
        <f t="shared" si="353"/>
        <v>421.66063182585293</v>
      </c>
      <c r="AP1035" s="89">
        <f t="shared" si="354"/>
        <v>0.62175715469502046</v>
      </c>
      <c r="AQ1035" s="20">
        <f t="shared" si="355"/>
        <v>387.29663466380333</v>
      </c>
      <c r="AR1035" s="86">
        <f t="shared" si="356"/>
        <v>0.57108592886370324</v>
      </c>
    </row>
    <row r="1036" spans="1:44" x14ac:dyDescent="0.25">
      <c r="A1036" s="3" t="s">
        <v>316</v>
      </c>
      <c r="B1036" s="4">
        <v>40433</v>
      </c>
      <c r="C1036" s="7">
        <v>4301331888</v>
      </c>
      <c r="D1036" s="8">
        <v>330</v>
      </c>
      <c r="E1036" s="8">
        <v>1197</v>
      </c>
      <c r="F1036" s="8" t="s">
        <v>1695</v>
      </c>
      <c r="G1036" s="8" t="s">
        <v>1696</v>
      </c>
      <c r="H1036" s="8">
        <v>39.963720000000002</v>
      </c>
      <c r="I1036" s="9">
        <v>-110.18243</v>
      </c>
      <c r="J1036" s="7">
        <v>1197</v>
      </c>
      <c r="K1036" s="8">
        <v>365</v>
      </c>
      <c r="L1036" s="8">
        <v>730</v>
      </c>
      <c r="M1036" s="8">
        <v>1095</v>
      </c>
      <c r="N1036" s="8">
        <v>1460</v>
      </c>
      <c r="O1036" s="8">
        <v>1825</v>
      </c>
      <c r="P1036" s="8">
        <v>2190</v>
      </c>
      <c r="Q1036" s="6">
        <v>2.3290384453705478E-4</v>
      </c>
      <c r="R1036" s="33">
        <f t="shared" si="339"/>
        <v>1099.4483162564682</v>
      </c>
      <c r="S1036" s="31">
        <f t="shared" si="340"/>
        <v>1009.8467837252991</v>
      </c>
      <c r="T1036" s="31">
        <f t="shared" si="341"/>
        <v>927.54749042923129</v>
      </c>
      <c r="U1036" s="31">
        <f t="shared" si="342"/>
        <v>851.95532715148784</v>
      </c>
      <c r="V1036" s="31">
        <f t="shared" si="343"/>
        <v>782.52368417914101</v>
      </c>
      <c r="W1036" s="20">
        <f t="shared" si="344"/>
        <v>718.75049874817455</v>
      </c>
      <c r="Y1036" s="153">
        <f t="shared" si="336"/>
        <v>1.7650291679999999</v>
      </c>
      <c r="Z1036" s="155">
        <f t="shared" si="345"/>
        <v>221.08666210230993</v>
      </c>
      <c r="AA1036" s="156">
        <f t="shared" si="346"/>
        <v>706.46082832692139</v>
      </c>
      <c r="AD1036" s="14" t="s">
        <v>316</v>
      </c>
      <c r="AE1036" s="57">
        <v>40433</v>
      </c>
      <c r="AF1036" s="33">
        <f t="shared" si="347"/>
        <v>1099.4483162564682</v>
      </c>
      <c r="AG1036" s="84">
        <f t="shared" si="337"/>
        <v>1.6211849180460776</v>
      </c>
      <c r="AH1036" s="31">
        <f t="shared" si="348"/>
        <v>1009.8467837252991</v>
      </c>
      <c r="AI1036" s="86">
        <f t="shared" si="338"/>
        <v>1.4890635158614374</v>
      </c>
      <c r="AJ1036" s="155">
        <f t="shared" si="349"/>
        <v>927.54749042923129</v>
      </c>
      <c r="AK1036" s="56"/>
      <c r="AL1036" s="86">
        <f t="shared" si="350"/>
        <v>1.3677095867274804</v>
      </c>
      <c r="AM1036" s="31">
        <f t="shared" si="351"/>
        <v>851.95532715148784</v>
      </c>
      <c r="AN1036" s="86">
        <f t="shared" si="352"/>
        <v>1.2562456159192634</v>
      </c>
      <c r="AO1036" s="31">
        <f t="shared" si="353"/>
        <v>782.52368417914101</v>
      </c>
      <c r="AP1036" s="89">
        <f t="shared" si="354"/>
        <v>1.1538656033642474</v>
      </c>
      <c r="AQ1036" s="20">
        <f t="shared" si="355"/>
        <v>718.75049874817455</v>
      </c>
      <c r="AR1036" s="86">
        <f t="shared" si="356"/>
        <v>1.0598292354261283</v>
      </c>
    </row>
    <row r="1037" spans="1:44" x14ac:dyDescent="0.25">
      <c r="A1037" s="3" t="s">
        <v>1063</v>
      </c>
      <c r="B1037" s="4">
        <v>40435</v>
      </c>
      <c r="C1037" s="7">
        <v>4301350305</v>
      </c>
      <c r="D1037" s="8">
        <v>344</v>
      </c>
      <c r="E1037" s="8">
        <v>1297</v>
      </c>
      <c r="F1037" s="8" t="s">
        <v>1695</v>
      </c>
      <c r="G1037" s="8" t="s">
        <v>1696</v>
      </c>
      <c r="H1037" s="8">
        <v>40.122660000000003</v>
      </c>
      <c r="I1037" s="9">
        <v>-110.06515</v>
      </c>
      <c r="J1037" s="7">
        <v>1297</v>
      </c>
      <c r="K1037" s="8">
        <v>365</v>
      </c>
      <c r="L1037" s="8">
        <v>730</v>
      </c>
      <c r="M1037" s="8">
        <v>1095</v>
      </c>
      <c r="N1037" s="8">
        <v>1460</v>
      </c>
      <c r="O1037" s="8">
        <v>1825</v>
      </c>
      <c r="P1037" s="8">
        <v>2190</v>
      </c>
      <c r="Q1037" s="6">
        <v>2.3290384453705478E-4</v>
      </c>
      <c r="R1037" s="33">
        <f t="shared" si="339"/>
        <v>1191.2986350748865</v>
      </c>
      <c r="S1037" s="31">
        <f t="shared" si="340"/>
        <v>1094.2115943957501</v>
      </c>
      <c r="T1037" s="31">
        <f t="shared" si="341"/>
        <v>1005.0368380005957</v>
      </c>
      <c r="U1037" s="31">
        <f t="shared" si="342"/>
        <v>923.12953994609836</v>
      </c>
      <c r="V1037" s="31">
        <f t="shared" si="343"/>
        <v>847.89742554749034</v>
      </c>
      <c r="W1037" s="20">
        <f t="shared" si="344"/>
        <v>778.79648861853173</v>
      </c>
      <c r="Y1037" s="153">
        <f t="shared" si="336"/>
        <v>1.9124835679999999</v>
      </c>
      <c r="Z1037" s="155">
        <f t="shared" si="345"/>
        <v>239.55672577000499</v>
      </c>
      <c r="AA1037" s="156">
        <f t="shared" si="346"/>
        <v>765.48011223059063</v>
      </c>
      <c r="AD1037" s="14" t="s">
        <v>1063</v>
      </c>
      <c r="AE1037" s="57">
        <v>40435</v>
      </c>
      <c r="AF1037" s="33">
        <f t="shared" si="347"/>
        <v>1191.2986350748865</v>
      </c>
      <c r="AG1037" s="84">
        <f t="shared" si="337"/>
        <v>1.7566222545578634</v>
      </c>
      <c r="AH1037" s="31">
        <f t="shared" si="348"/>
        <v>1094.2115943957501</v>
      </c>
      <c r="AI1037" s="86">
        <f t="shared" si="338"/>
        <v>1.6134631412466869</v>
      </c>
      <c r="AJ1037" s="155">
        <f t="shared" si="349"/>
        <v>1005.0368380005957</v>
      </c>
      <c r="AK1037" s="56"/>
      <c r="AL1037" s="86">
        <f t="shared" si="350"/>
        <v>1.4819710392527503</v>
      </c>
      <c r="AM1037" s="31">
        <f t="shared" si="351"/>
        <v>923.12953994609836</v>
      </c>
      <c r="AN1037" s="86">
        <f t="shared" si="352"/>
        <v>1.3611951243502796</v>
      </c>
      <c r="AO1037" s="31">
        <f t="shared" si="353"/>
        <v>847.89742554749034</v>
      </c>
      <c r="AP1037" s="89">
        <f t="shared" si="354"/>
        <v>1.2502620614564985</v>
      </c>
      <c r="AQ1037" s="20">
        <f t="shared" si="355"/>
        <v>778.79648861853173</v>
      </c>
      <c r="AR1037" s="86">
        <f t="shared" si="356"/>
        <v>1.1483696895135242</v>
      </c>
    </row>
    <row r="1038" spans="1:44" x14ac:dyDescent="0.25">
      <c r="A1038" s="3" t="s">
        <v>1068</v>
      </c>
      <c r="B1038" s="4">
        <v>40435</v>
      </c>
      <c r="C1038" s="7">
        <v>4301350312</v>
      </c>
      <c r="D1038" s="8">
        <v>55</v>
      </c>
      <c r="E1038" s="8">
        <v>268</v>
      </c>
      <c r="F1038" s="8" t="s">
        <v>1695</v>
      </c>
      <c r="G1038" s="8" t="s">
        <v>1696</v>
      </c>
      <c r="H1038" s="8">
        <v>40.125250000000001</v>
      </c>
      <c r="I1038" s="9">
        <v>-110.19672</v>
      </c>
      <c r="J1038" s="7">
        <v>268</v>
      </c>
      <c r="K1038" s="8">
        <v>365</v>
      </c>
      <c r="L1038" s="8">
        <v>730</v>
      </c>
      <c r="M1038" s="8">
        <v>1095</v>
      </c>
      <c r="N1038" s="8">
        <v>1460</v>
      </c>
      <c r="O1038" s="8">
        <v>1825</v>
      </c>
      <c r="P1038" s="8">
        <v>2190</v>
      </c>
      <c r="Q1038" s="6">
        <v>2.3290384453705478E-4</v>
      </c>
      <c r="R1038" s="33">
        <f t="shared" si="339"/>
        <v>246.15885443336131</v>
      </c>
      <c r="S1038" s="31">
        <f t="shared" si="340"/>
        <v>226.09769259680883</v>
      </c>
      <c r="T1038" s="31">
        <f t="shared" si="341"/>
        <v>207.67145149125648</v>
      </c>
      <c r="U1038" s="31">
        <f t="shared" si="342"/>
        <v>190.74689028955618</v>
      </c>
      <c r="V1038" s="31">
        <f t="shared" si="343"/>
        <v>175.20162686717609</v>
      </c>
      <c r="W1038" s="20">
        <f t="shared" si="344"/>
        <v>160.92325285255706</v>
      </c>
      <c r="Y1038" s="153">
        <f t="shared" si="336"/>
        <v>0.39517779199999997</v>
      </c>
      <c r="Z1038" s="155">
        <f t="shared" si="345"/>
        <v>49.499770629422777</v>
      </c>
      <c r="AA1038" s="156">
        <f t="shared" si="346"/>
        <v>158.17168086183369</v>
      </c>
      <c r="AD1038" s="14" t="s">
        <v>1068</v>
      </c>
      <c r="AE1038" s="57">
        <v>40435</v>
      </c>
      <c r="AF1038" s="33">
        <f t="shared" si="347"/>
        <v>246.15885443336131</v>
      </c>
      <c r="AG1038" s="84">
        <f t="shared" si="337"/>
        <v>0.36297206185158631</v>
      </c>
      <c r="AH1038" s="31">
        <f t="shared" si="348"/>
        <v>226.09769259680883</v>
      </c>
      <c r="AI1038" s="86">
        <f t="shared" si="338"/>
        <v>0.33339099603246886</v>
      </c>
      <c r="AJ1038" s="155">
        <f t="shared" si="349"/>
        <v>207.67145149125648</v>
      </c>
      <c r="AK1038" s="56"/>
      <c r="AL1038" s="86">
        <f t="shared" si="350"/>
        <v>0.30622069276772329</v>
      </c>
      <c r="AM1038" s="31">
        <f t="shared" si="351"/>
        <v>190.74689028955618</v>
      </c>
      <c r="AN1038" s="86">
        <f t="shared" si="352"/>
        <v>0.28126468259512333</v>
      </c>
      <c r="AO1038" s="31">
        <f t="shared" si="353"/>
        <v>175.20162686717609</v>
      </c>
      <c r="AP1038" s="89">
        <f t="shared" si="354"/>
        <v>0.25834250768723327</v>
      </c>
      <c r="AQ1038" s="20">
        <f t="shared" si="355"/>
        <v>160.92325285255706</v>
      </c>
      <c r="AR1038" s="86">
        <f t="shared" si="356"/>
        <v>0.23728841695422087</v>
      </c>
    </row>
    <row r="1039" spans="1:44" x14ac:dyDescent="0.25">
      <c r="A1039" s="3" t="s">
        <v>13</v>
      </c>
      <c r="B1039" s="4">
        <v>40436</v>
      </c>
      <c r="C1039" s="7">
        <v>4301332451</v>
      </c>
      <c r="D1039" s="8">
        <v>344</v>
      </c>
      <c r="E1039" s="8">
        <v>737</v>
      </c>
      <c r="F1039" s="8" t="s">
        <v>1695</v>
      </c>
      <c r="G1039" s="8" t="s">
        <v>1696</v>
      </c>
      <c r="H1039" s="8">
        <v>40.084020000000002</v>
      </c>
      <c r="I1039" s="9">
        <v>-110.15519</v>
      </c>
      <c r="J1039" s="7">
        <v>737</v>
      </c>
      <c r="K1039" s="8">
        <v>365</v>
      </c>
      <c r="L1039" s="8">
        <v>730</v>
      </c>
      <c r="M1039" s="8">
        <v>1095</v>
      </c>
      <c r="N1039" s="8">
        <v>1460</v>
      </c>
      <c r="O1039" s="8">
        <v>1825</v>
      </c>
      <c r="P1039" s="8">
        <v>2190</v>
      </c>
      <c r="Q1039" s="6">
        <v>2.3290384453705478E-4</v>
      </c>
      <c r="R1039" s="33">
        <f t="shared" si="339"/>
        <v>676.93684969174353</v>
      </c>
      <c r="S1039" s="31">
        <f t="shared" si="340"/>
        <v>621.7686546412242</v>
      </c>
      <c r="T1039" s="31">
        <f t="shared" si="341"/>
        <v>571.09649160095523</v>
      </c>
      <c r="U1039" s="31">
        <f t="shared" si="342"/>
        <v>524.55394829627949</v>
      </c>
      <c r="V1039" s="31">
        <f t="shared" si="343"/>
        <v>481.80447388473431</v>
      </c>
      <c r="W1039" s="20">
        <f t="shared" si="344"/>
        <v>442.5389453445319</v>
      </c>
      <c r="Y1039" s="153">
        <f t="shared" si="336"/>
        <v>1.0867389279999999</v>
      </c>
      <c r="Z1039" s="155">
        <f t="shared" si="345"/>
        <v>136.12436923091261</v>
      </c>
      <c r="AA1039" s="156">
        <f t="shared" si="346"/>
        <v>434.9721223700426</v>
      </c>
      <c r="AD1039" s="14" t="s">
        <v>13</v>
      </c>
      <c r="AE1039" s="57">
        <v>40436</v>
      </c>
      <c r="AF1039" s="33">
        <f t="shared" si="347"/>
        <v>676.93684969174353</v>
      </c>
      <c r="AG1039" s="84">
        <f t="shared" si="337"/>
        <v>0.99817317009186224</v>
      </c>
      <c r="AH1039" s="31">
        <f t="shared" si="348"/>
        <v>621.7686546412242</v>
      </c>
      <c r="AI1039" s="86">
        <f t="shared" si="338"/>
        <v>0.91682523908928926</v>
      </c>
      <c r="AJ1039" s="155">
        <f t="shared" si="349"/>
        <v>571.09649160095523</v>
      </c>
      <c r="AK1039" s="56"/>
      <c r="AL1039" s="86">
        <f t="shared" si="350"/>
        <v>0.84210690511123887</v>
      </c>
      <c r="AM1039" s="31">
        <f t="shared" si="351"/>
        <v>524.55394829627949</v>
      </c>
      <c r="AN1039" s="86">
        <f t="shared" si="352"/>
        <v>0.77347787713658911</v>
      </c>
      <c r="AO1039" s="31">
        <f t="shared" si="353"/>
        <v>481.80447388473431</v>
      </c>
      <c r="AP1039" s="89">
        <f t="shared" si="354"/>
        <v>0.71044189613989162</v>
      </c>
      <c r="AQ1039" s="20">
        <f t="shared" si="355"/>
        <v>442.5389453445319</v>
      </c>
      <c r="AR1039" s="86">
        <f t="shared" si="356"/>
        <v>0.6525431466241074</v>
      </c>
    </row>
    <row r="1040" spans="1:44" x14ac:dyDescent="0.25">
      <c r="A1040" s="3" t="s">
        <v>1044</v>
      </c>
      <c r="B1040" s="4">
        <v>40436</v>
      </c>
      <c r="C1040" s="7">
        <v>4301350286</v>
      </c>
      <c r="D1040" s="8">
        <v>255</v>
      </c>
      <c r="E1040" s="8">
        <v>445</v>
      </c>
      <c r="F1040" s="8" t="s">
        <v>1695</v>
      </c>
      <c r="G1040" s="8" t="s">
        <v>1696</v>
      </c>
      <c r="H1040" s="8">
        <v>40.125520000000002</v>
      </c>
      <c r="I1040" s="9">
        <v>-110.22149</v>
      </c>
      <c r="J1040" s="7">
        <v>445</v>
      </c>
      <c r="K1040" s="8">
        <v>365</v>
      </c>
      <c r="L1040" s="8">
        <v>730</v>
      </c>
      <c r="M1040" s="8">
        <v>1095</v>
      </c>
      <c r="N1040" s="8">
        <v>1460</v>
      </c>
      <c r="O1040" s="8">
        <v>1825</v>
      </c>
      <c r="P1040" s="8">
        <v>2190</v>
      </c>
      <c r="Q1040" s="6">
        <v>2.3290384453705478E-4</v>
      </c>
      <c r="R1040" s="33">
        <f t="shared" si="339"/>
        <v>408.73391874196187</v>
      </c>
      <c r="S1040" s="31">
        <f t="shared" si="340"/>
        <v>375.42340748350716</v>
      </c>
      <c r="T1040" s="31">
        <f t="shared" si="341"/>
        <v>344.82759669257138</v>
      </c>
      <c r="U1040" s="31">
        <f t="shared" si="342"/>
        <v>316.72524693601679</v>
      </c>
      <c r="V1040" s="31">
        <f t="shared" si="343"/>
        <v>290.91314908915433</v>
      </c>
      <c r="W1040" s="20">
        <f t="shared" si="344"/>
        <v>267.20465492308915</v>
      </c>
      <c r="Y1040" s="153">
        <f t="shared" si="336"/>
        <v>0.65617207999999994</v>
      </c>
      <c r="Z1040" s="155">
        <f t="shared" si="345"/>
        <v>82.191783321243037</v>
      </c>
      <c r="AA1040" s="156">
        <f t="shared" si="346"/>
        <v>262.63581337132831</v>
      </c>
      <c r="AD1040" s="14" t="s">
        <v>1044</v>
      </c>
      <c r="AE1040" s="57">
        <v>40436</v>
      </c>
      <c r="AF1040" s="33">
        <f t="shared" si="347"/>
        <v>408.73391874196187</v>
      </c>
      <c r="AG1040" s="84">
        <f t="shared" si="337"/>
        <v>0.60269614747744737</v>
      </c>
      <c r="AH1040" s="31">
        <f t="shared" si="348"/>
        <v>375.42340748350716</v>
      </c>
      <c r="AI1040" s="86">
        <f t="shared" si="338"/>
        <v>0.55357833296436054</v>
      </c>
      <c r="AJ1040" s="155">
        <f t="shared" si="349"/>
        <v>344.82759669257138</v>
      </c>
      <c r="AK1040" s="56"/>
      <c r="AL1040" s="86">
        <f t="shared" si="350"/>
        <v>0.50846346373745099</v>
      </c>
      <c r="AM1040" s="31">
        <f t="shared" si="351"/>
        <v>316.72524693601679</v>
      </c>
      <c r="AN1040" s="86">
        <f t="shared" si="352"/>
        <v>0.46702531251802193</v>
      </c>
      <c r="AO1040" s="31">
        <f t="shared" si="353"/>
        <v>290.91314908915433</v>
      </c>
      <c r="AP1040" s="89">
        <f t="shared" si="354"/>
        <v>0.42896423851051796</v>
      </c>
      <c r="AQ1040" s="20">
        <f t="shared" si="355"/>
        <v>267.20465492308915</v>
      </c>
      <c r="AR1040" s="86">
        <f t="shared" si="356"/>
        <v>0.39400502068891158</v>
      </c>
    </row>
    <row r="1041" spans="1:44" x14ac:dyDescent="0.25">
      <c r="A1041" s="3" t="s">
        <v>1052</v>
      </c>
      <c r="B1041" s="4">
        <v>40442</v>
      </c>
      <c r="C1041" s="7">
        <v>4301350294</v>
      </c>
      <c r="D1041" s="8">
        <v>340</v>
      </c>
      <c r="E1041" s="8">
        <v>2298</v>
      </c>
      <c r="F1041" s="8" t="s">
        <v>1695</v>
      </c>
      <c r="G1041" s="8" t="s">
        <v>1696</v>
      </c>
      <c r="H1041" s="8">
        <v>40.126399999999897</v>
      </c>
      <c r="I1041" s="9">
        <v>-110.05971</v>
      </c>
      <c r="J1041" s="7">
        <v>2298</v>
      </c>
      <c r="K1041" s="8">
        <v>365</v>
      </c>
      <c r="L1041" s="8">
        <v>730</v>
      </c>
      <c r="M1041" s="8">
        <v>1095</v>
      </c>
      <c r="N1041" s="8">
        <v>1460</v>
      </c>
      <c r="O1041" s="8">
        <v>1825</v>
      </c>
      <c r="P1041" s="8">
        <v>2190</v>
      </c>
      <c r="Q1041" s="6">
        <v>2.3290384453705478E-4</v>
      </c>
      <c r="R1041" s="33">
        <f t="shared" si="339"/>
        <v>2110.7203264472546</v>
      </c>
      <c r="S1041" s="31">
        <f t="shared" si="340"/>
        <v>1938.7033492069652</v>
      </c>
      <c r="T1041" s="31">
        <f t="shared" si="341"/>
        <v>1780.7052071899529</v>
      </c>
      <c r="U1041" s="31">
        <f t="shared" si="342"/>
        <v>1635.5834100201496</v>
      </c>
      <c r="V1041" s="31">
        <f t="shared" si="343"/>
        <v>1502.2885766446668</v>
      </c>
      <c r="W1041" s="20">
        <f t="shared" si="344"/>
        <v>1379.8568472208065</v>
      </c>
      <c r="Y1041" s="153">
        <f t="shared" si="336"/>
        <v>3.3885021119999998</v>
      </c>
      <c r="Z1041" s="155">
        <f t="shared" si="345"/>
        <v>424.4420630836326</v>
      </c>
      <c r="AA1041" s="156">
        <f t="shared" si="346"/>
        <v>1356.2631441063204</v>
      </c>
      <c r="AD1041" s="14" t="s">
        <v>1052</v>
      </c>
      <c r="AE1041" s="57">
        <v>40442</v>
      </c>
      <c r="AF1041" s="33">
        <f t="shared" si="347"/>
        <v>2110.7203264472546</v>
      </c>
      <c r="AG1041" s="84">
        <f t="shared" si="337"/>
        <v>3.1123499930408403</v>
      </c>
      <c r="AH1041" s="31">
        <f t="shared" si="348"/>
        <v>1938.7033492069652</v>
      </c>
      <c r="AI1041" s="86">
        <f t="shared" si="338"/>
        <v>2.8587033913530351</v>
      </c>
      <c r="AJ1041" s="155">
        <f t="shared" si="349"/>
        <v>1780.7052071899529</v>
      </c>
      <c r="AK1041" s="56"/>
      <c r="AL1041" s="86">
        <f t="shared" si="350"/>
        <v>2.6257281790307019</v>
      </c>
      <c r="AM1041" s="31">
        <f t="shared" si="351"/>
        <v>1635.5834100201496</v>
      </c>
      <c r="AN1041" s="86">
        <f t="shared" si="352"/>
        <v>2.4117397037447512</v>
      </c>
      <c r="AO1041" s="31">
        <f t="shared" si="353"/>
        <v>1502.2885766446668</v>
      </c>
      <c r="AP1041" s="89">
        <f t="shared" si="354"/>
        <v>2.2151906069599336</v>
      </c>
      <c r="AQ1041" s="20">
        <f t="shared" si="355"/>
        <v>1379.8568472208065</v>
      </c>
      <c r="AR1041" s="86">
        <f t="shared" si="356"/>
        <v>2.0346596349283566</v>
      </c>
    </row>
    <row r="1042" spans="1:44" x14ac:dyDescent="0.25">
      <c r="A1042" s="3" t="s">
        <v>1512</v>
      </c>
      <c r="B1042" s="4">
        <v>40442</v>
      </c>
      <c r="C1042" s="7">
        <v>4304751046</v>
      </c>
      <c r="D1042" s="8">
        <v>362</v>
      </c>
      <c r="E1042" s="8">
        <v>14215</v>
      </c>
      <c r="F1042" s="8" t="s">
        <v>1695</v>
      </c>
      <c r="G1042" s="8" t="s">
        <v>1697</v>
      </c>
      <c r="H1042" s="8">
        <v>40.162309999999898</v>
      </c>
      <c r="I1042" s="9">
        <v>-109.85232000000001</v>
      </c>
      <c r="J1042" s="7">
        <v>14215</v>
      </c>
      <c r="K1042" s="8">
        <v>365</v>
      </c>
      <c r="L1042" s="8">
        <v>730</v>
      </c>
      <c r="M1042" s="8">
        <v>1095</v>
      </c>
      <c r="N1042" s="8">
        <v>1460</v>
      </c>
      <c r="O1042" s="8">
        <v>1825</v>
      </c>
      <c r="P1042" s="8">
        <v>2190</v>
      </c>
      <c r="Q1042" s="6">
        <v>2.3290384453705478E-4</v>
      </c>
      <c r="R1042" s="33">
        <f t="shared" si="339"/>
        <v>13056.522820038175</v>
      </c>
      <c r="S1042" s="31">
        <f t="shared" si="340"/>
        <v>11992.457836804617</v>
      </c>
      <c r="T1042" s="31">
        <f t="shared" si="341"/>
        <v>11015.110757269444</v>
      </c>
      <c r="U1042" s="31">
        <f t="shared" si="342"/>
        <v>10117.414348753884</v>
      </c>
      <c r="V1042" s="31">
        <f t="shared" si="343"/>
        <v>9292.8773355108515</v>
      </c>
      <c r="W1042" s="20">
        <f t="shared" si="344"/>
        <v>8535.5374600712621</v>
      </c>
      <c r="Y1042" s="153">
        <f t="shared" si="336"/>
        <v>20.960642959999998</v>
      </c>
      <c r="Z1042" s="155">
        <f t="shared" si="345"/>
        <v>2625.5195503628538</v>
      </c>
      <c r="AA1042" s="156">
        <f t="shared" si="346"/>
        <v>8389.5912069065889</v>
      </c>
      <c r="AD1042" s="14" t="s">
        <v>1512</v>
      </c>
      <c r="AE1042" s="57">
        <v>40442</v>
      </c>
      <c r="AF1042" s="33">
        <f t="shared" si="347"/>
        <v>13056.522820038175</v>
      </c>
      <c r="AG1042" s="84">
        <f t="shared" si="337"/>
        <v>19.25241738515037</v>
      </c>
      <c r="AH1042" s="31">
        <f t="shared" si="348"/>
        <v>11992.457836804617</v>
      </c>
      <c r="AI1042" s="86">
        <f t="shared" si="338"/>
        <v>17.683406748513224</v>
      </c>
      <c r="AJ1042" s="155">
        <f t="shared" si="349"/>
        <v>11015.110757269444</v>
      </c>
      <c r="AK1042" s="56"/>
      <c r="AL1042" s="86">
        <f t="shared" si="350"/>
        <v>16.242265476467114</v>
      </c>
      <c r="AM1042" s="31">
        <f t="shared" si="351"/>
        <v>10117.414348753884</v>
      </c>
      <c r="AN1042" s="86">
        <f t="shared" si="352"/>
        <v>14.918572623468947</v>
      </c>
      <c r="AO1042" s="31">
        <f t="shared" si="353"/>
        <v>9292.8773355108515</v>
      </c>
      <c r="AP1042" s="89">
        <f t="shared" si="354"/>
        <v>13.702756517813512</v>
      </c>
      <c r="AQ1042" s="20">
        <f t="shared" si="355"/>
        <v>8535.5374600712621</v>
      </c>
      <c r="AR1042" s="86">
        <f t="shared" si="356"/>
        <v>12.586025548523319</v>
      </c>
    </row>
    <row r="1043" spans="1:44" x14ac:dyDescent="0.25">
      <c r="A1043" s="3" t="s">
        <v>823</v>
      </c>
      <c r="B1043" s="4">
        <v>40444</v>
      </c>
      <c r="C1043" s="7">
        <v>4301334201</v>
      </c>
      <c r="D1043" s="8">
        <v>366</v>
      </c>
      <c r="E1043" s="8">
        <v>6236</v>
      </c>
      <c r="F1043" s="8" t="s">
        <v>1695</v>
      </c>
      <c r="G1043" s="8" t="s">
        <v>1696</v>
      </c>
      <c r="H1043" s="8">
        <v>40.080489999999898</v>
      </c>
      <c r="I1043" s="9">
        <v>-110.15516</v>
      </c>
      <c r="J1043" s="7">
        <v>6236</v>
      </c>
      <c r="K1043" s="8">
        <v>365</v>
      </c>
      <c r="L1043" s="8">
        <v>730</v>
      </c>
      <c r="M1043" s="8">
        <v>1095</v>
      </c>
      <c r="N1043" s="8">
        <v>1460</v>
      </c>
      <c r="O1043" s="8">
        <v>1825</v>
      </c>
      <c r="P1043" s="8">
        <v>2190</v>
      </c>
      <c r="Q1043" s="6">
        <v>2.3290384453705478E-4</v>
      </c>
      <c r="R1043" s="33">
        <f t="shared" si="339"/>
        <v>5727.785881516571</v>
      </c>
      <c r="S1043" s="31">
        <f t="shared" si="340"/>
        <v>5260.9895934093274</v>
      </c>
      <c r="T1043" s="31">
        <f t="shared" si="341"/>
        <v>4832.235714550281</v>
      </c>
      <c r="U1043" s="31">
        <f t="shared" si="342"/>
        <v>4438.4239098719117</v>
      </c>
      <c r="V1043" s="31">
        <f t="shared" si="343"/>
        <v>4076.7065117302618</v>
      </c>
      <c r="W1043" s="20">
        <f t="shared" si="344"/>
        <v>3744.4679283154692</v>
      </c>
      <c r="Y1043" s="153">
        <f t="shared" si="336"/>
        <v>9.1952563840000003</v>
      </c>
      <c r="Z1043" s="155">
        <f t="shared" si="345"/>
        <v>1151.7931703174643</v>
      </c>
      <c r="AA1043" s="156">
        <f t="shared" si="346"/>
        <v>3680.4425442328165</v>
      </c>
      <c r="AD1043" s="14" t="s">
        <v>823</v>
      </c>
      <c r="AE1043" s="57">
        <v>40444</v>
      </c>
      <c r="AF1043" s="33">
        <f t="shared" si="347"/>
        <v>5727.785881516571</v>
      </c>
      <c r="AG1043" s="84">
        <f t="shared" si="337"/>
        <v>8.4458723048749711</v>
      </c>
      <c r="AH1043" s="31">
        <f t="shared" si="348"/>
        <v>5260.9895934093274</v>
      </c>
      <c r="AI1043" s="86">
        <f t="shared" si="338"/>
        <v>7.7575606390241632</v>
      </c>
      <c r="AJ1043" s="155">
        <f t="shared" si="349"/>
        <v>4832.235714550281</v>
      </c>
      <c r="AK1043" s="56"/>
      <c r="AL1043" s="86">
        <f t="shared" si="350"/>
        <v>7.125344179475829</v>
      </c>
      <c r="AM1043" s="31">
        <f t="shared" si="351"/>
        <v>4438.4239098719117</v>
      </c>
      <c r="AN1043" s="86">
        <f t="shared" si="352"/>
        <v>6.5446513457581679</v>
      </c>
      <c r="AO1043" s="31">
        <f t="shared" si="353"/>
        <v>4076.7065117302618</v>
      </c>
      <c r="AP1043" s="89">
        <f t="shared" si="354"/>
        <v>6.0112831266327866</v>
      </c>
      <c r="AQ1043" s="20">
        <f t="shared" si="355"/>
        <v>3744.4679283154692</v>
      </c>
      <c r="AR1043" s="86">
        <f t="shared" si="356"/>
        <v>5.5213827168900051</v>
      </c>
    </row>
    <row r="1044" spans="1:44" x14ac:dyDescent="0.25">
      <c r="A1044" s="3" t="s">
        <v>1045</v>
      </c>
      <c r="B1044" s="4">
        <v>40444</v>
      </c>
      <c r="C1044" s="7">
        <v>4301350287</v>
      </c>
      <c r="D1044" s="8">
        <v>327</v>
      </c>
      <c r="E1044" s="8">
        <v>1575</v>
      </c>
      <c r="F1044" s="8" t="s">
        <v>1695</v>
      </c>
      <c r="G1044" s="8" t="s">
        <v>1696</v>
      </c>
      <c r="H1044" s="8">
        <v>40.114449999999898</v>
      </c>
      <c r="I1044" s="9">
        <v>-110.22553000000001</v>
      </c>
      <c r="J1044" s="7">
        <v>1575</v>
      </c>
      <c r="K1044" s="8">
        <v>365</v>
      </c>
      <c r="L1044" s="8">
        <v>730</v>
      </c>
      <c r="M1044" s="8">
        <v>1095</v>
      </c>
      <c r="N1044" s="8">
        <v>1460</v>
      </c>
      <c r="O1044" s="8">
        <v>1825</v>
      </c>
      <c r="P1044" s="8">
        <v>2190</v>
      </c>
      <c r="Q1044" s="6">
        <v>2.3290384453705478E-4</v>
      </c>
      <c r="R1044" s="33">
        <f t="shared" si="339"/>
        <v>1446.6425213900898</v>
      </c>
      <c r="S1044" s="31">
        <f t="shared" si="340"/>
        <v>1328.745768059604</v>
      </c>
      <c r="T1044" s="31">
        <f t="shared" si="341"/>
        <v>1220.4572242489885</v>
      </c>
      <c r="U1044" s="31">
        <f t="shared" si="342"/>
        <v>1120.9938515151157</v>
      </c>
      <c r="V1044" s="31">
        <f t="shared" si="343"/>
        <v>1029.6364265515012</v>
      </c>
      <c r="W1044" s="20">
        <f t="shared" si="344"/>
        <v>945.7243404581244</v>
      </c>
      <c r="Y1044" s="153">
        <f t="shared" si="336"/>
        <v>2.3224068</v>
      </c>
      <c r="Z1044" s="155">
        <f t="shared" si="345"/>
        <v>290.90350276619722</v>
      </c>
      <c r="AA1044" s="156">
        <f t="shared" si="346"/>
        <v>929.55372148279116</v>
      </c>
      <c r="AD1044" s="14" t="s">
        <v>1045</v>
      </c>
      <c r="AE1044" s="57">
        <v>40444</v>
      </c>
      <c r="AF1044" s="33">
        <f t="shared" si="347"/>
        <v>1446.6425213900898</v>
      </c>
      <c r="AG1044" s="84">
        <f t="shared" si="337"/>
        <v>2.1331380500606283</v>
      </c>
      <c r="AH1044" s="31">
        <f t="shared" si="348"/>
        <v>1328.745768059604</v>
      </c>
      <c r="AI1044" s="86">
        <f t="shared" si="338"/>
        <v>1.9592940998176807</v>
      </c>
      <c r="AJ1044" s="155">
        <f t="shared" si="349"/>
        <v>1220.4572242489885</v>
      </c>
      <c r="AK1044" s="56"/>
      <c r="AL1044" s="86">
        <f t="shared" si="350"/>
        <v>1.7996178772730005</v>
      </c>
      <c r="AM1044" s="31">
        <f t="shared" si="351"/>
        <v>1120.9938515151157</v>
      </c>
      <c r="AN1044" s="86">
        <f t="shared" si="352"/>
        <v>1.6529547577885046</v>
      </c>
      <c r="AO1044" s="31">
        <f t="shared" si="353"/>
        <v>1029.6364265515012</v>
      </c>
      <c r="AP1044" s="89">
        <f t="shared" si="354"/>
        <v>1.5182442149529567</v>
      </c>
      <c r="AQ1044" s="20">
        <f t="shared" si="355"/>
        <v>945.7243404581244</v>
      </c>
      <c r="AR1044" s="86">
        <f t="shared" si="356"/>
        <v>1.3945121518764845</v>
      </c>
    </row>
    <row r="1045" spans="1:44" x14ac:dyDescent="0.25">
      <c r="A1045" s="3" t="s">
        <v>1053</v>
      </c>
      <c r="B1045" s="4">
        <v>40444</v>
      </c>
      <c r="C1045" s="7">
        <v>4301350295</v>
      </c>
      <c r="D1045" s="8">
        <v>347</v>
      </c>
      <c r="E1045" s="8">
        <v>472</v>
      </c>
      <c r="F1045" s="8" t="s">
        <v>1695</v>
      </c>
      <c r="G1045" s="8" t="s">
        <v>1696</v>
      </c>
      <c r="H1045" s="8">
        <v>40.125749999999897</v>
      </c>
      <c r="I1045" s="9">
        <v>-110.06389</v>
      </c>
      <c r="J1045" s="7">
        <v>472</v>
      </c>
      <c r="K1045" s="8">
        <v>365</v>
      </c>
      <c r="L1045" s="8">
        <v>730</v>
      </c>
      <c r="M1045" s="8">
        <v>1095</v>
      </c>
      <c r="N1045" s="8">
        <v>1460</v>
      </c>
      <c r="O1045" s="8">
        <v>1825</v>
      </c>
      <c r="P1045" s="8">
        <v>2190</v>
      </c>
      <c r="Q1045" s="6">
        <v>2.3290384453705478E-4</v>
      </c>
      <c r="R1045" s="33">
        <f t="shared" si="339"/>
        <v>433.53350482293484</v>
      </c>
      <c r="S1045" s="31">
        <f t="shared" si="340"/>
        <v>398.20190636452895</v>
      </c>
      <c r="T1045" s="31">
        <f t="shared" si="341"/>
        <v>365.74972053683973</v>
      </c>
      <c r="U1045" s="31">
        <f t="shared" si="342"/>
        <v>335.94228439056161</v>
      </c>
      <c r="V1045" s="31">
        <f t="shared" si="343"/>
        <v>308.56405925860867</v>
      </c>
      <c r="W1045" s="20">
        <f t="shared" si="344"/>
        <v>283.41707218808557</v>
      </c>
      <c r="Y1045" s="153">
        <f t="shared" si="336"/>
        <v>0.69598476799999998</v>
      </c>
      <c r="Z1045" s="155">
        <f t="shared" si="345"/>
        <v>87.178700511520702</v>
      </c>
      <c r="AA1045" s="156">
        <f t="shared" si="346"/>
        <v>278.571020025319</v>
      </c>
      <c r="AD1045" s="14" t="s">
        <v>1053</v>
      </c>
      <c r="AE1045" s="57">
        <v>40444</v>
      </c>
      <c r="AF1045" s="33">
        <f t="shared" si="347"/>
        <v>433.53350482293484</v>
      </c>
      <c r="AG1045" s="84">
        <f t="shared" si="337"/>
        <v>0.63926422833562957</v>
      </c>
      <c r="AH1045" s="31">
        <f t="shared" si="348"/>
        <v>398.20190636452895</v>
      </c>
      <c r="AI1045" s="86">
        <f t="shared" si="338"/>
        <v>0.5871662318183779</v>
      </c>
      <c r="AJ1045" s="155">
        <f t="shared" si="349"/>
        <v>365.74972053683973</v>
      </c>
      <c r="AK1045" s="56"/>
      <c r="AL1045" s="86">
        <f t="shared" si="350"/>
        <v>0.53931405591927384</v>
      </c>
      <c r="AM1045" s="31">
        <f t="shared" si="351"/>
        <v>335.94228439056161</v>
      </c>
      <c r="AN1045" s="86">
        <f t="shared" si="352"/>
        <v>0.49536167979439627</v>
      </c>
      <c r="AO1045" s="31">
        <f t="shared" si="353"/>
        <v>308.56405925860867</v>
      </c>
      <c r="AP1045" s="89">
        <f t="shared" si="354"/>
        <v>0.45499128219542584</v>
      </c>
      <c r="AQ1045" s="20">
        <f t="shared" si="355"/>
        <v>283.41707218808557</v>
      </c>
      <c r="AR1045" s="86">
        <f t="shared" si="356"/>
        <v>0.41791094329250844</v>
      </c>
    </row>
    <row r="1046" spans="1:44" x14ac:dyDescent="0.25">
      <c r="A1046" s="3" t="s">
        <v>609</v>
      </c>
      <c r="B1046" s="4">
        <v>40445</v>
      </c>
      <c r="C1046" s="7">
        <v>4301333470</v>
      </c>
      <c r="D1046" s="8">
        <v>341</v>
      </c>
      <c r="E1046" s="8">
        <v>8261</v>
      </c>
      <c r="F1046" s="8" t="s">
        <v>1695</v>
      </c>
      <c r="G1046" s="8" t="s">
        <v>1696</v>
      </c>
      <c r="H1046" s="8">
        <v>40.007100000000001</v>
      </c>
      <c r="I1046" s="9">
        <v>-110.16387</v>
      </c>
      <c r="J1046" s="7">
        <v>8261</v>
      </c>
      <c r="K1046" s="8">
        <v>365</v>
      </c>
      <c r="L1046" s="8">
        <v>730</v>
      </c>
      <c r="M1046" s="8">
        <v>1095</v>
      </c>
      <c r="N1046" s="8">
        <v>1460</v>
      </c>
      <c r="O1046" s="8">
        <v>1825</v>
      </c>
      <c r="P1046" s="8">
        <v>2190</v>
      </c>
      <c r="Q1046" s="6">
        <v>2.3290384453705478E-4</v>
      </c>
      <c r="R1046" s="33">
        <f t="shared" si="339"/>
        <v>7587.754837589544</v>
      </c>
      <c r="S1046" s="31">
        <f t="shared" si="340"/>
        <v>6969.377009485961</v>
      </c>
      <c r="T1046" s="31">
        <f t="shared" si="341"/>
        <v>6401.3950028704094</v>
      </c>
      <c r="U1046" s="31">
        <f t="shared" si="342"/>
        <v>5879.701718962775</v>
      </c>
      <c r="V1046" s="31">
        <f t="shared" si="343"/>
        <v>5400.5247744393346</v>
      </c>
      <c r="W1046" s="20">
        <f t="shared" si="344"/>
        <v>4960.3992231902012</v>
      </c>
      <c r="Y1046" s="153">
        <f t="shared" si="336"/>
        <v>12.181207984</v>
      </c>
      <c r="Z1046" s="155">
        <f t="shared" si="345"/>
        <v>1525.8119595882893</v>
      </c>
      <c r="AA1046" s="156">
        <f t="shared" si="346"/>
        <v>4875.5830432821194</v>
      </c>
      <c r="AD1046" s="14" t="s">
        <v>609</v>
      </c>
      <c r="AE1046" s="57">
        <v>40445</v>
      </c>
      <c r="AF1046" s="33">
        <f t="shared" si="347"/>
        <v>7587.754837589544</v>
      </c>
      <c r="AG1046" s="84">
        <f t="shared" si="337"/>
        <v>11.188478369238636</v>
      </c>
      <c r="AH1046" s="31">
        <f t="shared" si="348"/>
        <v>6969.377009485961</v>
      </c>
      <c r="AI1046" s="86">
        <f t="shared" si="338"/>
        <v>10.276653053075467</v>
      </c>
      <c r="AJ1046" s="155">
        <f t="shared" si="349"/>
        <v>6401.3950028704094</v>
      </c>
      <c r="AK1046" s="56"/>
      <c r="AL1046" s="86">
        <f t="shared" si="350"/>
        <v>9.4391385931125438</v>
      </c>
      <c r="AM1046" s="31">
        <f t="shared" si="351"/>
        <v>5879.701718962775</v>
      </c>
      <c r="AN1046" s="86">
        <f t="shared" si="352"/>
        <v>8.6698788914862455</v>
      </c>
      <c r="AO1046" s="31">
        <f t="shared" si="353"/>
        <v>5400.5247744393346</v>
      </c>
      <c r="AP1046" s="89">
        <f t="shared" si="354"/>
        <v>7.9633114030008736</v>
      </c>
      <c r="AQ1046" s="20">
        <f t="shared" si="355"/>
        <v>4960.3992231902012</v>
      </c>
      <c r="AR1046" s="86">
        <f t="shared" si="356"/>
        <v>7.314326912159772</v>
      </c>
    </row>
    <row r="1047" spans="1:44" x14ac:dyDescent="0.25">
      <c r="A1047" s="3" t="s">
        <v>820</v>
      </c>
      <c r="B1047" s="4">
        <v>40445</v>
      </c>
      <c r="C1047" s="7">
        <v>4301334195</v>
      </c>
      <c r="D1047" s="8">
        <v>358</v>
      </c>
      <c r="E1047" s="8">
        <v>1811</v>
      </c>
      <c r="F1047" s="8" t="s">
        <v>1695</v>
      </c>
      <c r="G1047" s="8" t="s">
        <v>1696</v>
      </c>
      <c r="H1047" s="8">
        <v>40.076030000000003</v>
      </c>
      <c r="I1047" s="9">
        <v>-110.15957</v>
      </c>
      <c r="J1047" s="7">
        <v>1811</v>
      </c>
      <c r="K1047" s="8">
        <v>365</v>
      </c>
      <c r="L1047" s="8">
        <v>730</v>
      </c>
      <c r="M1047" s="8">
        <v>1095</v>
      </c>
      <c r="N1047" s="8">
        <v>1460</v>
      </c>
      <c r="O1047" s="8">
        <v>1825</v>
      </c>
      <c r="P1047" s="8">
        <v>2190</v>
      </c>
      <c r="Q1047" s="6">
        <v>2.3290384453705478E-4</v>
      </c>
      <c r="R1047" s="33">
        <f t="shared" si="339"/>
        <v>1663.4092738015572</v>
      </c>
      <c r="S1047" s="31">
        <f t="shared" si="340"/>
        <v>1527.8467212418686</v>
      </c>
      <c r="T1047" s="31">
        <f t="shared" si="341"/>
        <v>1403.3320845174085</v>
      </c>
      <c r="U1047" s="31">
        <f t="shared" si="342"/>
        <v>1288.9649937103964</v>
      </c>
      <c r="V1047" s="31">
        <f t="shared" si="343"/>
        <v>1183.9184561808056</v>
      </c>
      <c r="W1047" s="20">
        <f t="shared" si="344"/>
        <v>1087.4328765521673</v>
      </c>
      <c r="Y1047" s="153">
        <f t="shared" si="336"/>
        <v>2.6703991839999999</v>
      </c>
      <c r="Z1047" s="155">
        <f t="shared" si="345"/>
        <v>334.49285302195761</v>
      </c>
      <c r="AA1047" s="156">
        <f t="shared" si="346"/>
        <v>1068.8392314954508</v>
      </c>
      <c r="AD1047" s="14" t="s">
        <v>820</v>
      </c>
      <c r="AE1047" s="57">
        <v>40445</v>
      </c>
      <c r="AF1047" s="33">
        <f t="shared" si="347"/>
        <v>1663.4092738015572</v>
      </c>
      <c r="AG1047" s="84">
        <f t="shared" si="337"/>
        <v>2.4527701642284434</v>
      </c>
      <c r="AH1047" s="31">
        <f t="shared" si="348"/>
        <v>1527.8467212418686</v>
      </c>
      <c r="AI1047" s="86">
        <f t="shared" si="338"/>
        <v>2.2528772157268699</v>
      </c>
      <c r="AJ1047" s="155">
        <f t="shared" si="349"/>
        <v>1403.3320845174085</v>
      </c>
      <c r="AK1047" s="56"/>
      <c r="AL1047" s="86">
        <f t="shared" si="350"/>
        <v>2.0692749052326374</v>
      </c>
      <c r="AM1047" s="31">
        <f t="shared" si="351"/>
        <v>1288.9649937103964</v>
      </c>
      <c r="AN1047" s="86">
        <f t="shared" si="352"/>
        <v>1.9006355976857026</v>
      </c>
      <c r="AO1047" s="31">
        <f t="shared" si="353"/>
        <v>1183.9184561808056</v>
      </c>
      <c r="AP1047" s="89">
        <f t="shared" si="354"/>
        <v>1.7457398560506698</v>
      </c>
      <c r="AQ1047" s="20">
        <f t="shared" si="355"/>
        <v>1087.4328765521673</v>
      </c>
      <c r="AR1047" s="86">
        <f t="shared" si="356"/>
        <v>1.603467623522739</v>
      </c>
    </row>
    <row r="1048" spans="1:44" x14ac:dyDescent="0.25">
      <c r="A1048" s="3" t="s">
        <v>1083</v>
      </c>
      <c r="B1048" s="4">
        <v>40445</v>
      </c>
      <c r="C1048" s="7">
        <v>4301350344</v>
      </c>
      <c r="D1048" s="8">
        <v>337</v>
      </c>
      <c r="E1048" s="8">
        <v>1705</v>
      </c>
      <c r="F1048" s="8" t="s">
        <v>1695</v>
      </c>
      <c r="G1048" s="8" t="s">
        <v>1696</v>
      </c>
      <c r="H1048" s="8">
        <v>40.125619999999898</v>
      </c>
      <c r="I1048" s="9">
        <v>-110.18702</v>
      </c>
      <c r="J1048" s="7">
        <v>1705</v>
      </c>
      <c r="K1048" s="8">
        <v>365</v>
      </c>
      <c r="L1048" s="8">
        <v>730</v>
      </c>
      <c r="M1048" s="8">
        <v>1095</v>
      </c>
      <c r="N1048" s="8">
        <v>1460</v>
      </c>
      <c r="O1048" s="8">
        <v>1825</v>
      </c>
      <c r="P1048" s="8">
        <v>2190</v>
      </c>
      <c r="Q1048" s="6">
        <v>2.3290384453705478E-4</v>
      </c>
      <c r="R1048" s="33">
        <f t="shared" si="339"/>
        <v>1566.0479358540338</v>
      </c>
      <c r="S1048" s="31">
        <f t="shared" si="340"/>
        <v>1438.4200219311904</v>
      </c>
      <c r="T1048" s="31">
        <f t="shared" si="341"/>
        <v>1321.1933760917623</v>
      </c>
      <c r="U1048" s="31">
        <f t="shared" si="342"/>
        <v>1213.5203281481092</v>
      </c>
      <c r="V1048" s="31">
        <f t="shared" si="343"/>
        <v>1114.6222903303553</v>
      </c>
      <c r="W1048" s="20">
        <f t="shared" si="344"/>
        <v>1023.7841272895887</v>
      </c>
      <c r="Y1048" s="153">
        <f t="shared" si="336"/>
        <v>2.51409752</v>
      </c>
      <c r="Z1048" s="155">
        <f t="shared" si="345"/>
        <v>314.91458553420085</v>
      </c>
      <c r="AA1048" s="156">
        <f t="shared" si="346"/>
        <v>1006.2787905575614</v>
      </c>
      <c r="AD1048" s="14" t="s">
        <v>1083</v>
      </c>
      <c r="AE1048" s="57">
        <v>40445</v>
      </c>
      <c r="AF1048" s="33">
        <f t="shared" si="347"/>
        <v>1566.0479358540338</v>
      </c>
      <c r="AG1048" s="84">
        <f t="shared" si="337"/>
        <v>2.3092065875259502</v>
      </c>
      <c r="AH1048" s="31">
        <f t="shared" si="348"/>
        <v>1438.4200219311904</v>
      </c>
      <c r="AI1048" s="86">
        <f t="shared" si="338"/>
        <v>2.1210136128185053</v>
      </c>
      <c r="AJ1048" s="155">
        <f t="shared" si="349"/>
        <v>1321.1933760917623</v>
      </c>
      <c r="AK1048" s="56"/>
      <c r="AL1048" s="86">
        <f t="shared" si="350"/>
        <v>1.9481577655558515</v>
      </c>
      <c r="AM1048" s="31">
        <f t="shared" si="351"/>
        <v>1213.5203281481092</v>
      </c>
      <c r="AN1048" s="86">
        <f t="shared" si="352"/>
        <v>1.7893891187488256</v>
      </c>
      <c r="AO1048" s="31">
        <f t="shared" si="353"/>
        <v>1114.6222903303553</v>
      </c>
      <c r="AP1048" s="89">
        <f t="shared" si="354"/>
        <v>1.6435596104728833</v>
      </c>
      <c r="AQ1048" s="20">
        <f t="shared" si="355"/>
        <v>1023.7841272895887</v>
      </c>
      <c r="AR1048" s="86">
        <f t="shared" si="356"/>
        <v>1.5096147421900992</v>
      </c>
    </row>
    <row r="1049" spans="1:44" x14ac:dyDescent="0.25">
      <c r="A1049" s="3" t="s">
        <v>1085</v>
      </c>
      <c r="B1049" s="4">
        <v>40445</v>
      </c>
      <c r="C1049" s="7">
        <v>4301350346</v>
      </c>
      <c r="D1049" s="8">
        <v>366</v>
      </c>
      <c r="E1049" s="8">
        <v>525</v>
      </c>
      <c r="F1049" s="8" t="s">
        <v>1695</v>
      </c>
      <c r="G1049" s="8" t="s">
        <v>1696</v>
      </c>
      <c r="H1049" s="8">
        <v>40.11459</v>
      </c>
      <c r="I1049" s="9">
        <v>-110.1918</v>
      </c>
      <c r="J1049" s="7">
        <v>525</v>
      </c>
      <c r="K1049" s="8">
        <v>365</v>
      </c>
      <c r="L1049" s="8">
        <v>730</v>
      </c>
      <c r="M1049" s="8">
        <v>1095</v>
      </c>
      <c r="N1049" s="8">
        <v>1460</v>
      </c>
      <c r="O1049" s="8">
        <v>1825</v>
      </c>
      <c r="P1049" s="8">
        <v>2190</v>
      </c>
      <c r="Q1049" s="6">
        <v>2.3290384453705478E-4</v>
      </c>
      <c r="R1049" s="33">
        <f t="shared" si="339"/>
        <v>482.21417379669657</v>
      </c>
      <c r="S1049" s="31">
        <f t="shared" si="340"/>
        <v>442.91525601986802</v>
      </c>
      <c r="T1049" s="31">
        <f t="shared" si="341"/>
        <v>406.81907474966283</v>
      </c>
      <c r="U1049" s="31">
        <f t="shared" si="342"/>
        <v>373.66461717170517</v>
      </c>
      <c r="V1049" s="31">
        <f t="shared" si="343"/>
        <v>343.21214218383381</v>
      </c>
      <c r="W1049" s="20">
        <f t="shared" si="344"/>
        <v>315.2414468193748</v>
      </c>
      <c r="Y1049" s="153">
        <f t="shared" si="336"/>
        <v>0.77413559999999992</v>
      </c>
      <c r="Z1049" s="155">
        <f t="shared" si="345"/>
        <v>96.967834255399083</v>
      </c>
      <c r="AA1049" s="156">
        <f t="shared" si="346"/>
        <v>309.85124049426372</v>
      </c>
      <c r="AD1049" s="14" t="s">
        <v>1085</v>
      </c>
      <c r="AE1049" s="57">
        <v>40445</v>
      </c>
      <c r="AF1049" s="33">
        <f t="shared" si="347"/>
        <v>482.21417379669657</v>
      </c>
      <c r="AG1049" s="84">
        <f t="shared" si="337"/>
        <v>0.71104601668687617</v>
      </c>
      <c r="AH1049" s="31">
        <f t="shared" si="348"/>
        <v>442.91525601986802</v>
      </c>
      <c r="AI1049" s="86">
        <f t="shared" si="338"/>
        <v>0.65309803327256022</v>
      </c>
      <c r="AJ1049" s="155">
        <f t="shared" si="349"/>
        <v>406.81907474966283</v>
      </c>
      <c r="AK1049" s="56"/>
      <c r="AL1049" s="86">
        <f t="shared" si="350"/>
        <v>0.59987262575766676</v>
      </c>
      <c r="AM1049" s="31">
        <f t="shared" si="351"/>
        <v>373.66461717170517</v>
      </c>
      <c r="AN1049" s="86">
        <f t="shared" si="352"/>
        <v>0.55098491926283477</v>
      </c>
      <c r="AO1049" s="31">
        <f t="shared" si="353"/>
        <v>343.21214218383381</v>
      </c>
      <c r="AP1049" s="89">
        <f t="shared" si="354"/>
        <v>0.50608140498431897</v>
      </c>
      <c r="AQ1049" s="20">
        <f t="shared" si="355"/>
        <v>315.2414468193748</v>
      </c>
      <c r="AR1049" s="86">
        <f t="shared" si="356"/>
        <v>0.46483738395882818</v>
      </c>
    </row>
    <row r="1050" spans="1:44" x14ac:dyDescent="0.25">
      <c r="A1050" s="3" t="s">
        <v>608</v>
      </c>
      <c r="B1050" s="4">
        <v>40448</v>
      </c>
      <c r="C1050" s="7">
        <v>4301333469</v>
      </c>
      <c r="D1050" s="8">
        <v>366</v>
      </c>
      <c r="E1050" s="8">
        <v>2337</v>
      </c>
      <c r="F1050" s="8" t="s">
        <v>1695</v>
      </c>
      <c r="G1050" s="8" t="s">
        <v>1696</v>
      </c>
      <c r="H1050" s="8">
        <v>40.007350000000002</v>
      </c>
      <c r="I1050" s="9">
        <v>-110.14530000000001</v>
      </c>
      <c r="J1050" s="7">
        <v>2337</v>
      </c>
      <c r="K1050" s="8">
        <v>365</v>
      </c>
      <c r="L1050" s="8">
        <v>730</v>
      </c>
      <c r="M1050" s="8">
        <v>1095</v>
      </c>
      <c r="N1050" s="8">
        <v>1460</v>
      </c>
      <c r="O1050" s="8">
        <v>1825</v>
      </c>
      <c r="P1050" s="8">
        <v>2190</v>
      </c>
      <c r="Q1050" s="6">
        <v>2.3290384453705478E-4</v>
      </c>
      <c r="R1050" s="33">
        <f t="shared" si="339"/>
        <v>2146.5419507864381</v>
      </c>
      <c r="S1050" s="31">
        <f t="shared" si="340"/>
        <v>1971.605625368441</v>
      </c>
      <c r="T1050" s="31">
        <f t="shared" si="341"/>
        <v>1810.926052742785</v>
      </c>
      <c r="U1050" s="31">
        <f t="shared" si="342"/>
        <v>1663.3413530100477</v>
      </c>
      <c r="V1050" s="31">
        <f t="shared" si="343"/>
        <v>1527.7843357783229</v>
      </c>
      <c r="W1050" s="20">
        <f t="shared" si="344"/>
        <v>1403.2747832702455</v>
      </c>
      <c r="Y1050" s="153">
        <f t="shared" si="336"/>
        <v>3.4460093279999997</v>
      </c>
      <c r="Z1050" s="155">
        <f t="shared" si="345"/>
        <v>431.64538791403368</v>
      </c>
      <c r="AA1050" s="156">
        <f t="shared" si="346"/>
        <v>1379.2806648287512</v>
      </c>
      <c r="AD1050" s="14" t="s">
        <v>608</v>
      </c>
      <c r="AE1050" s="57">
        <v>40448</v>
      </c>
      <c r="AF1050" s="33">
        <f t="shared" si="347"/>
        <v>2146.5419507864381</v>
      </c>
      <c r="AG1050" s="84">
        <f t="shared" si="337"/>
        <v>3.1651705542804374</v>
      </c>
      <c r="AH1050" s="31">
        <f t="shared" si="348"/>
        <v>1971.605625368441</v>
      </c>
      <c r="AI1050" s="86">
        <f t="shared" si="338"/>
        <v>2.9072192452532821</v>
      </c>
      <c r="AJ1050" s="155">
        <f t="shared" si="349"/>
        <v>1810.926052742785</v>
      </c>
      <c r="AK1050" s="56"/>
      <c r="AL1050" s="86">
        <f t="shared" si="350"/>
        <v>2.670290145515557</v>
      </c>
      <c r="AM1050" s="31">
        <f t="shared" si="351"/>
        <v>1663.3413530100477</v>
      </c>
      <c r="AN1050" s="86">
        <f t="shared" si="352"/>
        <v>2.4526700120328475</v>
      </c>
      <c r="AO1050" s="31">
        <f t="shared" si="353"/>
        <v>1527.7843357783229</v>
      </c>
      <c r="AP1050" s="89">
        <f t="shared" si="354"/>
        <v>2.2527852256159111</v>
      </c>
      <c r="AQ1050" s="20">
        <f t="shared" si="355"/>
        <v>1403.2747832702455</v>
      </c>
      <c r="AR1050" s="86">
        <f t="shared" si="356"/>
        <v>2.0691904120224409</v>
      </c>
    </row>
    <row r="1051" spans="1:44" x14ac:dyDescent="0.25">
      <c r="A1051" s="3" t="s">
        <v>826</v>
      </c>
      <c r="B1051" s="4">
        <v>40449</v>
      </c>
      <c r="C1051" s="7">
        <v>4301334204</v>
      </c>
      <c r="D1051" s="8">
        <v>268</v>
      </c>
      <c r="E1051" s="8">
        <v>744</v>
      </c>
      <c r="F1051" s="8" t="s">
        <v>1695</v>
      </c>
      <c r="G1051" s="8" t="s">
        <v>1696</v>
      </c>
      <c r="H1051" s="8">
        <v>40.072859999999899</v>
      </c>
      <c r="I1051" s="9">
        <v>-110.16445</v>
      </c>
      <c r="J1051" s="7">
        <v>744</v>
      </c>
      <c r="K1051" s="8">
        <v>365</v>
      </c>
      <c r="L1051" s="8">
        <v>730</v>
      </c>
      <c r="M1051" s="8">
        <v>1095</v>
      </c>
      <c r="N1051" s="8">
        <v>1460</v>
      </c>
      <c r="O1051" s="8">
        <v>1825</v>
      </c>
      <c r="P1051" s="8">
        <v>2190</v>
      </c>
      <c r="Q1051" s="6">
        <v>2.3290384453705478E-4</v>
      </c>
      <c r="R1051" s="33">
        <f t="shared" si="339"/>
        <v>683.36637200903283</v>
      </c>
      <c r="S1051" s="31">
        <f t="shared" si="340"/>
        <v>627.6741913881558</v>
      </c>
      <c r="T1051" s="31">
        <f t="shared" si="341"/>
        <v>576.52074593095074</v>
      </c>
      <c r="U1051" s="31">
        <f t="shared" si="342"/>
        <v>529.53614319190217</v>
      </c>
      <c r="V1051" s="31">
        <f t="shared" si="343"/>
        <v>486.38063578051873</v>
      </c>
      <c r="W1051" s="20">
        <f t="shared" si="344"/>
        <v>446.7421646354569</v>
      </c>
      <c r="Y1051" s="153">
        <f t="shared" si="336"/>
        <v>1.097060736</v>
      </c>
      <c r="Z1051" s="155">
        <f t="shared" si="345"/>
        <v>137.41727368765126</v>
      </c>
      <c r="AA1051" s="156">
        <f t="shared" si="346"/>
        <v>439.10347224329945</v>
      </c>
      <c r="AD1051" s="14" t="s">
        <v>826</v>
      </c>
      <c r="AE1051" s="57">
        <v>40449</v>
      </c>
      <c r="AF1051" s="33">
        <f t="shared" si="347"/>
        <v>683.36637200903283</v>
      </c>
      <c r="AG1051" s="84">
        <f t="shared" si="337"/>
        <v>1.0076537836476873</v>
      </c>
      <c r="AH1051" s="31">
        <f t="shared" si="348"/>
        <v>627.6741913881558</v>
      </c>
      <c r="AI1051" s="86">
        <f t="shared" si="338"/>
        <v>0.92553321286625678</v>
      </c>
      <c r="AJ1051" s="155">
        <f t="shared" si="349"/>
        <v>576.52074593095074</v>
      </c>
      <c r="AK1051" s="56"/>
      <c r="AL1051" s="86">
        <f t="shared" si="350"/>
        <v>0.85010520678800783</v>
      </c>
      <c r="AM1051" s="31">
        <f t="shared" si="351"/>
        <v>529.53614319190217</v>
      </c>
      <c r="AN1051" s="86">
        <f t="shared" si="352"/>
        <v>0.78082434272676016</v>
      </c>
      <c r="AO1051" s="31">
        <f t="shared" si="353"/>
        <v>486.38063578051873</v>
      </c>
      <c r="AP1051" s="89">
        <f t="shared" si="354"/>
        <v>0.71718964820634923</v>
      </c>
      <c r="AQ1051" s="20">
        <f t="shared" si="355"/>
        <v>446.7421646354569</v>
      </c>
      <c r="AR1051" s="86">
        <f t="shared" si="356"/>
        <v>0.65874097841022516</v>
      </c>
    </row>
    <row r="1052" spans="1:44" x14ac:dyDescent="0.25">
      <c r="A1052" s="3" t="s">
        <v>854</v>
      </c>
      <c r="B1052" s="4">
        <v>40449</v>
      </c>
      <c r="C1052" s="7">
        <v>4301334251</v>
      </c>
      <c r="D1052" s="8">
        <v>364</v>
      </c>
      <c r="E1052" s="8">
        <v>321</v>
      </c>
      <c r="F1052" s="8" t="s">
        <v>1695</v>
      </c>
      <c r="G1052" s="8" t="s">
        <v>1696</v>
      </c>
      <c r="H1052" s="8">
        <v>40.072830000000003</v>
      </c>
      <c r="I1052" s="9">
        <v>-110.19732</v>
      </c>
      <c r="J1052" s="7">
        <v>321</v>
      </c>
      <c r="K1052" s="8">
        <v>365</v>
      </c>
      <c r="L1052" s="8">
        <v>730</v>
      </c>
      <c r="M1052" s="8">
        <v>1095</v>
      </c>
      <c r="N1052" s="8">
        <v>1460</v>
      </c>
      <c r="O1052" s="8">
        <v>1825</v>
      </c>
      <c r="P1052" s="8">
        <v>2190</v>
      </c>
      <c r="Q1052" s="6">
        <v>2.3290384453705478E-4</v>
      </c>
      <c r="R1052" s="33">
        <f t="shared" si="339"/>
        <v>294.83952340712307</v>
      </c>
      <c r="S1052" s="31">
        <f t="shared" si="340"/>
        <v>270.8110422521479</v>
      </c>
      <c r="T1052" s="31">
        <f t="shared" si="341"/>
        <v>248.74080570407958</v>
      </c>
      <c r="U1052" s="31">
        <f t="shared" si="342"/>
        <v>228.46922307069974</v>
      </c>
      <c r="V1052" s="31">
        <f t="shared" si="343"/>
        <v>209.84970979240123</v>
      </c>
      <c r="W1052" s="20">
        <f t="shared" si="344"/>
        <v>192.74762748384632</v>
      </c>
      <c r="Y1052" s="153">
        <f t="shared" si="336"/>
        <v>0.47332862399999998</v>
      </c>
      <c r="Z1052" s="155">
        <f t="shared" si="345"/>
        <v>59.288904373301158</v>
      </c>
      <c r="AA1052" s="156">
        <f t="shared" si="346"/>
        <v>189.45190133077841</v>
      </c>
      <c r="AD1052" s="14" t="s">
        <v>854</v>
      </c>
      <c r="AE1052" s="57">
        <v>40449</v>
      </c>
      <c r="AF1052" s="33">
        <f t="shared" si="347"/>
        <v>294.83952340712307</v>
      </c>
      <c r="AG1052" s="84">
        <f t="shared" si="337"/>
        <v>0.43475385020283286</v>
      </c>
      <c r="AH1052" s="31">
        <f t="shared" si="348"/>
        <v>270.8110422521479</v>
      </c>
      <c r="AI1052" s="86">
        <f t="shared" si="338"/>
        <v>0.39932279748665117</v>
      </c>
      <c r="AJ1052" s="155">
        <f t="shared" si="349"/>
        <v>248.74080570407958</v>
      </c>
      <c r="AK1052" s="56"/>
      <c r="AL1052" s="86">
        <f t="shared" si="350"/>
        <v>0.36677926260611632</v>
      </c>
      <c r="AM1052" s="31">
        <f t="shared" si="351"/>
        <v>228.46922307069974</v>
      </c>
      <c r="AN1052" s="86">
        <f t="shared" si="352"/>
        <v>0.33688792206356188</v>
      </c>
      <c r="AO1052" s="31">
        <f t="shared" si="353"/>
        <v>209.84970979240123</v>
      </c>
      <c r="AP1052" s="89">
        <f t="shared" si="354"/>
        <v>0.30943263047612646</v>
      </c>
      <c r="AQ1052" s="20">
        <f t="shared" si="355"/>
        <v>192.74762748384632</v>
      </c>
      <c r="AR1052" s="86">
        <f t="shared" si="356"/>
        <v>0.28421485762054066</v>
      </c>
    </row>
    <row r="1053" spans="1:44" x14ac:dyDescent="0.25">
      <c r="A1053" s="3" t="s">
        <v>1092</v>
      </c>
      <c r="B1053" s="4">
        <v>40449</v>
      </c>
      <c r="C1053" s="7">
        <v>4301350362</v>
      </c>
      <c r="D1053" s="8">
        <v>347</v>
      </c>
      <c r="E1053" s="8">
        <v>699</v>
      </c>
      <c r="F1053" s="8" t="s">
        <v>1695</v>
      </c>
      <c r="G1053" s="8" t="s">
        <v>1696</v>
      </c>
      <c r="H1053" s="8">
        <v>40.115090000000002</v>
      </c>
      <c r="I1053" s="9">
        <v>-110.19738</v>
      </c>
      <c r="J1053" s="7">
        <v>699</v>
      </c>
      <c r="K1053" s="8">
        <v>365</v>
      </c>
      <c r="L1053" s="8">
        <v>730</v>
      </c>
      <c r="M1053" s="8">
        <v>1095</v>
      </c>
      <c r="N1053" s="8">
        <v>1460</v>
      </c>
      <c r="O1053" s="8">
        <v>1825</v>
      </c>
      <c r="P1053" s="8">
        <v>2190</v>
      </c>
      <c r="Q1053" s="6">
        <v>2.3290384453705478E-4</v>
      </c>
      <c r="R1053" s="33">
        <f t="shared" si="339"/>
        <v>642.03372854074462</v>
      </c>
      <c r="S1053" s="31">
        <f t="shared" si="340"/>
        <v>589.71002658645284</v>
      </c>
      <c r="T1053" s="31">
        <f t="shared" si="341"/>
        <v>541.65053952383687</v>
      </c>
      <c r="U1053" s="31">
        <f t="shared" si="342"/>
        <v>497.50774743432748</v>
      </c>
      <c r="V1053" s="31">
        <f t="shared" si="343"/>
        <v>456.96245216476154</v>
      </c>
      <c r="W1053" s="20">
        <f t="shared" si="344"/>
        <v>419.72146919379617</v>
      </c>
      <c r="Y1053" s="153">
        <f t="shared" si="336"/>
        <v>1.030706256</v>
      </c>
      <c r="Z1053" s="155">
        <f t="shared" si="345"/>
        <v>129.10574503718851</v>
      </c>
      <c r="AA1053" s="156">
        <f t="shared" si="346"/>
        <v>412.54479448664836</v>
      </c>
      <c r="AD1053" s="14" t="s">
        <v>1092</v>
      </c>
      <c r="AE1053" s="57">
        <v>40449</v>
      </c>
      <c r="AF1053" s="33">
        <f t="shared" si="347"/>
        <v>642.03372854074462</v>
      </c>
      <c r="AG1053" s="84">
        <f t="shared" si="337"/>
        <v>0.9467069822173837</v>
      </c>
      <c r="AH1053" s="31">
        <f t="shared" si="348"/>
        <v>589.71002658645284</v>
      </c>
      <c r="AI1053" s="86">
        <f t="shared" si="338"/>
        <v>0.86955338144289451</v>
      </c>
      <c r="AJ1053" s="155">
        <f t="shared" si="349"/>
        <v>541.65053952383687</v>
      </c>
      <c r="AK1053" s="56"/>
      <c r="AL1053" s="86">
        <f t="shared" si="350"/>
        <v>0.79868755315163653</v>
      </c>
      <c r="AM1053" s="31">
        <f t="shared" si="351"/>
        <v>497.50774743432748</v>
      </c>
      <c r="AN1053" s="86">
        <f t="shared" si="352"/>
        <v>0.733597063932803</v>
      </c>
      <c r="AO1053" s="31">
        <f t="shared" si="353"/>
        <v>456.96245216476154</v>
      </c>
      <c r="AP1053" s="89">
        <f t="shared" si="354"/>
        <v>0.67381124206483611</v>
      </c>
      <c r="AQ1053" s="20">
        <f t="shared" si="355"/>
        <v>419.72146919379617</v>
      </c>
      <c r="AR1053" s="86">
        <f t="shared" si="356"/>
        <v>0.61889777407089697</v>
      </c>
    </row>
    <row r="1054" spans="1:44" x14ac:dyDescent="0.25">
      <c r="A1054" s="3" t="s">
        <v>944</v>
      </c>
      <c r="B1054" s="4">
        <v>40450</v>
      </c>
      <c r="C1054" s="7">
        <v>4301350140</v>
      </c>
      <c r="D1054" s="8">
        <v>364</v>
      </c>
      <c r="E1054" s="8">
        <v>1345</v>
      </c>
      <c r="F1054" s="8" t="s">
        <v>1695</v>
      </c>
      <c r="G1054" s="8" t="s">
        <v>1696</v>
      </c>
      <c r="H1054" s="8">
        <v>40.090310000000002</v>
      </c>
      <c r="I1054" s="9">
        <v>-110.13172</v>
      </c>
      <c r="J1054" s="7">
        <v>1345</v>
      </c>
      <c r="K1054" s="8">
        <v>365</v>
      </c>
      <c r="L1054" s="8">
        <v>730</v>
      </c>
      <c r="M1054" s="8">
        <v>1095</v>
      </c>
      <c r="N1054" s="8">
        <v>1460</v>
      </c>
      <c r="O1054" s="8">
        <v>1825</v>
      </c>
      <c r="P1054" s="8">
        <v>2190</v>
      </c>
      <c r="Q1054" s="6">
        <v>2.3290384453705478E-4</v>
      </c>
      <c r="R1054" s="33">
        <f t="shared" si="339"/>
        <v>1235.3867881077274</v>
      </c>
      <c r="S1054" s="31">
        <f t="shared" si="340"/>
        <v>1134.7067035175667</v>
      </c>
      <c r="T1054" s="31">
        <f t="shared" si="341"/>
        <v>1042.2317248348506</v>
      </c>
      <c r="U1054" s="31">
        <f t="shared" si="342"/>
        <v>957.2931620875114</v>
      </c>
      <c r="V1054" s="31">
        <f t="shared" si="343"/>
        <v>879.27682140429795</v>
      </c>
      <c r="W1054" s="20">
        <f t="shared" si="344"/>
        <v>807.61856375630316</v>
      </c>
      <c r="Y1054" s="153">
        <f t="shared" si="336"/>
        <v>1.98326168</v>
      </c>
      <c r="Z1054" s="155">
        <f t="shared" si="345"/>
        <v>248.42235633049864</v>
      </c>
      <c r="AA1054" s="156">
        <f t="shared" si="346"/>
        <v>793.80936850435194</v>
      </c>
      <c r="AD1054" s="14" t="s">
        <v>944</v>
      </c>
      <c r="AE1054" s="57">
        <v>40450</v>
      </c>
      <c r="AF1054" s="33">
        <f t="shared" si="347"/>
        <v>1235.3867881077274</v>
      </c>
      <c r="AG1054" s="84">
        <f t="shared" si="337"/>
        <v>1.8216321760835208</v>
      </c>
      <c r="AH1054" s="31">
        <f t="shared" si="348"/>
        <v>1134.7067035175667</v>
      </c>
      <c r="AI1054" s="86">
        <f t="shared" si="338"/>
        <v>1.6731749614316067</v>
      </c>
      <c r="AJ1054" s="155">
        <f t="shared" si="349"/>
        <v>1042.2317248348506</v>
      </c>
      <c r="AK1054" s="56"/>
      <c r="AL1054" s="86">
        <f t="shared" si="350"/>
        <v>1.53681653646488</v>
      </c>
      <c r="AM1054" s="31">
        <f t="shared" si="351"/>
        <v>957.2931620875114</v>
      </c>
      <c r="AN1054" s="86">
        <f t="shared" si="352"/>
        <v>1.4115708883971674</v>
      </c>
      <c r="AO1054" s="31">
        <f t="shared" si="353"/>
        <v>879.27682140429795</v>
      </c>
      <c r="AP1054" s="89">
        <f t="shared" si="354"/>
        <v>1.2965323613407791</v>
      </c>
      <c r="AQ1054" s="20">
        <f t="shared" si="355"/>
        <v>807.61856375630316</v>
      </c>
      <c r="AR1054" s="86">
        <f t="shared" si="356"/>
        <v>1.1908691074754743</v>
      </c>
    </row>
    <row r="1055" spans="1:44" x14ac:dyDescent="0.25">
      <c r="A1055" s="3" t="s">
        <v>1539</v>
      </c>
      <c r="B1055" s="4">
        <v>40450</v>
      </c>
      <c r="C1055" s="7">
        <v>4304751167</v>
      </c>
      <c r="D1055" s="8">
        <v>290</v>
      </c>
      <c r="E1055" s="8">
        <v>902</v>
      </c>
      <c r="F1055" s="8" t="s">
        <v>1695</v>
      </c>
      <c r="G1055" s="8" t="s">
        <v>1697</v>
      </c>
      <c r="H1055" s="8">
        <v>40.125860000000003</v>
      </c>
      <c r="I1055" s="9">
        <v>-109.95156</v>
      </c>
      <c r="J1055" s="7">
        <v>902</v>
      </c>
      <c r="K1055" s="8">
        <v>365</v>
      </c>
      <c r="L1055" s="8">
        <v>730</v>
      </c>
      <c r="M1055" s="8">
        <v>1095</v>
      </c>
      <c r="N1055" s="8">
        <v>1460</v>
      </c>
      <c r="O1055" s="8">
        <v>1825</v>
      </c>
      <c r="P1055" s="8">
        <v>2190</v>
      </c>
      <c r="Q1055" s="6">
        <v>2.3290384453705478E-4</v>
      </c>
      <c r="R1055" s="33">
        <f t="shared" si="339"/>
        <v>828.4898757421339</v>
      </c>
      <c r="S1055" s="31">
        <f t="shared" si="340"/>
        <v>760.97059224746852</v>
      </c>
      <c r="T1055" s="31">
        <f t="shared" si="341"/>
        <v>698.95391509370643</v>
      </c>
      <c r="U1055" s="31">
        <f t="shared" si="342"/>
        <v>641.99139940738689</v>
      </c>
      <c r="V1055" s="31">
        <f t="shared" si="343"/>
        <v>589.67114714251056</v>
      </c>
      <c r="W1055" s="20">
        <f t="shared" si="344"/>
        <v>541.6148286306211</v>
      </c>
      <c r="Y1055" s="153">
        <f t="shared" si="336"/>
        <v>1.3300386879999999</v>
      </c>
      <c r="Z1055" s="155">
        <f t="shared" si="345"/>
        <v>166.59997428260948</v>
      </c>
      <c r="AA1055" s="156">
        <f t="shared" si="346"/>
        <v>532.35394081109689</v>
      </c>
      <c r="AD1055" s="14" t="s">
        <v>1539</v>
      </c>
      <c r="AE1055" s="57">
        <v>40450</v>
      </c>
      <c r="AF1055" s="33">
        <f t="shared" si="347"/>
        <v>828.4898757421339</v>
      </c>
      <c r="AG1055" s="84">
        <f t="shared" si="337"/>
        <v>1.2216447753363091</v>
      </c>
      <c r="AH1055" s="31">
        <f t="shared" si="348"/>
        <v>760.97059224746852</v>
      </c>
      <c r="AI1055" s="86">
        <f t="shared" si="338"/>
        <v>1.1220846209749511</v>
      </c>
      <c r="AJ1055" s="155">
        <f t="shared" si="349"/>
        <v>698.95391509370643</v>
      </c>
      <c r="AK1055" s="56"/>
      <c r="AL1055" s="86">
        <f t="shared" si="350"/>
        <v>1.0306383017779341</v>
      </c>
      <c r="AM1055" s="31">
        <f t="shared" si="351"/>
        <v>641.99139940738689</v>
      </c>
      <c r="AN1055" s="86">
        <f t="shared" si="352"/>
        <v>0.94664456604776581</v>
      </c>
      <c r="AO1055" s="31">
        <f t="shared" si="353"/>
        <v>589.67114714251056</v>
      </c>
      <c r="AP1055" s="89">
        <f t="shared" si="354"/>
        <v>0.86949605199210611</v>
      </c>
      <c r="AQ1055" s="20">
        <f t="shared" si="355"/>
        <v>541.6148286306211</v>
      </c>
      <c r="AR1055" s="86">
        <f t="shared" si="356"/>
        <v>0.79863489586831049</v>
      </c>
    </row>
    <row r="1056" spans="1:44" x14ac:dyDescent="0.25">
      <c r="A1056" s="3" t="s">
        <v>891</v>
      </c>
      <c r="B1056" s="4">
        <v>40452</v>
      </c>
      <c r="C1056" s="7">
        <v>4301350043</v>
      </c>
      <c r="D1056" s="8">
        <v>364</v>
      </c>
      <c r="E1056" s="8">
        <v>589</v>
      </c>
      <c r="F1056" s="8" t="s">
        <v>1695</v>
      </c>
      <c r="G1056" s="8" t="s">
        <v>1696</v>
      </c>
      <c r="H1056" s="8">
        <v>40.0903899999999</v>
      </c>
      <c r="I1056" s="9">
        <v>-110.17283</v>
      </c>
      <c r="J1056" s="7">
        <v>589</v>
      </c>
      <c r="K1056" s="8">
        <v>365</v>
      </c>
      <c r="L1056" s="8">
        <v>730</v>
      </c>
      <c r="M1056" s="8">
        <v>1095</v>
      </c>
      <c r="N1056" s="8">
        <v>1460</v>
      </c>
      <c r="O1056" s="8">
        <v>1825</v>
      </c>
      <c r="P1056" s="8">
        <v>2190</v>
      </c>
      <c r="Q1056" s="6">
        <v>2.3290384453705478E-4</v>
      </c>
      <c r="R1056" s="33">
        <f t="shared" si="339"/>
        <v>540.99837784048441</v>
      </c>
      <c r="S1056" s="31">
        <f t="shared" si="340"/>
        <v>496.90873484895667</v>
      </c>
      <c r="T1056" s="31">
        <f t="shared" si="341"/>
        <v>456.41225719533605</v>
      </c>
      <c r="U1056" s="31">
        <f t="shared" si="342"/>
        <v>419.21611336025592</v>
      </c>
      <c r="V1056" s="31">
        <f t="shared" si="343"/>
        <v>385.05133665957732</v>
      </c>
      <c r="W1056" s="20">
        <f t="shared" si="344"/>
        <v>353.67088033640334</v>
      </c>
      <c r="Y1056" s="153">
        <f t="shared" si="336"/>
        <v>0.868506416</v>
      </c>
      <c r="Z1056" s="155">
        <f t="shared" si="345"/>
        <v>108.78867500272393</v>
      </c>
      <c r="AA1056" s="156">
        <f t="shared" si="346"/>
        <v>347.6235821926121</v>
      </c>
      <c r="AD1056" s="14" t="s">
        <v>891</v>
      </c>
      <c r="AE1056" s="57">
        <v>40452</v>
      </c>
      <c r="AF1056" s="33">
        <f t="shared" si="347"/>
        <v>540.99837784048441</v>
      </c>
      <c r="AG1056" s="84">
        <f t="shared" si="337"/>
        <v>0.79772591205441923</v>
      </c>
      <c r="AH1056" s="31">
        <f t="shared" si="348"/>
        <v>496.90873484895667</v>
      </c>
      <c r="AI1056" s="86">
        <f t="shared" si="338"/>
        <v>0.73271379351911992</v>
      </c>
      <c r="AJ1056" s="155">
        <f t="shared" si="349"/>
        <v>456.41225719533605</v>
      </c>
      <c r="AK1056" s="56"/>
      <c r="AL1056" s="86">
        <f t="shared" si="350"/>
        <v>0.67299995537383961</v>
      </c>
      <c r="AM1056" s="31">
        <f t="shared" si="351"/>
        <v>419.21611336025592</v>
      </c>
      <c r="AN1056" s="86">
        <f t="shared" si="352"/>
        <v>0.61815260465868516</v>
      </c>
      <c r="AO1056" s="31">
        <f t="shared" si="353"/>
        <v>385.05133665957732</v>
      </c>
      <c r="AP1056" s="89">
        <f t="shared" si="354"/>
        <v>0.56777513816335978</v>
      </c>
      <c r="AQ1056" s="20">
        <f t="shared" si="355"/>
        <v>353.67088033640334</v>
      </c>
      <c r="AR1056" s="86">
        <f t="shared" si="356"/>
        <v>0.52150327457476153</v>
      </c>
    </row>
    <row r="1057" spans="1:44" x14ac:dyDescent="0.25">
      <c r="A1057" s="3" t="s">
        <v>1047</v>
      </c>
      <c r="B1057" s="4">
        <v>40452</v>
      </c>
      <c r="C1057" s="7">
        <v>4301350289</v>
      </c>
      <c r="D1057" s="8">
        <v>366</v>
      </c>
      <c r="E1057" s="8">
        <v>849</v>
      </c>
      <c r="F1057" s="8" t="s">
        <v>1695</v>
      </c>
      <c r="G1057" s="8" t="s">
        <v>1696</v>
      </c>
      <c r="H1057" s="8">
        <v>40.128909999999898</v>
      </c>
      <c r="I1057" s="9">
        <v>-110.18741</v>
      </c>
      <c r="J1057" s="7">
        <v>849</v>
      </c>
      <c r="K1057" s="8">
        <v>365</v>
      </c>
      <c r="L1057" s="8">
        <v>730</v>
      </c>
      <c r="M1057" s="8">
        <v>1095</v>
      </c>
      <c r="N1057" s="8">
        <v>1460</v>
      </c>
      <c r="O1057" s="8">
        <v>1825</v>
      </c>
      <c r="P1057" s="8">
        <v>2190</v>
      </c>
      <c r="Q1057" s="6">
        <v>2.3290384453705478E-4</v>
      </c>
      <c r="R1057" s="33">
        <f t="shared" si="339"/>
        <v>779.80920676837218</v>
      </c>
      <c r="S1057" s="31">
        <f t="shared" si="340"/>
        <v>716.25724259212939</v>
      </c>
      <c r="T1057" s="31">
        <f t="shared" si="341"/>
        <v>657.88456088088333</v>
      </c>
      <c r="U1057" s="31">
        <f t="shared" si="342"/>
        <v>604.26906662624322</v>
      </c>
      <c r="V1057" s="31">
        <f t="shared" si="343"/>
        <v>555.02306421728554</v>
      </c>
      <c r="W1057" s="20">
        <f t="shared" si="344"/>
        <v>509.79045399933187</v>
      </c>
      <c r="Y1057" s="153">
        <f t="shared" si="336"/>
        <v>1.251887856</v>
      </c>
      <c r="Z1057" s="155">
        <f t="shared" si="345"/>
        <v>156.8108405387311</v>
      </c>
      <c r="AA1057" s="156">
        <f t="shared" si="346"/>
        <v>501.07372034215223</v>
      </c>
      <c r="AD1057" s="14" t="s">
        <v>1047</v>
      </c>
      <c r="AE1057" s="57">
        <v>40452</v>
      </c>
      <c r="AF1057" s="33">
        <f t="shared" si="347"/>
        <v>779.80920676837218</v>
      </c>
      <c r="AG1057" s="84">
        <f t="shared" si="337"/>
        <v>1.1498629869850625</v>
      </c>
      <c r="AH1057" s="31">
        <f t="shared" si="348"/>
        <v>716.25724259212939</v>
      </c>
      <c r="AI1057" s="86">
        <f t="shared" si="338"/>
        <v>1.0561528195207688</v>
      </c>
      <c r="AJ1057" s="155">
        <f t="shared" si="349"/>
        <v>657.88456088088333</v>
      </c>
      <c r="AK1057" s="56"/>
      <c r="AL1057" s="86">
        <f t="shared" si="350"/>
        <v>0.97007973193954122</v>
      </c>
      <c r="AM1057" s="31">
        <f t="shared" si="351"/>
        <v>604.26906662624322</v>
      </c>
      <c r="AN1057" s="86">
        <f t="shared" si="352"/>
        <v>0.89102132657932709</v>
      </c>
      <c r="AO1057" s="31">
        <f t="shared" si="353"/>
        <v>555.02306421728554</v>
      </c>
      <c r="AP1057" s="89">
        <f t="shared" si="354"/>
        <v>0.81840592920321309</v>
      </c>
      <c r="AQ1057" s="20">
        <f t="shared" si="355"/>
        <v>509.79045399933187</v>
      </c>
      <c r="AR1057" s="86">
        <f t="shared" si="356"/>
        <v>0.75170845520199081</v>
      </c>
    </row>
    <row r="1058" spans="1:44" x14ac:dyDescent="0.25">
      <c r="A1058" s="3" t="s">
        <v>1082</v>
      </c>
      <c r="B1058" s="4">
        <v>40452</v>
      </c>
      <c r="C1058" s="7">
        <v>4301350343</v>
      </c>
      <c r="D1058" s="8">
        <v>355</v>
      </c>
      <c r="E1058" s="8">
        <v>510</v>
      </c>
      <c r="F1058" s="8" t="s">
        <v>1695</v>
      </c>
      <c r="G1058" s="8" t="s">
        <v>1696</v>
      </c>
      <c r="H1058" s="8">
        <v>40.125410000000002</v>
      </c>
      <c r="I1058" s="9">
        <v>-110.1824</v>
      </c>
      <c r="J1058" s="7">
        <v>510</v>
      </c>
      <c r="K1058" s="8">
        <v>365</v>
      </c>
      <c r="L1058" s="8">
        <v>730</v>
      </c>
      <c r="M1058" s="8">
        <v>1095</v>
      </c>
      <c r="N1058" s="8">
        <v>1460</v>
      </c>
      <c r="O1058" s="8">
        <v>1825</v>
      </c>
      <c r="P1058" s="8">
        <v>2190</v>
      </c>
      <c r="Q1058" s="6">
        <v>2.3290384453705478E-4</v>
      </c>
      <c r="R1058" s="33">
        <f t="shared" si="339"/>
        <v>468.43662597393381</v>
      </c>
      <c r="S1058" s="31">
        <f t="shared" si="340"/>
        <v>430.26053441930037</v>
      </c>
      <c r="T1058" s="31">
        <f t="shared" si="341"/>
        <v>395.19567261395821</v>
      </c>
      <c r="U1058" s="31">
        <f t="shared" si="342"/>
        <v>362.98848525251361</v>
      </c>
      <c r="V1058" s="31">
        <f t="shared" si="343"/>
        <v>333.40608097858137</v>
      </c>
      <c r="W1058" s="20">
        <f t="shared" si="344"/>
        <v>306.23454833882124</v>
      </c>
      <c r="Y1058" s="153">
        <f t="shared" si="336"/>
        <v>0.75201743999999993</v>
      </c>
      <c r="Z1058" s="155">
        <f t="shared" si="345"/>
        <v>94.197324705244824</v>
      </c>
      <c r="AA1058" s="156">
        <f t="shared" si="346"/>
        <v>300.99834790871336</v>
      </c>
      <c r="AD1058" s="14" t="s">
        <v>1082</v>
      </c>
      <c r="AE1058" s="57">
        <v>40452</v>
      </c>
      <c r="AF1058" s="33">
        <f t="shared" si="347"/>
        <v>468.43662597393381</v>
      </c>
      <c r="AG1058" s="84">
        <f t="shared" si="337"/>
        <v>0.69073041621010822</v>
      </c>
      <c r="AH1058" s="31">
        <f t="shared" si="348"/>
        <v>430.26053441930037</v>
      </c>
      <c r="AI1058" s="86">
        <f t="shared" si="338"/>
        <v>0.63443808946477287</v>
      </c>
      <c r="AJ1058" s="155">
        <f t="shared" si="349"/>
        <v>395.19567261395821</v>
      </c>
      <c r="AK1058" s="56"/>
      <c r="AL1058" s="86">
        <f t="shared" si="350"/>
        <v>0.5827334078788764</v>
      </c>
      <c r="AM1058" s="31">
        <f t="shared" si="351"/>
        <v>362.98848525251361</v>
      </c>
      <c r="AN1058" s="86">
        <f t="shared" si="352"/>
        <v>0.53524249299818238</v>
      </c>
      <c r="AO1058" s="31">
        <f t="shared" si="353"/>
        <v>333.40608097858137</v>
      </c>
      <c r="AP1058" s="89">
        <f t="shared" si="354"/>
        <v>0.49162193627048129</v>
      </c>
      <c r="AQ1058" s="20">
        <f t="shared" si="355"/>
        <v>306.23454833882124</v>
      </c>
      <c r="AR1058" s="86">
        <f t="shared" si="356"/>
        <v>0.45155631584571881</v>
      </c>
    </row>
    <row r="1059" spans="1:44" x14ac:dyDescent="0.25">
      <c r="A1059" s="3" t="s">
        <v>950</v>
      </c>
      <c r="B1059" s="4">
        <v>40456</v>
      </c>
      <c r="C1059" s="7">
        <v>4301350147</v>
      </c>
      <c r="D1059" s="8">
        <v>360</v>
      </c>
      <c r="E1059" s="8">
        <v>1526</v>
      </c>
      <c r="F1059" s="8" t="s">
        <v>1695</v>
      </c>
      <c r="G1059" s="8" t="s">
        <v>1696</v>
      </c>
      <c r="H1059" s="8">
        <v>40.087220000000002</v>
      </c>
      <c r="I1059" s="9">
        <v>-110.13609</v>
      </c>
      <c r="J1059" s="7">
        <v>1526</v>
      </c>
      <c r="K1059" s="8">
        <v>365</v>
      </c>
      <c r="L1059" s="8">
        <v>730</v>
      </c>
      <c r="M1059" s="8">
        <v>1095</v>
      </c>
      <c r="N1059" s="8">
        <v>1460</v>
      </c>
      <c r="O1059" s="8">
        <v>1825</v>
      </c>
      <c r="P1059" s="8">
        <v>2190</v>
      </c>
      <c r="Q1059" s="6">
        <v>2.3290384453705478E-4</v>
      </c>
      <c r="R1059" s="33">
        <f t="shared" si="339"/>
        <v>1401.6358651690648</v>
      </c>
      <c r="S1059" s="31">
        <f t="shared" si="340"/>
        <v>1287.407010831083</v>
      </c>
      <c r="T1059" s="31">
        <f t="shared" si="341"/>
        <v>1182.4874439390201</v>
      </c>
      <c r="U1059" s="31">
        <f t="shared" si="342"/>
        <v>1086.1184872457563</v>
      </c>
      <c r="V1059" s="31">
        <f t="shared" si="343"/>
        <v>997.60329328101022</v>
      </c>
      <c r="W1059" s="20">
        <f t="shared" si="344"/>
        <v>916.30180542164942</v>
      </c>
      <c r="Y1059" s="153">
        <f t="shared" si="336"/>
        <v>2.2501541439999997</v>
      </c>
      <c r="Z1059" s="155">
        <f t="shared" si="345"/>
        <v>281.8531715690267</v>
      </c>
      <c r="AA1059" s="156">
        <f t="shared" si="346"/>
        <v>900.63427236999337</v>
      </c>
      <c r="AD1059" s="14" t="s">
        <v>950</v>
      </c>
      <c r="AE1059" s="57">
        <v>40456</v>
      </c>
      <c r="AF1059" s="33">
        <f t="shared" si="347"/>
        <v>1401.6358651690648</v>
      </c>
      <c r="AG1059" s="84">
        <f t="shared" si="337"/>
        <v>2.0667737551698533</v>
      </c>
      <c r="AH1059" s="31">
        <f t="shared" si="348"/>
        <v>1287.407010831083</v>
      </c>
      <c r="AI1059" s="86">
        <f t="shared" si="338"/>
        <v>1.8983382833789084</v>
      </c>
      <c r="AJ1059" s="155">
        <f t="shared" si="349"/>
        <v>1182.4874439390201</v>
      </c>
      <c r="AK1059" s="56"/>
      <c r="AL1059" s="86">
        <f t="shared" si="350"/>
        <v>1.7436297655356183</v>
      </c>
      <c r="AM1059" s="31">
        <f t="shared" si="351"/>
        <v>1086.1184872457563</v>
      </c>
      <c r="AN1059" s="86">
        <f t="shared" si="352"/>
        <v>1.6015294986573065</v>
      </c>
      <c r="AO1059" s="31">
        <f t="shared" si="353"/>
        <v>997.60329328101022</v>
      </c>
      <c r="AP1059" s="89">
        <f t="shared" si="354"/>
        <v>1.4710099504877538</v>
      </c>
      <c r="AQ1059" s="20">
        <f t="shared" si="355"/>
        <v>916.30180542164942</v>
      </c>
      <c r="AR1059" s="86">
        <f t="shared" si="356"/>
        <v>1.3511273293736605</v>
      </c>
    </row>
    <row r="1060" spans="1:44" x14ac:dyDescent="0.25">
      <c r="A1060" s="3" t="s">
        <v>833</v>
      </c>
      <c r="B1060" s="4">
        <v>40458</v>
      </c>
      <c r="C1060" s="7">
        <v>4301334218</v>
      </c>
      <c r="D1060" s="8">
        <v>363</v>
      </c>
      <c r="E1060" s="8">
        <v>1029</v>
      </c>
      <c r="F1060" s="8" t="s">
        <v>1695</v>
      </c>
      <c r="G1060" s="8" t="s">
        <v>1696</v>
      </c>
      <c r="H1060" s="8">
        <v>40.090789999999899</v>
      </c>
      <c r="I1060" s="9">
        <v>-110.19223</v>
      </c>
      <c r="J1060" s="7">
        <v>1029</v>
      </c>
      <c r="K1060" s="8">
        <v>365</v>
      </c>
      <c r="L1060" s="8">
        <v>730</v>
      </c>
      <c r="M1060" s="8">
        <v>1095</v>
      </c>
      <c r="N1060" s="8">
        <v>1460</v>
      </c>
      <c r="O1060" s="8">
        <v>1825</v>
      </c>
      <c r="P1060" s="8">
        <v>2190</v>
      </c>
      <c r="Q1060" s="6">
        <v>2.3290384453705478E-4</v>
      </c>
      <c r="R1060" s="33">
        <f t="shared" si="339"/>
        <v>945.13978064152536</v>
      </c>
      <c r="S1060" s="31">
        <f t="shared" si="340"/>
        <v>868.11390179894136</v>
      </c>
      <c r="T1060" s="31">
        <f t="shared" si="341"/>
        <v>797.36538650933915</v>
      </c>
      <c r="U1060" s="31">
        <f t="shared" si="342"/>
        <v>732.38264965654218</v>
      </c>
      <c r="V1060" s="31">
        <f t="shared" si="343"/>
        <v>672.69579868031417</v>
      </c>
      <c r="W1060" s="20">
        <f t="shared" si="344"/>
        <v>617.87323576597464</v>
      </c>
      <c r="Y1060" s="153">
        <f t="shared" si="336"/>
        <v>1.5173057759999999</v>
      </c>
      <c r="Z1060" s="155">
        <f t="shared" si="345"/>
        <v>190.0569551405822</v>
      </c>
      <c r="AA1060" s="156">
        <f t="shared" si="346"/>
        <v>607.30843136875694</v>
      </c>
      <c r="AD1060" s="14" t="s">
        <v>833</v>
      </c>
      <c r="AE1060" s="57">
        <v>40458</v>
      </c>
      <c r="AF1060" s="33">
        <f t="shared" si="347"/>
        <v>945.13978064152536</v>
      </c>
      <c r="AG1060" s="84">
        <f t="shared" si="337"/>
        <v>1.3936501927062772</v>
      </c>
      <c r="AH1060" s="31">
        <f t="shared" si="348"/>
        <v>868.11390179894136</v>
      </c>
      <c r="AI1060" s="86">
        <f t="shared" si="338"/>
        <v>1.2800721452142181</v>
      </c>
      <c r="AJ1060" s="155">
        <f t="shared" si="349"/>
        <v>797.36538650933915</v>
      </c>
      <c r="AK1060" s="56"/>
      <c r="AL1060" s="86">
        <f t="shared" si="350"/>
        <v>1.175750346485027</v>
      </c>
      <c r="AM1060" s="31">
        <f t="shared" si="351"/>
        <v>732.38264965654218</v>
      </c>
      <c r="AN1060" s="86">
        <f t="shared" si="352"/>
        <v>1.0799304417551563</v>
      </c>
      <c r="AO1060" s="31">
        <f t="shared" si="353"/>
        <v>672.69579868031417</v>
      </c>
      <c r="AP1060" s="89">
        <f t="shared" si="354"/>
        <v>0.99191955376926511</v>
      </c>
      <c r="AQ1060" s="20">
        <f t="shared" si="355"/>
        <v>617.87323576597464</v>
      </c>
      <c r="AR1060" s="86">
        <f t="shared" si="356"/>
        <v>0.91108127255930327</v>
      </c>
    </row>
    <row r="1061" spans="1:44" x14ac:dyDescent="0.25">
      <c r="A1061" s="3" t="s">
        <v>1091</v>
      </c>
      <c r="B1061" s="4">
        <v>40458</v>
      </c>
      <c r="C1061" s="7">
        <v>4301350361</v>
      </c>
      <c r="D1061" s="8">
        <v>357</v>
      </c>
      <c r="E1061" s="8">
        <v>1213</v>
      </c>
      <c r="F1061" s="8" t="s">
        <v>1695</v>
      </c>
      <c r="G1061" s="8" t="s">
        <v>1696</v>
      </c>
      <c r="H1061" s="8">
        <v>40.118519999999897</v>
      </c>
      <c r="I1061" s="9">
        <v>-110.19741</v>
      </c>
      <c r="J1061" s="7">
        <v>1213</v>
      </c>
      <c r="K1061" s="8">
        <v>365</v>
      </c>
      <c r="L1061" s="8">
        <v>730</v>
      </c>
      <c r="M1061" s="8">
        <v>1095</v>
      </c>
      <c r="N1061" s="8">
        <v>1460</v>
      </c>
      <c r="O1061" s="8">
        <v>1825</v>
      </c>
      <c r="P1061" s="8">
        <v>2190</v>
      </c>
      <c r="Q1061" s="6">
        <v>2.3290384453705478E-4</v>
      </c>
      <c r="R1061" s="33">
        <f t="shared" si="339"/>
        <v>1114.1443672674152</v>
      </c>
      <c r="S1061" s="31">
        <f t="shared" si="340"/>
        <v>1023.3451534325712</v>
      </c>
      <c r="T1061" s="31">
        <f t="shared" si="341"/>
        <v>939.94578604064964</v>
      </c>
      <c r="U1061" s="31">
        <f t="shared" si="342"/>
        <v>863.34320119862548</v>
      </c>
      <c r="V1061" s="31">
        <f t="shared" si="343"/>
        <v>792.98348279807692</v>
      </c>
      <c r="W1061" s="20">
        <f t="shared" si="344"/>
        <v>728.35785712743177</v>
      </c>
      <c r="Y1061" s="153">
        <f t="shared" si="336"/>
        <v>1.788621872</v>
      </c>
      <c r="Z1061" s="155">
        <f t="shared" si="345"/>
        <v>224.04187228914114</v>
      </c>
      <c r="AA1061" s="156">
        <f t="shared" si="346"/>
        <v>715.90391375150853</v>
      </c>
      <c r="AD1061" s="14" t="s">
        <v>1091</v>
      </c>
      <c r="AE1061" s="57">
        <v>40458</v>
      </c>
      <c r="AF1061" s="33">
        <f t="shared" si="347"/>
        <v>1114.1443672674152</v>
      </c>
      <c r="AG1061" s="84">
        <f t="shared" si="337"/>
        <v>1.6428548918879633</v>
      </c>
      <c r="AH1061" s="31">
        <f t="shared" si="348"/>
        <v>1023.3451534325712</v>
      </c>
      <c r="AI1061" s="86">
        <f t="shared" si="338"/>
        <v>1.5089674559230772</v>
      </c>
      <c r="AJ1061" s="155">
        <f t="shared" si="349"/>
        <v>939.94578604064964</v>
      </c>
      <c r="AK1061" s="56"/>
      <c r="AL1061" s="86">
        <f t="shared" si="350"/>
        <v>1.3859914191315237</v>
      </c>
      <c r="AM1061" s="31">
        <f t="shared" si="351"/>
        <v>863.34320119862548</v>
      </c>
      <c r="AN1061" s="86">
        <f t="shared" si="352"/>
        <v>1.2730375372682259</v>
      </c>
      <c r="AO1061" s="31">
        <f t="shared" si="353"/>
        <v>792.98348279807692</v>
      </c>
      <c r="AP1061" s="89">
        <f t="shared" si="354"/>
        <v>1.1692890366590074</v>
      </c>
      <c r="AQ1061" s="20">
        <f t="shared" si="355"/>
        <v>728.35785712743177</v>
      </c>
      <c r="AR1061" s="86">
        <f t="shared" si="356"/>
        <v>1.0739957080801117</v>
      </c>
    </row>
    <row r="1062" spans="1:44" x14ac:dyDescent="0.25">
      <c r="A1062" s="3" t="s">
        <v>1536</v>
      </c>
      <c r="B1062" s="4">
        <v>40458</v>
      </c>
      <c r="C1062" s="7">
        <v>4304751164</v>
      </c>
      <c r="D1062" s="8">
        <v>366</v>
      </c>
      <c r="E1062" s="8">
        <v>4533</v>
      </c>
      <c r="F1062" s="8" t="s">
        <v>1695</v>
      </c>
      <c r="G1062" s="8" t="s">
        <v>1697</v>
      </c>
      <c r="H1062" s="8">
        <v>40.122860000000003</v>
      </c>
      <c r="I1062" s="9">
        <v>-109.933049999999</v>
      </c>
      <c r="J1062" s="7">
        <v>4533</v>
      </c>
      <c r="K1062" s="8">
        <v>365</v>
      </c>
      <c r="L1062" s="8">
        <v>730</v>
      </c>
      <c r="M1062" s="8">
        <v>1095</v>
      </c>
      <c r="N1062" s="8">
        <v>1460</v>
      </c>
      <c r="O1062" s="8">
        <v>1825</v>
      </c>
      <c r="P1062" s="8">
        <v>2190</v>
      </c>
      <c r="Q1062" s="6">
        <v>2.3290384453705478E-4</v>
      </c>
      <c r="R1062" s="33">
        <f t="shared" si="339"/>
        <v>4163.5749520389063</v>
      </c>
      <c r="S1062" s="31">
        <f t="shared" si="340"/>
        <v>3824.2568676915462</v>
      </c>
      <c r="T1062" s="31">
        <f t="shared" si="341"/>
        <v>3512.5921254099462</v>
      </c>
      <c r="U1062" s="31">
        <f t="shared" si="342"/>
        <v>3226.3270659796945</v>
      </c>
      <c r="V1062" s="31">
        <f t="shared" si="343"/>
        <v>2963.3916962272733</v>
      </c>
      <c r="W1062" s="20">
        <f t="shared" si="344"/>
        <v>2721.8847208232878</v>
      </c>
      <c r="Y1062" s="153">
        <f t="shared" si="336"/>
        <v>6.6841079519999997</v>
      </c>
      <c r="Z1062" s="155">
        <f t="shared" si="345"/>
        <v>837.24798605661726</v>
      </c>
      <c r="AA1062" s="156">
        <f t="shared" si="346"/>
        <v>2675.344139353329</v>
      </c>
      <c r="AD1062" s="14" t="s">
        <v>1536</v>
      </c>
      <c r="AE1062" s="57">
        <v>40458</v>
      </c>
      <c r="AF1062" s="33">
        <f t="shared" si="347"/>
        <v>4163.5749520389063</v>
      </c>
      <c r="AG1062" s="84">
        <f t="shared" si="337"/>
        <v>6.1393744640792569</v>
      </c>
      <c r="AH1062" s="31">
        <f t="shared" si="348"/>
        <v>3824.2568676915462</v>
      </c>
      <c r="AI1062" s="86">
        <f t="shared" si="338"/>
        <v>5.6390350187133631</v>
      </c>
      <c r="AJ1062" s="155">
        <f t="shared" si="349"/>
        <v>3512.5921254099462</v>
      </c>
      <c r="AK1062" s="56"/>
      <c r="AL1062" s="86">
        <f t="shared" si="350"/>
        <v>5.1794716429704835</v>
      </c>
      <c r="AM1062" s="31">
        <f t="shared" si="351"/>
        <v>3226.3270659796945</v>
      </c>
      <c r="AN1062" s="86">
        <f t="shared" si="352"/>
        <v>4.7573612171779622</v>
      </c>
      <c r="AO1062" s="31">
        <f t="shared" si="353"/>
        <v>2963.3916962272733</v>
      </c>
      <c r="AP1062" s="89">
        <f t="shared" si="354"/>
        <v>4.3696514453217485</v>
      </c>
      <c r="AQ1062" s="20">
        <f t="shared" si="355"/>
        <v>2721.8847208232878</v>
      </c>
      <c r="AR1062" s="86">
        <f t="shared" si="356"/>
        <v>4.0135387837816543</v>
      </c>
    </row>
    <row r="1063" spans="1:44" x14ac:dyDescent="0.25">
      <c r="A1063" s="3" t="s">
        <v>897</v>
      </c>
      <c r="B1063" s="4">
        <v>40459</v>
      </c>
      <c r="C1063" s="7">
        <v>4301350050</v>
      </c>
      <c r="D1063" s="8">
        <v>359</v>
      </c>
      <c r="E1063" s="8">
        <v>2697</v>
      </c>
      <c r="F1063" s="8" t="s">
        <v>1695</v>
      </c>
      <c r="G1063" s="8" t="s">
        <v>1696</v>
      </c>
      <c r="H1063" s="8">
        <v>40.083150000000003</v>
      </c>
      <c r="I1063" s="9">
        <v>-110.18232</v>
      </c>
      <c r="J1063" s="7">
        <v>2697</v>
      </c>
      <c r="K1063" s="8">
        <v>365</v>
      </c>
      <c r="L1063" s="8">
        <v>730</v>
      </c>
      <c r="M1063" s="8">
        <v>1095</v>
      </c>
      <c r="N1063" s="8">
        <v>1460</v>
      </c>
      <c r="O1063" s="8">
        <v>1825</v>
      </c>
      <c r="P1063" s="8">
        <v>2190</v>
      </c>
      <c r="Q1063" s="6">
        <v>2.3290384453705478E-4</v>
      </c>
      <c r="R1063" s="33">
        <f t="shared" si="339"/>
        <v>2477.2030985327442</v>
      </c>
      <c r="S1063" s="31">
        <f t="shared" si="340"/>
        <v>2275.3189437820647</v>
      </c>
      <c r="T1063" s="31">
        <f t="shared" si="341"/>
        <v>2089.8877039996964</v>
      </c>
      <c r="U1063" s="31">
        <f t="shared" si="342"/>
        <v>1919.5685190706456</v>
      </c>
      <c r="V1063" s="31">
        <f t="shared" si="343"/>
        <v>1763.1298047043804</v>
      </c>
      <c r="W1063" s="20">
        <f t="shared" si="344"/>
        <v>1619.4403468035312</v>
      </c>
      <c r="Y1063" s="153">
        <f t="shared" si="336"/>
        <v>3.9768451679999997</v>
      </c>
      <c r="Z1063" s="155">
        <f t="shared" si="345"/>
        <v>498.13761711773583</v>
      </c>
      <c r="AA1063" s="156">
        <f t="shared" si="346"/>
        <v>1591.7500868819604</v>
      </c>
      <c r="AD1063" s="14" t="s">
        <v>897</v>
      </c>
      <c r="AE1063" s="57">
        <v>40459</v>
      </c>
      <c r="AF1063" s="33">
        <f t="shared" si="347"/>
        <v>2477.2030985327442</v>
      </c>
      <c r="AG1063" s="84">
        <f t="shared" si="337"/>
        <v>3.6527449657228668</v>
      </c>
      <c r="AH1063" s="31">
        <f t="shared" si="348"/>
        <v>2275.3189437820647</v>
      </c>
      <c r="AI1063" s="86">
        <f t="shared" si="338"/>
        <v>3.3550578966401807</v>
      </c>
      <c r="AJ1063" s="155">
        <f t="shared" si="349"/>
        <v>2089.8877039996964</v>
      </c>
      <c r="AK1063" s="56"/>
      <c r="AL1063" s="86">
        <f t="shared" si="350"/>
        <v>3.0816313746065283</v>
      </c>
      <c r="AM1063" s="31">
        <f t="shared" si="351"/>
        <v>1919.5685190706456</v>
      </c>
      <c r="AN1063" s="86">
        <f t="shared" si="352"/>
        <v>2.8304882423845061</v>
      </c>
      <c r="AO1063" s="31">
        <f t="shared" si="353"/>
        <v>1763.1298047043804</v>
      </c>
      <c r="AP1063" s="89">
        <f t="shared" si="354"/>
        <v>2.5998124747480156</v>
      </c>
      <c r="AQ1063" s="20">
        <f t="shared" si="355"/>
        <v>1619.4403468035312</v>
      </c>
      <c r="AR1063" s="86">
        <f t="shared" si="356"/>
        <v>2.3879360467370661</v>
      </c>
    </row>
    <row r="1064" spans="1:44" x14ac:dyDescent="0.25">
      <c r="A1064" s="3" t="s">
        <v>1066</v>
      </c>
      <c r="B1064" s="4">
        <v>40459</v>
      </c>
      <c r="C1064" s="7">
        <v>4301350310</v>
      </c>
      <c r="D1064" s="8">
        <v>358</v>
      </c>
      <c r="E1064" s="8">
        <v>446</v>
      </c>
      <c r="F1064" s="8" t="s">
        <v>1695</v>
      </c>
      <c r="G1064" s="8" t="s">
        <v>1696</v>
      </c>
      <c r="H1064" s="8">
        <v>40.122070000000001</v>
      </c>
      <c r="I1064" s="9">
        <v>-110.20626</v>
      </c>
      <c r="J1064" s="7">
        <v>446</v>
      </c>
      <c r="K1064" s="8">
        <v>365</v>
      </c>
      <c r="L1064" s="8">
        <v>730</v>
      </c>
      <c r="M1064" s="8">
        <v>1095</v>
      </c>
      <c r="N1064" s="8">
        <v>1460</v>
      </c>
      <c r="O1064" s="8">
        <v>1825</v>
      </c>
      <c r="P1064" s="8">
        <v>2190</v>
      </c>
      <c r="Q1064" s="6">
        <v>2.3290384453705478E-4</v>
      </c>
      <c r="R1064" s="33">
        <f t="shared" si="339"/>
        <v>409.65242193014603</v>
      </c>
      <c r="S1064" s="31">
        <f t="shared" si="340"/>
        <v>376.26705559021167</v>
      </c>
      <c r="T1064" s="31">
        <f t="shared" si="341"/>
        <v>345.60249016828499</v>
      </c>
      <c r="U1064" s="31">
        <f t="shared" si="342"/>
        <v>317.43698906396287</v>
      </c>
      <c r="V1064" s="31">
        <f t="shared" si="343"/>
        <v>291.56688650283786</v>
      </c>
      <c r="W1064" s="20">
        <f t="shared" si="344"/>
        <v>267.8051148217927</v>
      </c>
      <c r="Y1064" s="153">
        <f t="shared" si="336"/>
        <v>0.65764662399999996</v>
      </c>
      <c r="Z1064" s="155">
        <f t="shared" si="345"/>
        <v>82.376483957919987</v>
      </c>
      <c r="AA1064" s="156">
        <f t="shared" si="346"/>
        <v>263.22600621036497</v>
      </c>
      <c r="AD1064" s="14" t="s">
        <v>1066</v>
      </c>
      <c r="AE1064" s="57">
        <v>40459</v>
      </c>
      <c r="AF1064" s="33">
        <f t="shared" si="347"/>
        <v>409.65242193014603</v>
      </c>
      <c r="AG1064" s="84">
        <f t="shared" si="337"/>
        <v>0.60405052084256528</v>
      </c>
      <c r="AH1064" s="31">
        <f t="shared" si="348"/>
        <v>376.26705559021167</v>
      </c>
      <c r="AI1064" s="86">
        <f t="shared" si="338"/>
        <v>0.55482232921821306</v>
      </c>
      <c r="AJ1064" s="155">
        <f t="shared" si="349"/>
        <v>345.60249016828499</v>
      </c>
      <c r="AK1064" s="56"/>
      <c r="AL1064" s="86">
        <f t="shared" si="350"/>
        <v>0.50960607826270354</v>
      </c>
      <c r="AM1064" s="31">
        <f t="shared" si="351"/>
        <v>317.43698906396287</v>
      </c>
      <c r="AN1064" s="86">
        <f t="shared" si="352"/>
        <v>0.46807480760233205</v>
      </c>
      <c r="AO1064" s="31">
        <f t="shared" si="353"/>
        <v>291.56688650283786</v>
      </c>
      <c r="AP1064" s="89">
        <f t="shared" si="354"/>
        <v>0.42992820309144053</v>
      </c>
      <c r="AQ1064" s="20">
        <f t="shared" si="355"/>
        <v>267.8051148217927</v>
      </c>
      <c r="AR1064" s="86">
        <f t="shared" si="356"/>
        <v>0.39489042522978546</v>
      </c>
    </row>
    <row r="1065" spans="1:44" x14ac:dyDescent="0.25">
      <c r="A1065" s="3" t="s">
        <v>1090</v>
      </c>
      <c r="B1065" s="4">
        <v>40459</v>
      </c>
      <c r="C1065" s="7">
        <v>4301350359</v>
      </c>
      <c r="D1065" s="8">
        <v>362</v>
      </c>
      <c r="E1065" s="8">
        <v>1751</v>
      </c>
      <c r="F1065" s="8" t="s">
        <v>1695</v>
      </c>
      <c r="G1065" s="8" t="s">
        <v>1696</v>
      </c>
      <c r="H1065" s="8">
        <v>40.118049999999897</v>
      </c>
      <c r="I1065" s="9">
        <v>-110.19215</v>
      </c>
      <c r="J1065" s="7">
        <v>1751</v>
      </c>
      <c r="K1065" s="8">
        <v>365</v>
      </c>
      <c r="L1065" s="8">
        <v>730</v>
      </c>
      <c r="M1065" s="8">
        <v>1095</v>
      </c>
      <c r="N1065" s="8">
        <v>1460</v>
      </c>
      <c r="O1065" s="8">
        <v>1825</v>
      </c>
      <c r="P1065" s="8">
        <v>2190</v>
      </c>
      <c r="Q1065" s="6">
        <v>2.3290384453705478E-4</v>
      </c>
      <c r="R1065" s="33">
        <f t="shared" si="339"/>
        <v>1608.2990825105062</v>
      </c>
      <c r="S1065" s="31">
        <f t="shared" si="340"/>
        <v>1477.227834839598</v>
      </c>
      <c r="T1065" s="31">
        <f t="shared" si="341"/>
        <v>1356.8384759745898</v>
      </c>
      <c r="U1065" s="31">
        <f t="shared" si="342"/>
        <v>1246.2604660336301</v>
      </c>
      <c r="V1065" s="31">
        <f t="shared" si="343"/>
        <v>1144.6942113597961</v>
      </c>
      <c r="W1065" s="20">
        <f t="shared" si="344"/>
        <v>1051.405282629953</v>
      </c>
      <c r="Y1065" s="153">
        <f t="shared" si="336"/>
        <v>2.5819265439999999</v>
      </c>
      <c r="Z1065" s="155">
        <f t="shared" si="345"/>
        <v>323.41081482134058</v>
      </c>
      <c r="AA1065" s="156">
        <f t="shared" si="346"/>
        <v>1033.4276611532491</v>
      </c>
      <c r="AD1065" s="14" t="s">
        <v>1090</v>
      </c>
      <c r="AE1065" s="57">
        <v>40459</v>
      </c>
      <c r="AF1065" s="33">
        <f t="shared" si="347"/>
        <v>1608.2990825105062</v>
      </c>
      <c r="AG1065" s="84">
        <f t="shared" si="337"/>
        <v>2.3715077623213716</v>
      </c>
      <c r="AH1065" s="31">
        <f t="shared" si="348"/>
        <v>1477.227834839598</v>
      </c>
      <c r="AI1065" s="86">
        <f t="shared" si="338"/>
        <v>2.1782374404957201</v>
      </c>
      <c r="AJ1065" s="155">
        <f t="shared" si="349"/>
        <v>1356.8384759745898</v>
      </c>
      <c r="AK1065" s="56"/>
      <c r="AL1065" s="86">
        <f t="shared" si="350"/>
        <v>2.0007180337174755</v>
      </c>
      <c r="AM1065" s="31">
        <f t="shared" si="351"/>
        <v>1246.2604660336301</v>
      </c>
      <c r="AN1065" s="86">
        <f t="shared" si="352"/>
        <v>1.837665892627093</v>
      </c>
      <c r="AO1065" s="31">
        <f t="shared" si="353"/>
        <v>1144.6942113597961</v>
      </c>
      <c r="AP1065" s="89">
        <f t="shared" si="354"/>
        <v>1.6879019811953191</v>
      </c>
      <c r="AQ1065" s="20">
        <f t="shared" si="355"/>
        <v>1051.405282629953</v>
      </c>
      <c r="AR1065" s="86">
        <f t="shared" si="356"/>
        <v>1.5503433510703013</v>
      </c>
    </row>
    <row r="1066" spans="1:44" x14ac:dyDescent="0.25">
      <c r="A1066" s="3" t="s">
        <v>1540</v>
      </c>
      <c r="B1066" s="4">
        <v>40459</v>
      </c>
      <c r="C1066" s="7">
        <v>4304751168</v>
      </c>
      <c r="D1066" s="8">
        <v>363</v>
      </c>
      <c r="E1066" s="8">
        <v>1091</v>
      </c>
      <c r="F1066" s="8" t="s">
        <v>1695</v>
      </c>
      <c r="G1066" s="8" t="s">
        <v>1697</v>
      </c>
      <c r="H1066" s="8">
        <v>40.122140000000002</v>
      </c>
      <c r="I1066" s="9">
        <v>-109.93612</v>
      </c>
      <c r="J1066" s="7">
        <v>1091</v>
      </c>
      <c r="K1066" s="8">
        <v>365</v>
      </c>
      <c r="L1066" s="8">
        <v>730</v>
      </c>
      <c r="M1066" s="8">
        <v>1095</v>
      </c>
      <c r="N1066" s="8">
        <v>1460</v>
      </c>
      <c r="O1066" s="8">
        <v>1825</v>
      </c>
      <c r="P1066" s="8">
        <v>2190</v>
      </c>
      <c r="Q1066" s="6">
        <v>2.3290384453705478E-4</v>
      </c>
      <c r="R1066" s="33">
        <f t="shared" si="339"/>
        <v>1002.0869783089447</v>
      </c>
      <c r="S1066" s="31">
        <f t="shared" si="340"/>
        <v>920.42008441462099</v>
      </c>
      <c r="T1066" s="31">
        <f t="shared" si="341"/>
        <v>845.40878200358509</v>
      </c>
      <c r="U1066" s="31">
        <f t="shared" si="342"/>
        <v>776.51066158920071</v>
      </c>
      <c r="V1066" s="31">
        <f t="shared" si="343"/>
        <v>713.22751832869073</v>
      </c>
      <c r="W1066" s="20">
        <f t="shared" si="344"/>
        <v>655.10174948559609</v>
      </c>
      <c r="Y1066" s="153">
        <f t="shared" si="336"/>
        <v>1.608727504</v>
      </c>
      <c r="Z1066" s="155">
        <f t="shared" si="345"/>
        <v>201.50839461455314</v>
      </c>
      <c r="AA1066" s="156">
        <f t="shared" si="346"/>
        <v>643.90038738903195</v>
      </c>
      <c r="AD1066" s="14" t="s">
        <v>1540</v>
      </c>
      <c r="AE1066" s="57">
        <v>40459</v>
      </c>
      <c r="AF1066" s="33">
        <f t="shared" si="347"/>
        <v>1002.0869783089447</v>
      </c>
      <c r="AG1066" s="84">
        <f t="shared" si="337"/>
        <v>1.4776213413435846</v>
      </c>
      <c r="AH1066" s="31">
        <f t="shared" si="348"/>
        <v>920.42008441462099</v>
      </c>
      <c r="AI1066" s="86">
        <f t="shared" si="338"/>
        <v>1.3571999129530727</v>
      </c>
      <c r="AJ1066" s="155">
        <f t="shared" si="349"/>
        <v>845.40878200358509</v>
      </c>
      <c r="AK1066" s="56"/>
      <c r="AL1066" s="86">
        <f t="shared" si="350"/>
        <v>1.2465924470506944</v>
      </c>
      <c r="AM1066" s="31">
        <f t="shared" si="351"/>
        <v>776.51066158920071</v>
      </c>
      <c r="AN1066" s="86">
        <f t="shared" si="352"/>
        <v>1.1449991369823864</v>
      </c>
      <c r="AO1066" s="31">
        <f t="shared" si="353"/>
        <v>713.22751832869073</v>
      </c>
      <c r="AP1066" s="89">
        <f t="shared" si="354"/>
        <v>1.0516853577864609</v>
      </c>
      <c r="AQ1066" s="20">
        <f t="shared" si="355"/>
        <v>655.10174948559609</v>
      </c>
      <c r="AR1066" s="86">
        <f t="shared" si="356"/>
        <v>0.96597635409348881</v>
      </c>
    </row>
    <row r="1067" spans="1:44" x14ac:dyDescent="0.25">
      <c r="A1067" s="3" t="s">
        <v>807</v>
      </c>
      <c r="B1067" s="4">
        <v>40460</v>
      </c>
      <c r="C1067" s="7">
        <v>4301334175</v>
      </c>
      <c r="D1067" s="8">
        <v>364</v>
      </c>
      <c r="E1067" s="8">
        <v>497</v>
      </c>
      <c r="F1067" s="8" t="s">
        <v>1695</v>
      </c>
      <c r="G1067" s="8" t="s">
        <v>1696</v>
      </c>
      <c r="H1067" s="8">
        <v>40.0902099999999</v>
      </c>
      <c r="I1067" s="9">
        <v>-110.15015</v>
      </c>
      <c r="J1067" s="7">
        <v>497</v>
      </c>
      <c r="K1067" s="8">
        <v>365</v>
      </c>
      <c r="L1067" s="8">
        <v>730</v>
      </c>
      <c r="M1067" s="8">
        <v>1095</v>
      </c>
      <c r="N1067" s="8">
        <v>1460</v>
      </c>
      <c r="O1067" s="8">
        <v>1825</v>
      </c>
      <c r="P1067" s="8">
        <v>2190</v>
      </c>
      <c r="Q1067" s="6">
        <v>2.3290384453705478E-4</v>
      </c>
      <c r="R1067" s="33">
        <f t="shared" si="339"/>
        <v>456.49608452753944</v>
      </c>
      <c r="S1067" s="31">
        <f t="shared" si="340"/>
        <v>419.29310903214173</v>
      </c>
      <c r="T1067" s="31">
        <f t="shared" si="341"/>
        <v>385.12205742968081</v>
      </c>
      <c r="U1067" s="31">
        <f t="shared" si="342"/>
        <v>353.73583758921427</v>
      </c>
      <c r="V1067" s="31">
        <f t="shared" si="343"/>
        <v>324.907494600696</v>
      </c>
      <c r="W1067" s="20">
        <f t="shared" si="344"/>
        <v>298.42856965567483</v>
      </c>
      <c r="Y1067" s="153">
        <f t="shared" si="336"/>
        <v>0.73284836799999997</v>
      </c>
      <c r="Z1067" s="155">
        <f t="shared" si="345"/>
        <v>91.796216428444467</v>
      </c>
      <c r="AA1067" s="156">
        <f t="shared" si="346"/>
        <v>293.32584100123631</v>
      </c>
      <c r="AD1067" s="14" t="s">
        <v>807</v>
      </c>
      <c r="AE1067" s="57">
        <v>40460</v>
      </c>
      <c r="AF1067" s="33">
        <f t="shared" si="347"/>
        <v>456.49608452753944</v>
      </c>
      <c r="AG1067" s="84">
        <f t="shared" si="337"/>
        <v>0.67312356246357608</v>
      </c>
      <c r="AH1067" s="31">
        <f t="shared" si="348"/>
        <v>419.29310903214173</v>
      </c>
      <c r="AI1067" s="86">
        <f t="shared" si="338"/>
        <v>0.61826613816469034</v>
      </c>
      <c r="AJ1067" s="155">
        <f t="shared" si="349"/>
        <v>385.12205742968081</v>
      </c>
      <c r="AK1067" s="56"/>
      <c r="AL1067" s="86">
        <f t="shared" si="350"/>
        <v>0.56787941905059125</v>
      </c>
      <c r="AM1067" s="31">
        <f t="shared" si="351"/>
        <v>353.73583758921427</v>
      </c>
      <c r="AN1067" s="86">
        <f t="shared" si="352"/>
        <v>0.52159905690215036</v>
      </c>
      <c r="AO1067" s="31">
        <f t="shared" si="353"/>
        <v>324.907494600696</v>
      </c>
      <c r="AP1067" s="89">
        <f t="shared" si="354"/>
        <v>0.47909039671848869</v>
      </c>
      <c r="AQ1067" s="20">
        <f t="shared" si="355"/>
        <v>298.42856965567483</v>
      </c>
      <c r="AR1067" s="86">
        <f t="shared" si="356"/>
        <v>0.44004605681435738</v>
      </c>
    </row>
    <row r="1068" spans="1:44" x14ac:dyDescent="0.25">
      <c r="A1068" s="3" t="s">
        <v>814</v>
      </c>
      <c r="B1068" s="4">
        <v>40464</v>
      </c>
      <c r="C1068" s="7">
        <v>4301334185</v>
      </c>
      <c r="D1068" s="8">
        <v>352</v>
      </c>
      <c r="E1068" s="8">
        <v>2128</v>
      </c>
      <c r="F1068" s="8" t="s">
        <v>1695</v>
      </c>
      <c r="G1068" s="8" t="s">
        <v>1696</v>
      </c>
      <c r="H1068" s="8">
        <v>40.087020000000003</v>
      </c>
      <c r="I1068" s="9">
        <v>-110.15486</v>
      </c>
      <c r="J1068" s="7">
        <v>2128</v>
      </c>
      <c r="K1068" s="8">
        <v>365</v>
      </c>
      <c r="L1068" s="8">
        <v>730</v>
      </c>
      <c r="M1068" s="8">
        <v>1095</v>
      </c>
      <c r="N1068" s="8">
        <v>1460</v>
      </c>
      <c r="O1068" s="8">
        <v>1825</v>
      </c>
      <c r="P1068" s="8">
        <v>2190</v>
      </c>
      <c r="Q1068" s="6">
        <v>2.3290384453705478E-4</v>
      </c>
      <c r="R1068" s="33">
        <f t="shared" si="339"/>
        <v>1954.5747844559435</v>
      </c>
      <c r="S1068" s="31">
        <f t="shared" si="340"/>
        <v>1795.2831710671983</v>
      </c>
      <c r="T1068" s="31">
        <f t="shared" si="341"/>
        <v>1648.9733163186334</v>
      </c>
      <c r="U1068" s="31">
        <f t="shared" si="342"/>
        <v>1514.5872482693117</v>
      </c>
      <c r="V1068" s="31">
        <f t="shared" si="343"/>
        <v>1391.1532163184729</v>
      </c>
      <c r="W1068" s="20">
        <f t="shared" si="344"/>
        <v>1277.7786644411992</v>
      </c>
      <c r="Y1068" s="153">
        <f t="shared" si="336"/>
        <v>3.1378296319999999</v>
      </c>
      <c r="Z1068" s="155">
        <f t="shared" si="345"/>
        <v>393.04295484855095</v>
      </c>
      <c r="AA1068" s="156">
        <f t="shared" si="346"/>
        <v>1255.9303614700823</v>
      </c>
      <c r="AD1068" s="14" t="s">
        <v>814</v>
      </c>
      <c r="AE1068" s="57">
        <v>40464</v>
      </c>
      <c r="AF1068" s="33">
        <f t="shared" si="347"/>
        <v>1954.5747844559435</v>
      </c>
      <c r="AG1068" s="84">
        <f t="shared" si="337"/>
        <v>2.8821065209708046</v>
      </c>
      <c r="AH1068" s="31">
        <f t="shared" si="348"/>
        <v>1795.2831710671983</v>
      </c>
      <c r="AI1068" s="86">
        <f t="shared" si="338"/>
        <v>2.6472240281981105</v>
      </c>
      <c r="AJ1068" s="155">
        <f t="shared" si="349"/>
        <v>1648.9733163186334</v>
      </c>
      <c r="AK1068" s="56"/>
      <c r="AL1068" s="86">
        <f t="shared" si="350"/>
        <v>2.4314837097377429</v>
      </c>
      <c r="AM1068" s="31">
        <f t="shared" si="351"/>
        <v>1514.5872482693117</v>
      </c>
      <c r="AN1068" s="86">
        <f t="shared" si="352"/>
        <v>2.2333255394120237</v>
      </c>
      <c r="AO1068" s="31">
        <f t="shared" si="353"/>
        <v>1391.1532163184729</v>
      </c>
      <c r="AP1068" s="89">
        <f t="shared" si="354"/>
        <v>2.0513166282031063</v>
      </c>
      <c r="AQ1068" s="20">
        <f t="shared" si="355"/>
        <v>1277.7786644411992</v>
      </c>
      <c r="AR1068" s="86">
        <f t="shared" si="356"/>
        <v>1.8841408629797836</v>
      </c>
    </row>
    <row r="1069" spans="1:44" x14ac:dyDescent="0.25">
      <c r="A1069" s="3" t="s">
        <v>893</v>
      </c>
      <c r="B1069" s="4">
        <v>40464</v>
      </c>
      <c r="C1069" s="7">
        <v>4301350045</v>
      </c>
      <c r="D1069" s="8">
        <v>334</v>
      </c>
      <c r="E1069" s="8">
        <v>1620</v>
      </c>
      <c r="F1069" s="8" t="s">
        <v>1695</v>
      </c>
      <c r="G1069" s="8" t="s">
        <v>1696</v>
      </c>
      <c r="H1069" s="8">
        <v>40.086739999999899</v>
      </c>
      <c r="I1069" s="9">
        <v>-110.17773</v>
      </c>
      <c r="J1069" s="7">
        <v>1620</v>
      </c>
      <c r="K1069" s="8">
        <v>365</v>
      </c>
      <c r="L1069" s="8">
        <v>730</v>
      </c>
      <c r="M1069" s="8">
        <v>1095</v>
      </c>
      <c r="N1069" s="8">
        <v>1460</v>
      </c>
      <c r="O1069" s="8">
        <v>1825</v>
      </c>
      <c r="P1069" s="8">
        <v>2190</v>
      </c>
      <c r="Q1069" s="6">
        <v>2.3290384453705478E-4</v>
      </c>
      <c r="R1069" s="33">
        <f t="shared" si="339"/>
        <v>1487.9751648583781</v>
      </c>
      <c r="S1069" s="31">
        <f t="shared" si="340"/>
        <v>1366.7099328613069</v>
      </c>
      <c r="T1069" s="31">
        <f t="shared" si="341"/>
        <v>1255.3274306561025</v>
      </c>
      <c r="U1069" s="31">
        <f t="shared" si="342"/>
        <v>1153.0222472726903</v>
      </c>
      <c r="V1069" s="31">
        <f t="shared" si="343"/>
        <v>1059.0546101672585</v>
      </c>
      <c r="W1069" s="20">
        <f t="shared" si="344"/>
        <v>972.74503589978519</v>
      </c>
      <c r="Y1069" s="153">
        <f t="shared" si="336"/>
        <v>2.3887612799999998</v>
      </c>
      <c r="Z1069" s="155">
        <f t="shared" si="345"/>
        <v>299.21503141666005</v>
      </c>
      <c r="AA1069" s="156">
        <f t="shared" si="346"/>
        <v>956.11239923944242</v>
      </c>
      <c r="AD1069" s="14" t="s">
        <v>893</v>
      </c>
      <c r="AE1069" s="57">
        <v>40464</v>
      </c>
      <c r="AF1069" s="33">
        <f t="shared" si="347"/>
        <v>1487.9751648583781</v>
      </c>
      <c r="AG1069" s="84">
        <f t="shared" si="337"/>
        <v>2.1940848514909321</v>
      </c>
      <c r="AH1069" s="31">
        <f t="shared" si="348"/>
        <v>1366.7099328613069</v>
      </c>
      <c r="AI1069" s="86">
        <f t="shared" si="338"/>
        <v>2.015273931241043</v>
      </c>
      <c r="AJ1069" s="155">
        <f t="shared" si="349"/>
        <v>1255.3274306561025</v>
      </c>
      <c r="AK1069" s="56"/>
      <c r="AL1069" s="86">
        <f t="shared" si="350"/>
        <v>1.851035530909372</v>
      </c>
      <c r="AM1069" s="31">
        <f t="shared" si="351"/>
        <v>1153.0222472726903</v>
      </c>
      <c r="AN1069" s="86">
        <f t="shared" si="352"/>
        <v>1.7001820365824618</v>
      </c>
      <c r="AO1069" s="31">
        <f t="shared" si="353"/>
        <v>1059.0546101672585</v>
      </c>
      <c r="AP1069" s="89">
        <f t="shared" si="354"/>
        <v>1.5616226210944699</v>
      </c>
      <c r="AQ1069" s="20">
        <f t="shared" si="355"/>
        <v>972.74503589978519</v>
      </c>
      <c r="AR1069" s="86">
        <f t="shared" si="356"/>
        <v>1.4343553562158129</v>
      </c>
    </row>
    <row r="1070" spans="1:44" x14ac:dyDescent="0.25">
      <c r="A1070" s="3" t="s">
        <v>1523</v>
      </c>
      <c r="B1070" s="4">
        <v>40465</v>
      </c>
      <c r="C1070" s="7">
        <v>4304751111</v>
      </c>
      <c r="D1070" s="8">
        <v>365</v>
      </c>
      <c r="E1070" s="8">
        <v>1681</v>
      </c>
      <c r="F1070" s="8" t="s">
        <v>1695</v>
      </c>
      <c r="G1070" s="8" t="s">
        <v>1697</v>
      </c>
      <c r="H1070" s="8">
        <v>40.126759999999898</v>
      </c>
      <c r="I1070" s="9">
        <v>-109.962909999999</v>
      </c>
      <c r="J1070" s="7">
        <v>1681</v>
      </c>
      <c r="K1070" s="8">
        <v>365</v>
      </c>
      <c r="L1070" s="8">
        <v>730</v>
      </c>
      <c r="M1070" s="8">
        <v>1095</v>
      </c>
      <c r="N1070" s="8">
        <v>1460</v>
      </c>
      <c r="O1070" s="8">
        <v>1825</v>
      </c>
      <c r="P1070" s="8">
        <v>2190</v>
      </c>
      <c r="Q1070" s="6">
        <v>2.3290384453705478E-4</v>
      </c>
      <c r="R1070" s="33">
        <f t="shared" si="339"/>
        <v>1544.0038593376132</v>
      </c>
      <c r="S1070" s="31">
        <f t="shared" si="340"/>
        <v>1418.1724673702822</v>
      </c>
      <c r="T1070" s="31">
        <f t="shared" si="341"/>
        <v>1302.5959326746347</v>
      </c>
      <c r="U1070" s="31">
        <f t="shared" si="342"/>
        <v>1196.4385170774028</v>
      </c>
      <c r="V1070" s="31">
        <f t="shared" si="343"/>
        <v>1098.9325924019515</v>
      </c>
      <c r="W1070" s="20">
        <f t="shared" si="344"/>
        <v>1009.373089720703</v>
      </c>
      <c r="Y1070" s="153">
        <f t="shared" si="336"/>
        <v>2.4787084639999999</v>
      </c>
      <c r="Z1070" s="155">
        <f t="shared" si="345"/>
        <v>310.48177025395404</v>
      </c>
      <c r="AA1070" s="156">
        <f t="shared" si="346"/>
        <v>992.1141624206806</v>
      </c>
      <c r="AD1070" s="14" t="s">
        <v>1523</v>
      </c>
      <c r="AE1070" s="57">
        <v>40465</v>
      </c>
      <c r="AF1070" s="33">
        <f t="shared" si="347"/>
        <v>1544.0038593376132</v>
      </c>
      <c r="AG1070" s="84">
        <f t="shared" si="337"/>
        <v>2.2767016267631215</v>
      </c>
      <c r="AH1070" s="31">
        <f t="shared" si="348"/>
        <v>1418.1724673702822</v>
      </c>
      <c r="AI1070" s="86">
        <f t="shared" si="338"/>
        <v>2.0911577027260453</v>
      </c>
      <c r="AJ1070" s="155">
        <f t="shared" si="349"/>
        <v>1302.5959326746347</v>
      </c>
      <c r="AK1070" s="56"/>
      <c r="AL1070" s="86">
        <f t="shared" si="350"/>
        <v>1.9207350169497865</v>
      </c>
      <c r="AM1070" s="31">
        <f t="shared" si="351"/>
        <v>1196.4385170774028</v>
      </c>
      <c r="AN1070" s="86">
        <f t="shared" si="352"/>
        <v>1.7642012367253819</v>
      </c>
      <c r="AO1070" s="31">
        <f t="shared" si="353"/>
        <v>1098.9325924019515</v>
      </c>
      <c r="AP1070" s="89">
        <f t="shared" si="354"/>
        <v>1.6204244605307432</v>
      </c>
      <c r="AQ1070" s="20">
        <f t="shared" si="355"/>
        <v>1009.373089720703</v>
      </c>
      <c r="AR1070" s="86">
        <f t="shared" si="356"/>
        <v>1.4883650332091243</v>
      </c>
    </row>
    <row r="1071" spans="1:44" x14ac:dyDescent="0.25">
      <c r="A1071" s="3" t="s">
        <v>1089</v>
      </c>
      <c r="B1071" s="4">
        <v>40466</v>
      </c>
      <c r="C1071" s="7">
        <v>4301350358</v>
      </c>
      <c r="D1071" s="8">
        <v>366</v>
      </c>
      <c r="E1071" s="8">
        <v>633</v>
      </c>
      <c r="F1071" s="8" t="s">
        <v>1695</v>
      </c>
      <c r="G1071" s="8" t="s">
        <v>1696</v>
      </c>
      <c r="H1071" s="8">
        <v>40.121870000000001</v>
      </c>
      <c r="I1071" s="9">
        <v>-110.19156</v>
      </c>
      <c r="J1071" s="7">
        <v>633</v>
      </c>
      <c r="K1071" s="8">
        <v>365</v>
      </c>
      <c r="L1071" s="8">
        <v>730</v>
      </c>
      <c r="M1071" s="8">
        <v>1095</v>
      </c>
      <c r="N1071" s="8">
        <v>1460</v>
      </c>
      <c r="O1071" s="8">
        <v>1825</v>
      </c>
      <c r="P1071" s="8">
        <v>2190</v>
      </c>
      <c r="Q1071" s="6">
        <v>2.3290384453705478E-4</v>
      </c>
      <c r="R1071" s="33">
        <f t="shared" si="339"/>
        <v>581.4125181205884</v>
      </c>
      <c r="S1071" s="31">
        <f t="shared" si="340"/>
        <v>534.02925154395518</v>
      </c>
      <c r="T1071" s="31">
        <f t="shared" si="341"/>
        <v>490.50757012673637</v>
      </c>
      <c r="U1071" s="31">
        <f t="shared" si="342"/>
        <v>450.53276698988458</v>
      </c>
      <c r="V1071" s="31">
        <f t="shared" si="343"/>
        <v>413.81578286165103</v>
      </c>
      <c r="W1071" s="20">
        <f t="shared" si="344"/>
        <v>380.09111587936047</v>
      </c>
      <c r="Y1071" s="153">
        <f t="shared" si="336"/>
        <v>0.93338635199999997</v>
      </c>
      <c r="Z1071" s="155">
        <f t="shared" si="345"/>
        <v>116.91550301650976</v>
      </c>
      <c r="AA1071" s="156">
        <f t="shared" si="346"/>
        <v>373.59206711022659</v>
      </c>
      <c r="AD1071" s="14" t="s">
        <v>1089</v>
      </c>
      <c r="AE1071" s="57">
        <v>40466</v>
      </c>
      <c r="AF1071" s="33">
        <f t="shared" si="347"/>
        <v>581.4125181205884</v>
      </c>
      <c r="AG1071" s="84">
        <f t="shared" si="337"/>
        <v>0.85731834011960484</v>
      </c>
      <c r="AH1071" s="31">
        <f t="shared" si="348"/>
        <v>534.02925154395518</v>
      </c>
      <c r="AI1071" s="86">
        <f t="shared" si="338"/>
        <v>0.78744962868862978</v>
      </c>
      <c r="AJ1071" s="155">
        <f t="shared" si="349"/>
        <v>490.50757012673637</v>
      </c>
      <c r="AK1071" s="56"/>
      <c r="AL1071" s="86">
        <f t="shared" si="350"/>
        <v>0.72327499448495836</v>
      </c>
      <c r="AM1071" s="31">
        <f t="shared" si="351"/>
        <v>450.53276698988458</v>
      </c>
      <c r="AN1071" s="86">
        <f t="shared" si="352"/>
        <v>0.66433038836833236</v>
      </c>
      <c r="AO1071" s="31">
        <f t="shared" si="353"/>
        <v>413.81578286165103</v>
      </c>
      <c r="AP1071" s="89">
        <f t="shared" si="354"/>
        <v>0.61018957972395038</v>
      </c>
      <c r="AQ1071" s="20">
        <f t="shared" si="355"/>
        <v>380.09111587936047</v>
      </c>
      <c r="AR1071" s="86">
        <f t="shared" si="356"/>
        <v>0.56046107437321568</v>
      </c>
    </row>
    <row r="1072" spans="1:44" x14ac:dyDescent="0.25">
      <c r="A1072" s="3" t="s">
        <v>785</v>
      </c>
      <c r="B1072" s="4">
        <v>40468</v>
      </c>
      <c r="C1072" s="7">
        <v>4301334130</v>
      </c>
      <c r="D1072" s="8">
        <v>366</v>
      </c>
      <c r="E1072" s="8">
        <v>10560</v>
      </c>
      <c r="F1072" s="8" t="s">
        <v>1695</v>
      </c>
      <c r="G1072" s="8" t="s">
        <v>1696</v>
      </c>
      <c r="H1072" s="8">
        <v>40.200850000000003</v>
      </c>
      <c r="I1072" s="9">
        <v>-110.56294</v>
      </c>
      <c r="J1072" s="7">
        <v>10560</v>
      </c>
      <c r="K1072" s="8">
        <v>365</v>
      </c>
      <c r="L1072" s="8">
        <v>730</v>
      </c>
      <c r="M1072" s="8">
        <v>1095</v>
      </c>
      <c r="N1072" s="8">
        <v>1460</v>
      </c>
      <c r="O1072" s="8">
        <v>1825</v>
      </c>
      <c r="P1072" s="8">
        <v>2190</v>
      </c>
      <c r="Q1072" s="6">
        <v>2.3290384453705478E-4</v>
      </c>
      <c r="R1072" s="33">
        <f t="shared" si="339"/>
        <v>9699.393667224982</v>
      </c>
      <c r="S1072" s="31">
        <f t="shared" si="340"/>
        <v>8908.9240067996307</v>
      </c>
      <c r="T1072" s="31">
        <f t="shared" si="341"/>
        <v>8182.8751035360756</v>
      </c>
      <c r="U1072" s="31">
        <f t="shared" si="342"/>
        <v>7515.9968711108704</v>
      </c>
      <c r="V1072" s="31">
        <f t="shared" si="343"/>
        <v>6903.4670884976849</v>
      </c>
      <c r="W1072" s="20">
        <f t="shared" si="344"/>
        <v>6340.8565303097103</v>
      </c>
      <c r="Y1072" s="153">
        <f t="shared" si="336"/>
        <v>15.57118464</v>
      </c>
      <c r="Z1072" s="155">
        <f t="shared" si="345"/>
        <v>1950.4387233085988</v>
      </c>
      <c r="AA1072" s="156">
        <f t="shared" si="346"/>
        <v>6232.4363802274765</v>
      </c>
      <c r="AD1072" s="14" t="s">
        <v>785</v>
      </c>
      <c r="AE1072" s="57">
        <v>40468</v>
      </c>
      <c r="AF1072" s="33">
        <f t="shared" si="347"/>
        <v>9699.393667224982</v>
      </c>
      <c r="AG1072" s="84">
        <f t="shared" si="337"/>
        <v>14.302182735644593</v>
      </c>
      <c r="AH1072" s="31">
        <f t="shared" si="348"/>
        <v>8908.9240067996307</v>
      </c>
      <c r="AI1072" s="86">
        <f t="shared" si="338"/>
        <v>13.136600440682354</v>
      </c>
      <c r="AJ1072" s="155">
        <f t="shared" si="349"/>
        <v>8182.8751035360756</v>
      </c>
      <c r="AK1072" s="56"/>
      <c r="AL1072" s="86">
        <f t="shared" si="350"/>
        <v>12.066009386668499</v>
      </c>
      <c r="AM1072" s="31">
        <f t="shared" si="351"/>
        <v>7515.9968711108704</v>
      </c>
      <c r="AN1072" s="86">
        <f t="shared" si="352"/>
        <v>11.082668090315307</v>
      </c>
      <c r="AO1072" s="31">
        <f t="shared" si="353"/>
        <v>6903.4670884976849</v>
      </c>
      <c r="AP1072" s="89">
        <f t="shared" si="354"/>
        <v>10.17946597454173</v>
      </c>
      <c r="AQ1072" s="20">
        <f t="shared" si="355"/>
        <v>6340.8565303097103</v>
      </c>
      <c r="AR1072" s="86">
        <f t="shared" si="356"/>
        <v>9.3498719516290016</v>
      </c>
    </row>
    <row r="1073" spans="1:44" x14ac:dyDescent="0.25">
      <c r="A1073" s="3" t="s">
        <v>1067</v>
      </c>
      <c r="B1073" s="4">
        <v>40470</v>
      </c>
      <c r="C1073" s="7">
        <v>4301350311</v>
      </c>
      <c r="D1073" s="8">
        <v>366</v>
      </c>
      <c r="E1073" s="8">
        <v>409</v>
      </c>
      <c r="F1073" s="8" t="s">
        <v>1695</v>
      </c>
      <c r="G1073" s="8" t="s">
        <v>1696</v>
      </c>
      <c r="H1073" s="8">
        <v>40.119169999999897</v>
      </c>
      <c r="I1073" s="9">
        <v>-110.20687</v>
      </c>
      <c r="J1073" s="7">
        <v>409</v>
      </c>
      <c r="K1073" s="8">
        <v>365</v>
      </c>
      <c r="L1073" s="8">
        <v>730</v>
      </c>
      <c r="M1073" s="8">
        <v>1095</v>
      </c>
      <c r="N1073" s="8">
        <v>1460</v>
      </c>
      <c r="O1073" s="8">
        <v>1825</v>
      </c>
      <c r="P1073" s="8">
        <v>2190</v>
      </c>
      <c r="Q1073" s="6">
        <v>2.3290384453705478E-4</v>
      </c>
      <c r="R1073" s="33">
        <f t="shared" si="339"/>
        <v>375.66780396733122</v>
      </c>
      <c r="S1073" s="31">
        <f t="shared" si="340"/>
        <v>345.05207564214481</v>
      </c>
      <c r="T1073" s="31">
        <f t="shared" si="341"/>
        <v>316.93143156688018</v>
      </c>
      <c r="U1073" s="31">
        <f t="shared" si="342"/>
        <v>291.10253032995701</v>
      </c>
      <c r="V1073" s="31">
        <f t="shared" si="343"/>
        <v>267.37860219654863</v>
      </c>
      <c r="W1073" s="20">
        <f t="shared" si="344"/>
        <v>245.58809856976058</v>
      </c>
      <c r="Y1073" s="153">
        <f t="shared" si="336"/>
        <v>0.60308849600000003</v>
      </c>
      <c r="Z1073" s="155">
        <f t="shared" si="345"/>
        <v>75.542560400872802</v>
      </c>
      <c r="AA1073" s="156">
        <f t="shared" si="346"/>
        <v>241.38887116600736</v>
      </c>
      <c r="AD1073" s="14" t="s">
        <v>1067</v>
      </c>
      <c r="AE1073" s="57">
        <v>40470</v>
      </c>
      <c r="AF1073" s="33">
        <f t="shared" si="347"/>
        <v>375.66780396733122</v>
      </c>
      <c r="AG1073" s="84">
        <f t="shared" si="337"/>
        <v>0.55393870633320441</v>
      </c>
      <c r="AH1073" s="31">
        <f t="shared" si="348"/>
        <v>345.05207564214481</v>
      </c>
      <c r="AI1073" s="86">
        <f t="shared" si="338"/>
        <v>0.50879446782567073</v>
      </c>
      <c r="AJ1073" s="155">
        <f t="shared" si="349"/>
        <v>316.93143156688018</v>
      </c>
      <c r="AK1073" s="56"/>
      <c r="AL1073" s="86">
        <f t="shared" si="350"/>
        <v>0.46732934082835376</v>
      </c>
      <c r="AM1073" s="31">
        <f t="shared" si="351"/>
        <v>291.10253032995701</v>
      </c>
      <c r="AN1073" s="86">
        <f t="shared" si="352"/>
        <v>0.42924348948285612</v>
      </c>
      <c r="AO1073" s="31">
        <f t="shared" si="353"/>
        <v>267.37860219654863</v>
      </c>
      <c r="AP1073" s="89">
        <f t="shared" si="354"/>
        <v>0.3942615135973076</v>
      </c>
      <c r="AQ1073" s="20">
        <f t="shared" si="355"/>
        <v>245.58809856976058</v>
      </c>
      <c r="AR1073" s="86">
        <f t="shared" si="356"/>
        <v>0.36213045721744902</v>
      </c>
    </row>
    <row r="1074" spans="1:44" x14ac:dyDescent="0.25">
      <c r="A1074" s="3" t="s">
        <v>1084</v>
      </c>
      <c r="B1074" s="4">
        <v>40470</v>
      </c>
      <c r="C1074" s="7">
        <v>4301350345</v>
      </c>
      <c r="D1074" s="8">
        <v>364</v>
      </c>
      <c r="E1074" s="8">
        <v>3377</v>
      </c>
      <c r="F1074" s="8" t="s">
        <v>1695</v>
      </c>
      <c r="G1074" s="8" t="s">
        <v>1696</v>
      </c>
      <c r="H1074" s="8">
        <v>40.121589999999898</v>
      </c>
      <c r="I1074" s="9">
        <v>-110.18306</v>
      </c>
      <c r="J1074" s="7">
        <v>3377</v>
      </c>
      <c r="K1074" s="8">
        <v>365</v>
      </c>
      <c r="L1074" s="8">
        <v>730</v>
      </c>
      <c r="M1074" s="8">
        <v>1095</v>
      </c>
      <c r="N1074" s="8">
        <v>1460</v>
      </c>
      <c r="O1074" s="8">
        <v>1825</v>
      </c>
      <c r="P1074" s="8">
        <v>2190</v>
      </c>
      <c r="Q1074" s="6">
        <v>2.3290384453705478E-4</v>
      </c>
      <c r="R1074" s="33">
        <f t="shared" si="339"/>
        <v>3101.7852664979891</v>
      </c>
      <c r="S1074" s="31">
        <f t="shared" si="340"/>
        <v>2848.9996563411319</v>
      </c>
      <c r="T1074" s="31">
        <f t="shared" si="341"/>
        <v>2616.8152674849744</v>
      </c>
      <c r="U1074" s="31">
        <f t="shared" si="342"/>
        <v>2403.5531660739971</v>
      </c>
      <c r="V1074" s="31">
        <f t="shared" si="343"/>
        <v>2207.6712460091558</v>
      </c>
      <c r="W1074" s="20">
        <f t="shared" si="344"/>
        <v>2027.7530779219596</v>
      </c>
      <c r="Y1074" s="153">
        <f t="shared" si="336"/>
        <v>4.9795350879999996</v>
      </c>
      <c r="Z1074" s="155">
        <f t="shared" si="345"/>
        <v>623.73405005806239</v>
      </c>
      <c r="AA1074" s="156">
        <f t="shared" si="346"/>
        <v>1993.081217426912</v>
      </c>
      <c r="AD1074" s="14" t="s">
        <v>1084</v>
      </c>
      <c r="AE1074" s="57">
        <v>40470</v>
      </c>
      <c r="AF1074" s="33">
        <f t="shared" si="347"/>
        <v>3101.7852664979891</v>
      </c>
      <c r="AG1074" s="84">
        <f t="shared" si="337"/>
        <v>4.5737188540030109</v>
      </c>
      <c r="AH1074" s="31">
        <f t="shared" si="348"/>
        <v>2848.9996563411319</v>
      </c>
      <c r="AI1074" s="86">
        <f t="shared" si="338"/>
        <v>4.2009753492598776</v>
      </c>
      <c r="AJ1074" s="155">
        <f t="shared" si="349"/>
        <v>2616.8152674849744</v>
      </c>
      <c r="AK1074" s="56"/>
      <c r="AL1074" s="86">
        <f t="shared" si="350"/>
        <v>3.8586092517783639</v>
      </c>
      <c r="AM1074" s="31">
        <f t="shared" si="351"/>
        <v>2403.5531660739971</v>
      </c>
      <c r="AN1074" s="86">
        <f t="shared" si="352"/>
        <v>3.5441448997154157</v>
      </c>
      <c r="AO1074" s="31">
        <f t="shared" si="353"/>
        <v>2207.6712460091558</v>
      </c>
      <c r="AP1074" s="89">
        <f t="shared" si="354"/>
        <v>3.2553083897753243</v>
      </c>
      <c r="AQ1074" s="20">
        <f t="shared" si="355"/>
        <v>2027.7530779219596</v>
      </c>
      <c r="AR1074" s="86">
        <f t="shared" si="356"/>
        <v>2.990011134531358</v>
      </c>
    </row>
    <row r="1075" spans="1:44" x14ac:dyDescent="0.25">
      <c r="A1075" s="3" t="s">
        <v>948</v>
      </c>
      <c r="B1075" s="4">
        <v>40471</v>
      </c>
      <c r="C1075" s="7">
        <v>4301350145</v>
      </c>
      <c r="D1075" s="8">
        <v>364</v>
      </c>
      <c r="E1075" s="8">
        <v>2304</v>
      </c>
      <c r="F1075" s="8" t="s">
        <v>1695</v>
      </c>
      <c r="G1075" s="8" t="s">
        <v>1696</v>
      </c>
      <c r="H1075" s="8">
        <v>40.09019</v>
      </c>
      <c r="I1075" s="9">
        <v>-110.14013</v>
      </c>
      <c r="J1075" s="7">
        <v>2304</v>
      </c>
      <c r="K1075" s="8">
        <v>365</v>
      </c>
      <c r="L1075" s="8">
        <v>730</v>
      </c>
      <c r="M1075" s="8">
        <v>1095</v>
      </c>
      <c r="N1075" s="8">
        <v>1460</v>
      </c>
      <c r="O1075" s="8">
        <v>1825</v>
      </c>
      <c r="P1075" s="8">
        <v>2190</v>
      </c>
      <c r="Q1075" s="6">
        <v>2.3290384453705478E-4</v>
      </c>
      <c r="R1075" s="33">
        <f t="shared" si="339"/>
        <v>2116.2313455763597</v>
      </c>
      <c r="S1075" s="31">
        <f t="shared" si="340"/>
        <v>1943.7652378471921</v>
      </c>
      <c r="T1075" s="31">
        <f t="shared" si="341"/>
        <v>1785.3545680442346</v>
      </c>
      <c r="U1075" s="31">
        <f t="shared" si="342"/>
        <v>1639.8538627878263</v>
      </c>
      <c r="V1075" s="31">
        <f t="shared" si="343"/>
        <v>1506.2110011267678</v>
      </c>
      <c r="W1075" s="20">
        <f t="shared" si="344"/>
        <v>1383.4596066130277</v>
      </c>
      <c r="Y1075" s="153">
        <f t="shared" si="336"/>
        <v>3.3973493759999998</v>
      </c>
      <c r="Z1075" s="155">
        <f t="shared" si="345"/>
        <v>425.55026690369425</v>
      </c>
      <c r="AA1075" s="156">
        <f t="shared" si="346"/>
        <v>1359.8043011405402</v>
      </c>
      <c r="AD1075" s="14" t="s">
        <v>948</v>
      </c>
      <c r="AE1075" s="57">
        <v>40471</v>
      </c>
      <c r="AF1075" s="33">
        <f t="shared" si="347"/>
        <v>2116.2313455763597</v>
      </c>
      <c r="AG1075" s="84">
        <f t="shared" si="337"/>
        <v>3.1204762332315474</v>
      </c>
      <c r="AH1075" s="31">
        <f t="shared" si="348"/>
        <v>1943.7652378471921</v>
      </c>
      <c r="AI1075" s="86">
        <f t="shared" si="338"/>
        <v>2.86616736887615</v>
      </c>
      <c r="AJ1075" s="155">
        <f t="shared" si="349"/>
        <v>1785.3545680442346</v>
      </c>
      <c r="AK1075" s="56"/>
      <c r="AL1075" s="86">
        <f t="shared" si="350"/>
        <v>2.6325838661822178</v>
      </c>
      <c r="AM1075" s="31">
        <f t="shared" si="351"/>
        <v>1639.8538627878263</v>
      </c>
      <c r="AN1075" s="86">
        <f t="shared" si="352"/>
        <v>2.4180366742506125</v>
      </c>
      <c r="AO1075" s="31">
        <f t="shared" si="353"/>
        <v>1506.2110011267678</v>
      </c>
      <c r="AP1075" s="89">
        <f t="shared" si="354"/>
        <v>2.2209743944454687</v>
      </c>
      <c r="AQ1075" s="20">
        <f t="shared" si="355"/>
        <v>1383.4596066130277</v>
      </c>
      <c r="AR1075" s="86">
        <f t="shared" si="356"/>
        <v>2.0399720621736002</v>
      </c>
    </row>
    <row r="1076" spans="1:44" x14ac:dyDescent="0.25">
      <c r="A1076" s="3" t="s">
        <v>1080</v>
      </c>
      <c r="B1076" s="4">
        <v>40471</v>
      </c>
      <c r="C1076" s="7">
        <v>4301350340</v>
      </c>
      <c r="D1076" s="8">
        <v>366</v>
      </c>
      <c r="E1076" s="8">
        <v>1972</v>
      </c>
      <c r="F1076" s="8" t="s">
        <v>1695</v>
      </c>
      <c r="G1076" s="8" t="s">
        <v>1696</v>
      </c>
      <c r="H1076" s="8">
        <v>40.118540000000003</v>
      </c>
      <c r="I1076" s="9">
        <v>-110.201759999999</v>
      </c>
      <c r="J1076" s="7">
        <v>1972</v>
      </c>
      <c r="K1076" s="8">
        <v>365</v>
      </c>
      <c r="L1076" s="8">
        <v>730</v>
      </c>
      <c r="M1076" s="8">
        <v>1095</v>
      </c>
      <c r="N1076" s="8">
        <v>1460</v>
      </c>
      <c r="O1076" s="8">
        <v>1825</v>
      </c>
      <c r="P1076" s="8">
        <v>2190</v>
      </c>
      <c r="Q1076" s="6">
        <v>2.3290384453705478E-4</v>
      </c>
      <c r="R1076" s="33">
        <f t="shared" si="339"/>
        <v>1811.2882870992107</v>
      </c>
      <c r="S1076" s="31">
        <f t="shared" si="340"/>
        <v>1663.6740664212948</v>
      </c>
      <c r="T1076" s="31">
        <f t="shared" si="341"/>
        <v>1528.089934107305</v>
      </c>
      <c r="U1076" s="31">
        <f t="shared" si="342"/>
        <v>1403.5554763097193</v>
      </c>
      <c r="V1076" s="31">
        <f t="shared" si="343"/>
        <v>1289.170179783848</v>
      </c>
      <c r="W1076" s="20">
        <f t="shared" si="344"/>
        <v>1184.1069202434421</v>
      </c>
      <c r="Y1076" s="153">
        <f t="shared" si="336"/>
        <v>2.907800768</v>
      </c>
      <c r="Z1076" s="155">
        <f t="shared" si="345"/>
        <v>364.22965552694666</v>
      </c>
      <c r="AA1076" s="156">
        <f t="shared" si="346"/>
        <v>1163.8602785803582</v>
      </c>
      <c r="AD1076" s="14" t="s">
        <v>1080</v>
      </c>
      <c r="AE1076" s="57">
        <v>40471</v>
      </c>
      <c r="AF1076" s="33">
        <f t="shared" si="347"/>
        <v>1811.2882870992107</v>
      </c>
      <c r="AG1076" s="84">
        <f t="shared" si="337"/>
        <v>2.6708242760124183</v>
      </c>
      <c r="AH1076" s="31">
        <f t="shared" si="348"/>
        <v>1663.6740664212948</v>
      </c>
      <c r="AI1076" s="86">
        <f t="shared" si="338"/>
        <v>2.4531606125971215</v>
      </c>
      <c r="AJ1076" s="155">
        <f t="shared" si="349"/>
        <v>1528.089934107305</v>
      </c>
      <c r="AK1076" s="56"/>
      <c r="AL1076" s="86">
        <f t="shared" si="350"/>
        <v>2.253235843798322</v>
      </c>
      <c r="AM1076" s="31">
        <f t="shared" si="351"/>
        <v>1403.5554763097193</v>
      </c>
      <c r="AN1076" s="86">
        <f t="shared" si="352"/>
        <v>2.0696043062596385</v>
      </c>
      <c r="AO1076" s="31">
        <f t="shared" si="353"/>
        <v>1289.170179783848</v>
      </c>
      <c r="AP1076" s="89">
        <f t="shared" si="354"/>
        <v>1.9009381535791943</v>
      </c>
      <c r="AQ1076" s="20">
        <f t="shared" si="355"/>
        <v>1184.1069202434421</v>
      </c>
      <c r="AR1076" s="86">
        <f t="shared" si="356"/>
        <v>1.7460177546034461</v>
      </c>
    </row>
    <row r="1077" spans="1:44" x14ac:dyDescent="0.25">
      <c r="A1077" s="3" t="s">
        <v>894</v>
      </c>
      <c r="B1077" s="4">
        <v>40473</v>
      </c>
      <c r="C1077" s="7">
        <v>4301350046</v>
      </c>
      <c r="D1077" s="8">
        <v>364</v>
      </c>
      <c r="E1077" s="8">
        <v>1017</v>
      </c>
      <c r="F1077" s="8" t="s">
        <v>1695</v>
      </c>
      <c r="G1077" s="8" t="s">
        <v>1696</v>
      </c>
      <c r="H1077" s="8">
        <v>40.090820000000001</v>
      </c>
      <c r="I1077" s="9">
        <v>-110.17856</v>
      </c>
      <c r="J1077" s="7">
        <v>1017</v>
      </c>
      <c r="K1077" s="8">
        <v>365</v>
      </c>
      <c r="L1077" s="8">
        <v>730</v>
      </c>
      <c r="M1077" s="8">
        <v>1095</v>
      </c>
      <c r="N1077" s="8">
        <v>1460</v>
      </c>
      <c r="O1077" s="8">
        <v>1825</v>
      </c>
      <c r="P1077" s="8">
        <v>2190</v>
      </c>
      <c r="Q1077" s="6">
        <v>2.3290384453705478E-4</v>
      </c>
      <c r="R1077" s="33">
        <f t="shared" si="339"/>
        <v>934.11774238331509</v>
      </c>
      <c r="S1077" s="31">
        <f t="shared" si="340"/>
        <v>857.99012451848716</v>
      </c>
      <c r="T1077" s="31">
        <f t="shared" si="341"/>
        <v>788.06666480077547</v>
      </c>
      <c r="U1077" s="31">
        <f t="shared" si="342"/>
        <v>723.84174412118898</v>
      </c>
      <c r="V1077" s="31">
        <f t="shared" si="343"/>
        <v>664.85094971611227</v>
      </c>
      <c r="W1077" s="20">
        <f t="shared" si="344"/>
        <v>610.66771698153184</v>
      </c>
      <c r="Y1077" s="153">
        <f t="shared" si="336"/>
        <v>1.4996112479999999</v>
      </c>
      <c r="Z1077" s="155">
        <f t="shared" si="345"/>
        <v>187.8405475004588</v>
      </c>
      <c r="AA1077" s="156">
        <f t="shared" si="346"/>
        <v>600.22611730031667</v>
      </c>
      <c r="AD1077" s="14" t="s">
        <v>894</v>
      </c>
      <c r="AE1077" s="57">
        <v>40473</v>
      </c>
      <c r="AF1077" s="33">
        <f t="shared" si="347"/>
        <v>934.11774238331509</v>
      </c>
      <c r="AG1077" s="84">
        <f t="shared" si="337"/>
        <v>1.3773977123248629</v>
      </c>
      <c r="AH1077" s="31">
        <f t="shared" si="348"/>
        <v>857.99012451848716</v>
      </c>
      <c r="AI1077" s="86">
        <f t="shared" si="338"/>
        <v>1.2651441901679881</v>
      </c>
      <c r="AJ1077" s="155">
        <f t="shared" si="349"/>
        <v>788.06666480077547</v>
      </c>
      <c r="AK1077" s="56"/>
      <c r="AL1077" s="86">
        <f t="shared" si="350"/>
        <v>1.1620389721819946</v>
      </c>
      <c r="AM1077" s="31">
        <f t="shared" si="351"/>
        <v>723.84174412118898</v>
      </c>
      <c r="AN1077" s="86">
        <f t="shared" si="352"/>
        <v>1.0673365007434343</v>
      </c>
      <c r="AO1077" s="31">
        <f t="shared" si="353"/>
        <v>664.85094971611227</v>
      </c>
      <c r="AP1077" s="89">
        <f t="shared" si="354"/>
        <v>0.98035197879819502</v>
      </c>
      <c r="AQ1077" s="20">
        <f t="shared" si="355"/>
        <v>610.66771698153184</v>
      </c>
      <c r="AR1077" s="86">
        <f t="shared" si="356"/>
        <v>0.90045641806881582</v>
      </c>
    </row>
    <row r="1078" spans="1:44" x14ac:dyDescent="0.25">
      <c r="A1078" s="3" t="s">
        <v>965</v>
      </c>
      <c r="B1078" s="4">
        <v>40473</v>
      </c>
      <c r="C1078" s="7">
        <v>4301350187</v>
      </c>
      <c r="D1078" s="8">
        <v>356</v>
      </c>
      <c r="E1078" s="8">
        <v>3350</v>
      </c>
      <c r="F1078" s="8" t="s">
        <v>1695</v>
      </c>
      <c r="G1078" s="8" t="s">
        <v>1696</v>
      </c>
      <c r="H1078" s="8">
        <v>40.072139999999898</v>
      </c>
      <c r="I1078" s="9">
        <v>-110.084689999999</v>
      </c>
      <c r="J1078" s="7">
        <v>3350</v>
      </c>
      <c r="K1078" s="8">
        <v>365</v>
      </c>
      <c r="L1078" s="8">
        <v>730</v>
      </c>
      <c r="M1078" s="8">
        <v>1095</v>
      </c>
      <c r="N1078" s="8">
        <v>1460</v>
      </c>
      <c r="O1078" s="8">
        <v>1825</v>
      </c>
      <c r="P1078" s="8">
        <v>2190</v>
      </c>
      <c r="Q1078" s="6">
        <v>2.3290384453705478E-4</v>
      </c>
      <c r="R1078" s="33">
        <f t="shared" si="339"/>
        <v>3076.9856804170163</v>
      </c>
      <c r="S1078" s="31">
        <f t="shared" si="340"/>
        <v>2826.2211574601101</v>
      </c>
      <c r="T1078" s="31">
        <f t="shared" si="341"/>
        <v>2595.8931436407061</v>
      </c>
      <c r="U1078" s="31">
        <f t="shared" si="342"/>
        <v>2384.3361286194522</v>
      </c>
      <c r="V1078" s="31">
        <f t="shared" si="343"/>
        <v>2190.0203358397011</v>
      </c>
      <c r="W1078" s="20">
        <f t="shared" si="344"/>
        <v>2011.5406606569632</v>
      </c>
      <c r="Y1078" s="153">
        <f t="shared" si="336"/>
        <v>4.9397224</v>
      </c>
      <c r="Z1078" s="155">
        <f t="shared" si="345"/>
        <v>618.74713286778467</v>
      </c>
      <c r="AA1078" s="156">
        <f t="shared" si="346"/>
        <v>1977.1460107729213</v>
      </c>
      <c r="AD1078" s="14" t="s">
        <v>965</v>
      </c>
      <c r="AE1078" s="57">
        <v>40473</v>
      </c>
      <c r="AF1078" s="33">
        <f t="shared" si="347"/>
        <v>3076.9856804170163</v>
      </c>
      <c r="AG1078" s="84">
        <f t="shared" si="337"/>
        <v>4.5371507731448286</v>
      </c>
      <c r="AH1078" s="31">
        <f t="shared" si="348"/>
        <v>2826.2211574601101</v>
      </c>
      <c r="AI1078" s="86">
        <f t="shared" si="338"/>
        <v>4.1673874504058608</v>
      </c>
      <c r="AJ1078" s="155">
        <f t="shared" si="349"/>
        <v>2595.8931436407061</v>
      </c>
      <c r="AK1078" s="56"/>
      <c r="AL1078" s="86">
        <f t="shared" si="350"/>
        <v>3.8277586595965412</v>
      </c>
      <c r="AM1078" s="31">
        <f t="shared" si="351"/>
        <v>2384.3361286194522</v>
      </c>
      <c r="AN1078" s="86">
        <f t="shared" si="352"/>
        <v>3.5158085324390416</v>
      </c>
      <c r="AO1078" s="31">
        <f t="shared" si="353"/>
        <v>2190.0203358397011</v>
      </c>
      <c r="AP1078" s="89">
        <f t="shared" si="354"/>
        <v>3.2292813460904162</v>
      </c>
      <c r="AQ1078" s="20">
        <f t="shared" si="355"/>
        <v>2011.5406606569632</v>
      </c>
      <c r="AR1078" s="86">
        <f t="shared" si="356"/>
        <v>2.9661052119277609</v>
      </c>
    </row>
    <row r="1079" spans="1:44" x14ac:dyDescent="0.25">
      <c r="A1079" s="3" t="s">
        <v>825</v>
      </c>
      <c r="B1079" s="4">
        <v>40475</v>
      </c>
      <c r="C1079" s="7">
        <v>4301334203</v>
      </c>
      <c r="D1079" s="8">
        <v>297</v>
      </c>
      <c r="E1079" s="8">
        <v>823</v>
      </c>
      <c r="F1079" s="8" t="s">
        <v>1695</v>
      </c>
      <c r="G1079" s="8" t="s">
        <v>1696</v>
      </c>
      <c r="H1079" s="8">
        <v>40.072389999999899</v>
      </c>
      <c r="I1079" s="9">
        <v>-110.16835</v>
      </c>
      <c r="J1079" s="7">
        <v>823</v>
      </c>
      <c r="K1079" s="8">
        <v>365</v>
      </c>
      <c r="L1079" s="8">
        <v>730</v>
      </c>
      <c r="M1079" s="8">
        <v>1095</v>
      </c>
      <c r="N1079" s="8">
        <v>1460</v>
      </c>
      <c r="O1079" s="8">
        <v>1825</v>
      </c>
      <c r="P1079" s="8">
        <v>2190</v>
      </c>
      <c r="Q1079" s="6">
        <v>2.3290384453705478E-4</v>
      </c>
      <c r="R1079" s="33">
        <f t="shared" si="339"/>
        <v>755.92812387558342</v>
      </c>
      <c r="S1079" s="31">
        <f t="shared" si="340"/>
        <v>694.3223918178121</v>
      </c>
      <c r="T1079" s="31">
        <f t="shared" si="341"/>
        <v>637.73733051232864</v>
      </c>
      <c r="U1079" s="31">
        <f t="shared" si="342"/>
        <v>585.76377129964453</v>
      </c>
      <c r="V1079" s="31">
        <f t="shared" si="343"/>
        <v>538.02589146151468</v>
      </c>
      <c r="W1079" s="20">
        <f t="shared" si="344"/>
        <v>494.178496633039</v>
      </c>
      <c r="Y1079" s="153">
        <f t="shared" si="336"/>
        <v>1.2135497120000001</v>
      </c>
      <c r="Z1079" s="155">
        <f t="shared" si="345"/>
        <v>152.00862398513038</v>
      </c>
      <c r="AA1079" s="156">
        <f t="shared" si="346"/>
        <v>485.72870652719826</v>
      </c>
      <c r="AD1079" s="14" t="s">
        <v>825</v>
      </c>
      <c r="AE1079" s="57">
        <v>40475</v>
      </c>
      <c r="AF1079" s="33">
        <f t="shared" si="347"/>
        <v>755.92812387558342</v>
      </c>
      <c r="AG1079" s="84">
        <f t="shared" si="337"/>
        <v>1.1146492794919982</v>
      </c>
      <c r="AH1079" s="31">
        <f t="shared" si="348"/>
        <v>694.3223918178121</v>
      </c>
      <c r="AI1079" s="86">
        <f t="shared" si="338"/>
        <v>1.0238089169206039</v>
      </c>
      <c r="AJ1079" s="155">
        <f t="shared" si="349"/>
        <v>637.73733051232864</v>
      </c>
      <c r="AK1079" s="56"/>
      <c r="AL1079" s="86">
        <f t="shared" si="350"/>
        <v>0.94037175428297104</v>
      </c>
      <c r="AM1079" s="31">
        <f t="shared" si="351"/>
        <v>585.76377129964453</v>
      </c>
      <c r="AN1079" s="86">
        <f t="shared" si="352"/>
        <v>0.86373445438726304</v>
      </c>
      <c r="AO1079" s="31">
        <f t="shared" si="353"/>
        <v>538.02589146151468</v>
      </c>
      <c r="AP1079" s="89">
        <f t="shared" si="354"/>
        <v>0.79334285009922767</v>
      </c>
      <c r="AQ1079" s="20">
        <f t="shared" si="355"/>
        <v>494.178496633039</v>
      </c>
      <c r="AR1079" s="86">
        <f t="shared" si="356"/>
        <v>0.72868793713926783</v>
      </c>
    </row>
    <row r="1080" spans="1:44" x14ac:dyDescent="0.25">
      <c r="A1080" s="3" t="s">
        <v>1537</v>
      </c>
      <c r="B1080" s="4">
        <v>40475</v>
      </c>
      <c r="C1080" s="7">
        <v>4304751165</v>
      </c>
      <c r="D1080" s="8">
        <v>339</v>
      </c>
      <c r="E1080" s="8">
        <v>4565</v>
      </c>
      <c r="F1080" s="8" t="s">
        <v>1695</v>
      </c>
      <c r="G1080" s="8" t="s">
        <v>1697</v>
      </c>
      <c r="H1080" s="8">
        <v>40.122320000000002</v>
      </c>
      <c r="I1080" s="9">
        <v>-109.92793</v>
      </c>
      <c r="J1080" s="7">
        <v>4565</v>
      </c>
      <c r="K1080" s="8">
        <v>365</v>
      </c>
      <c r="L1080" s="8">
        <v>730</v>
      </c>
      <c r="M1080" s="8">
        <v>1095</v>
      </c>
      <c r="N1080" s="8">
        <v>1460</v>
      </c>
      <c r="O1080" s="8">
        <v>1825</v>
      </c>
      <c r="P1080" s="8">
        <v>2190</v>
      </c>
      <c r="Q1080" s="6">
        <v>2.3290384453705478E-4</v>
      </c>
      <c r="R1080" s="33">
        <f t="shared" si="339"/>
        <v>4192.9670540607995</v>
      </c>
      <c r="S1080" s="31">
        <f t="shared" si="340"/>
        <v>3851.2536071060904</v>
      </c>
      <c r="T1080" s="31">
        <f t="shared" si="341"/>
        <v>3537.3887166327827</v>
      </c>
      <c r="U1080" s="31">
        <f t="shared" si="342"/>
        <v>3249.10281407397</v>
      </c>
      <c r="V1080" s="31">
        <f t="shared" si="343"/>
        <v>2984.3112934651454</v>
      </c>
      <c r="W1080" s="20">
        <f t="shared" si="344"/>
        <v>2741.0994375818018</v>
      </c>
      <c r="Y1080" s="153">
        <f t="shared" si="336"/>
        <v>6.7312933599999996</v>
      </c>
      <c r="Z1080" s="155">
        <f t="shared" si="345"/>
        <v>843.15840643027968</v>
      </c>
      <c r="AA1080" s="156">
        <f t="shared" si="346"/>
        <v>2694.230310202503</v>
      </c>
      <c r="AD1080" s="14" t="s">
        <v>1537</v>
      </c>
      <c r="AE1080" s="57">
        <v>40475</v>
      </c>
      <c r="AF1080" s="33">
        <f t="shared" si="347"/>
        <v>4192.9670540607995</v>
      </c>
      <c r="AG1080" s="84">
        <f t="shared" si="337"/>
        <v>6.1827144117630271</v>
      </c>
      <c r="AH1080" s="31">
        <f t="shared" si="348"/>
        <v>3851.2536071060904</v>
      </c>
      <c r="AI1080" s="86">
        <f t="shared" si="338"/>
        <v>5.6788428988366428</v>
      </c>
      <c r="AJ1080" s="155">
        <f t="shared" si="349"/>
        <v>3537.3887166327827</v>
      </c>
      <c r="AK1080" s="56"/>
      <c r="AL1080" s="86">
        <f t="shared" si="350"/>
        <v>5.2160353077785695</v>
      </c>
      <c r="AM1080" s="31">
        <f t="shared" si="351"/>
        <v>3249.10281407397</v>
      </c>
      <c r="AN1080" s="86">
        <f t="shared" si="352"/>
        <v>4.790945059875888</v>
      </c>
      <c r="AO1080" s="31">
        <f t="shared" si="353"/>
        <v>2984.3112934651454</v>
      </c>
      <c r="AP1080" s="89">
        <f t="shared" si="354"/>
        <v>4.4004983119112691</v>
      </c>
      <c r="AQ1080" s="20">
        <f t="shared" si="355"/>
        <v>2741.0994375818018</v>
      </c>
      <c r="AR1080" s="86">
        <f t="shared" si="356"/>
        <v>4.0418717290896202</v>
      </c>
    </row>
    <row r="1081" spans="1:44" x14ac:dyDescent="0.25">
      <c r="A1081" s="3" t="s">
        <v>817</v>
      </c>
      <c r="B1081" s="4">
        <v>40476</v>
      </c>
      <c r="C1081" s="7">
        <v>4301334191</v>
      </c>
      <c r="D1081" s="8">
        <v>347</v>
      </c>
      <c r="E1081" s="8">
        <v>567</v>
      </c>
      <c r="F1081" s="8" t="s">
        <v>1695</v>
      </c>
      <c r="G1081" s="8" t="s">
        <v>1696</v>
      </c>
      <c r="H1081" s="8">
        <v>40.0942399999999</v>
      </c>
      <c r="I1081" s="9">
        <v>-110.16028</v>
      </c>
      <c r="J1081" s="7">
        <v>567</v>
      </c>
      <c r="K1081" s="8">
        <v>365</v>
      </c>
      <c r="L1081" s="8">
        <v>730</v>
      </c>
      <c r="M1081" s="8">
        <v>1095</v>
      </c>
      <c r="N1081" s="8">
        <v>1460</v>
      </c>
      <c r="O1081" s="8">
        <v>1825</v>
      </c>
      <c r="P1081" s="8">
        <v>2190</v>
      </c>
      <c r="Q1081" s="6">
        <v>2.3290384453705478E-4</v>
      </c>
      <c r="R1081" s="33">
        <f t="shared" si="339"/>
        <v>520.7913077004323</v>
      </c>
      <c r="S1081" s="31">
        <f t="shared" si="340"/>
        <v>478.34847650145747</v>
      </c>
      <c r="T1081" s="31">
        <f t="shared" si="341"/>
        <v>439.36460072963587</v>
      </c>
      <c r="U1081" s="31">
        <f t="shared" si="342"/>
        <v>403.55778654544162</v>
      </c>
      <c r="V1081" s="31">
        <f t="shared" si="343"/>
        <v>370.66911355854046</v>
      </c>
      <c r="W1081" s="20">
        <f t="shared" si="344"/>
        <v>340.46076256492478</v>
      </c>
      <c r="Y1081" s="153">
        <f t="shared" si="336"/>
        <v>0.83606644799999996</v>
      </c>
      <c r="Z1081" s="155">
        <f t="shared" si="345"/>
        <v>104.72526099583101</v>
      </c>
      <c r="AA1081" s="156">
        <f t="shared" si="346"/>
        <v>334.63933973380483</v>
      </c>
      <c r="AD1081" s="14" t="s">
        <v>817</v>
      </c>
      <c r="AE1081" s="57">
        <v>40476</v>
      </c>
      <c r="AF1081" s="33">
        <f t="shared" si="347"/>
        <v>520.7913077004323</v>
      </c>
      <c r="AG1081" s="84">
        <f t="shared" si="337"/>
        <v>0.7679296980218262</v>
      </c>
      <c r="AH1081" s="31">
        <f t="shared" si="348"/>
        <v>478.34847650145747</v>
      </c>
      <c r="AI1081" s="86">
        <f t="shared" si="338"/>
        <v>0.70534587593436504</v>
      </c>
      <c r="AJ1081" s="155">
        <f t="shared" si="349"/>
        <v>439.36460072963587</v>
      </c>
      <c r="AK1081" s="56"/>
      <c r="AL1081" s="86">
        <f t="shared" si="350"/>
        <v>0.64786243581828018</v>
      </c>
      <c r="AM1081" s="31">
        <f t="shared" si="351"/>
        <v>403.55778654544162</v>
      </c>
      <c r="AN1081" s="86">
        <f t="shared" si="352"/>
        <v>0.59506371280386161</v>
      </c>
      <c r="AO1081" s="31">
        <f t="shared" si="353"/>
        <v>370.66911355854046</v>
      </c>
      <c r="AP1081" s="89">
        <f t="shared" si="354"/>
        <v>0.54656791738306443</v>
      </c>
      <c r="AQ1081" s="20">
        <f t="shared" si="355"/>
        <v>340.46076256492478</v>
      </c>
      <c r="AR1081" s="86">
        <f t="shared" si="356"/>
        <v>0.5020243746755344</v>
      </c>
    </row>
    <row r="1082" spans="1:44" x14ac:dyDescent="0.25">
      <c r="A1082" s="3" t="s">
        <v>1534</v>
      </c>
      <c r="B1082" s="4">
        <v>40477</v>
      </c>
      <c r="C1082" s="7">
        <v>4304751162</v>
      </c>
      <c r="D1082" s="8">
        <v>354</v>
      </c>
      <c r="E1082" s="8">
        <v>5882</v>
      </c>
      <c r="F1082" s="8" t="s">
        <v>1695</v>
      </c>
      <c r="G1082" s="8" t="s">
        <v>1697</v>
      </c>
      <c r="H1082" s="8">
        <v>40.125329999999899</v>
      </c>
      <c r="I1082" s="9">
        <v>-109.92855</v>
      </c>
      <c r="J1082" s="7">
        <v>5882</v>
      </c>
      <c r="K1082" s="8">
        <v>365</v>
      </c>
      <c r="L1082" s="8">
        <v>730</v>
      </c>
      <c r="M1082" s="8">
        <v>1095</v>
      </c>
      <c r="N1082" s="8">
        <v>1460</v>
      </c>
      <c r="O1082" s="8">
        <v>1825</v>
      </c>
      <c r="P1082" s="8">
        <v>2190</v>
      </c>
      <c r="Q1082" s="6">
        <v>2.3290384453705478E-4</v>
      </c>
      <c r="R1082" s="33">
        <f t="shared" si="339"/>
        <v>5402.6357528993703</v>
      </c>
      <c r="S1082" s="31">
        <f t="shared" si="340"/>
        <v>4962.3381636359309</v>
      </c>
      <c r="T1082" s="31">
        <f t="shared" si="341"/>
        <v>4557.9234241476515</v>
      </c>
      <c r="U1082" s="31">
        <f t="shared" si="342"/>
        <v>4186.4671965789903</v>
      </c>
      <c r="V1082" s="31">
        <f t="shared" si="343"/>
        <v>3845.2834672863055</v>
      </c>
      <c r="W1082" s="20">
        <f t="shared" si="344"/>
        <v>3531.905124174405</v>
      </c>
      <c r="Y1082" s="153">
        <f t="shared" si="336"/>
        <v>8.6732678080000003</v>
      </c>
      <c r="Z1082" s="155">
        <f t="shared" si="345"/>
        <v>1086.4091449338237</v>
      </c>
      <c r="AA1082" s="156">
        <f t="shared" si="346"/>
        <v>3471.5142792138276</v>
      </c>
      <c r="AD1082" s="14" t="s">
        <v>1534</v>
      </c>
      <c r="AE1082" s="57">
        <v>40477</v>
      </c>
      <c r="AF1082" s="33">
        <f t="shared" si="347"/>
        <v>5402.6357528993703</v>
      </c>
      <c r="AG1082" s="84">
        <f t="shared" si="337"/>
        <v>7.9664241336232484</v>
      </c>
      <c r="AH1082" s="31">
        <f t="shared" si="348"/>
        <v>4962.3381636359309</v>
      </c>
      <c r="AI1082" s="86">
        <f t="shared" si="338"/>
        <v>7.3171859651603794</v>
      </c>
      <c r="AJ1082" s="155">
        <f t="shared" si="349"/>
        <v>4557.9234241476515</v>
      </c>
      <c r="AK1082" s="56"/>
      <c r="AL1082" s="86">
        <f t="shared" si="350"/>
        <v>6.7208586375363746</v>
      </c>
      <c r="AM1082" s="31">
        <f t="shared" si="351"/>
        <v>4186.4671965789903</v>
      </c>
      <c r="AN1082" s="86">
        <f t="shared" si="352"/>
        <v>6.1731300859123701</v>
      </c>
      <c r="AO1082" s="31">
        <f t="shared" si="353"/>
        <v>3845.2834672863055</v>
      </c>
      <c r="AP1082" s="89">
        <f t="shared" si="354"/>
        <v>5.6700396649862181</v>
      </c>
      <c r="AQ1082" s="20">
        <f t="shared" si="355"/>
        <v>3531.905124174405</v>
      </c>
      <c r="AR1082" s="86">
        <f t="shared" si="356"/>
        <v>5.2079495094206241</v>
      </c>
    </row>
    <row r="1083" spans="1:44" x14ac:dyDescent="0.25">
      <c r="A1083" s="3" t="s">
        <v>1088</v>
      </c>
      <c r="B1083" s="4">
        <v>40480</v>
      </c>
      <c r="C1083" s="7">
        <v>4301350357</v>
      </c>
      <c r="D1083" s="8">
        <v>355</v>
      </c>
      <c r="E1083" s="8">
        <v>3001</v>
      </c>
      <c r="F1083" s="8" t="s">
        <v>1695</v>
      </c>
      <c r="G1083" s="8" t="s">
        <v>1696</v>
      </c>
      <c r="H1083" s="8">
        <v>40.121780000000001</v>
      </c>
      <c r="I1083" s="9">
        <v>-110.19756</v>
      </c>
      <c r="J1083" s="7">
        <v>3001</v>
      </c>
      <c r="K1083" s="8">
        <v>365</v>
      </c>
      <c r="L1083" s="8">
        <v>730</v>
      </c>
      <c r="M1083" s="8">
        <v>1095</v>
      </c>
      <c r="N1083" s="8">
        <v>1460</v>
      </c>
      <c r="O1083" s="8">
        <v>1825</v>
      </c>
      <c r="P1083" s="8">
        <v>2190</v>
      </c>
      <c r="Q1083" s="6">
        <v>2.3290384453705478E-4</v>
      </c>
      <c r="R1083" s="33">
        <f t="shared" si="339"/>
        <v>2756.428067740736</v>
      </c>
      <c r="S1083" s="31">
        <f t="shared" si="340"/>
        <v>2531.7879682202361</v>
      </c>
      <c r="T1083" s="31">
        <f t="shared" si="341"/>
        <v>2325.4553206166443</v>
      </c>
      <c r="U1083" s="31">
        <f t="shared" si="342"/>
        <v>2135.9381259662614</v>
      </c>
      <c r="V1083" s="31">
        <f t="shared" si="343"/>
        <v>1961.8659784641623</v>
      </c>
      <c r="W1083" s="20">
        <f t="shared" si="344"/>
        <v>1801.9801560094168</v>
      </c>
      <c r="Y1083" s="153">
        <f t="shared" si="336"/>
        <v>4.4251065440000001</v>
      </c>
      <c r="Z1083" s="155">
        <f t="shared" si="345"/>
        <v>554.28661066752886</v>
      </c>
      <c r="AA1083" s="156">
        <f t="shared" si="346"/>
        <v>1771.1687099491153</v>
      </c>
      <c r="AD1083" s="14" t="s">
        <v>1088</v>
      </c>
      <c r="AE1083" s="57">
        <v>40480</v>
      </c>
      <c r="AF1083" s="33">
        <f t="shared" si="347"/>
        <v>2756.428067740736</v>
      </c>
      <c r="AG1083" s="84">
        <f t="shared" si="337"/>
        <v>4.0644744687186956</v>
      </c>
      <c r="AH1083" s="31">
        <f t="shared" si="348"/>
        <v>2531.7879682202361</v>
      </c>
      <c r="AI1083" s="86">
        <f t="shared" si="338"/>
        <v>3.7332327578113396</v>
      </c>
      <c r="AJ1083" s="155">
        <f t="shared" si="349"/>
        <v>2325.4553206166443</v>
      </c>
      <c r="AK1083" s="56"/>
      <c r="AL1083" s="86">
        <f t="shared" si="350"/>
        <v>3.4289861902833492</v>
      </c>
      <c r="AM1083" s="31">
        <f t="shared" si="351"/>
        <v>2135.9381259662614</v>
      </c>
      <c r="AN1083" s="86">
        <f t="shared" si="352"/>
        <v>3.1495347480147946</v>
      </c>
      <c r="AO1083" s="31">
        <f t="shared" si="353"/>
        <v>1961.8659784641623</v>
      </c>
      <c r="AP1083" s="89">
        <f t="shared" si="354"/>
        <v>2.8928577073484596</v>
      </c>
      <c r="AQ1083" s="20">
        <f t="shared" si="355"/>
        <v>1801.9801560094168</v>
      </c>
      <c r="AR1083" s="86">
        <f t="shared" si="356"/>
        <v>2.6570990271627495</v>
      </c>
    </row>
    <row r="1084" spans="1:44" x14ac:dyDescent="0.25">
      <c r="A1084" s="3" t="s">
        <v>964</v>
      </c>
      <c r="B1084" s="4">
        <v>40481</v>
      </c>
      <c r="C1084" s="7">
        <v>4301350186</v>
      </c>
      <c r="D1084" s="8">
        <v>360</v>
      </c>
      <c r="E1084" s="8">
        <v>2720</v>
      </c>
      <c r="F1084" s="8" t="s">
        <v>1695</v>
      </c>
      <c r="G1084" s="8" t="s">
        <v>1696</v>
      </c>
      <c r="H1084" s="8">
        <v>40.072139999999898</v>
      </c>
      <c r="I1084" s="9">
        <v>-110.08946</v>
      </c>
      <c r="J1084" s="7">
        <v>2720</v>
      </c>
      <c r="K1084" s="8">
        <v>365</v>
      </c>
      <c r="L1084" s="8">
        <v>730</v>
      </c>
      <c r="M1084" s="8">
        <v>1095</v>
      </c>
      <c r="N1084" s="8">
        <v>1460</v>
      </c>
      <c r="O1084" s="8">
        <v>1825</v>
      </c>
      <c r="P1084" s="8">
        <v>2190</v>
      </c>
      <c r="Q1084" s="6">
        <v>2.3290384453705478E-4</v>
      </c>
      <c r="R1084" s="33">
        <f t="shared" si="339"/>
        <v>2498.3286718609802</v>
      </c>
      <c r="S1084" s="31">
        <f t="shared" si="340"/>
        <v>2294.7228502362686</v>
      </c>
      <c r="T1084" s="31">
        <f t="shared" si="341"/>
        <v>2107.7102539411103</v>
      </c>
      <c r="U1084" s="31">
        <f t="shared" si="342"/>
        <v>1935.9385880134059</v>
      </c>
      <c r="V1084" s="31">
        <f t="shared" si="343"/>
        <v>1778.1657652191006</v>
      </c>
      <c r="W1084" s="20">
        <f t="shared" si="344"/>
        <v>1633.2509244737134</v>
      </c>
      <c r="Y1084" s="153">
        <f t="shared" si="336"/>
        <v>4.0107596799999996</v>
      </c>
      <c r="Z1084" s="155">
        <f t="shared" si="345"/>
        <v>502.38573176130575</v>
      </c>
      <c r="AA1084" s="156">
        <f t="shared" si="346"/>
        <v>1605.3245221798045</v>
      </c>
      <c r="AD1084" s="14" t="s">
        <v>964</v>
      </c>
      <c r="AE1084" s="57">
        <v>40481</v>
      </c>
      <c r="AF1084" s="33">
        <f t="shared" si="347"/>
        <v>2498.3286718609802</v>
      </c>
      <c r="AG1084" s="84">
        <f t="shared" si="337"/>
        <v>3.683895553120577</v>
      </c>
      <c r="AH1084" s="31">
        <f t="shared" si="348"/>
        <v>2294.7228502362686</v>
      </c>
      <c r="AI1084" s="86">
        <f t="shared" si="338"/>
        <v>3.3836698104787883</v>
      </c>
      <c r="AJ1084" s="155">
        <f t="shared" si="349"/>
        <v>2107.7102539411103</v>
      </c>
      <c r="AK1084" s="56"/>
      <c r="AL1084" s="86">
        <f t="shared" si="350"/>
        <v>3.1079115086873403</v>
      </c>
      <c r="AM1084" s="31">
        <f t="shared" si="351"/>
        <v>1935.9385880134059</v>
      </c>
      <c r="AN1084" s="86">
        <f t="shared" si="352"/>
        <v>2.8546266293236395</v>
      </c>
      <c r="AO1084" s="31">
        <f t="shared" si="353"/>
        <v>1778.1657652191006</v>
      </c>
      <c r="AP1084" s="89">
        <f t="shared" si="354"/>
        <v>2.6219836601092332</v>
      </c>
      <c r="AQ1084" s="20">
        <f t="shared" si="355"/>
        <v>1633.2509244737134</v>
      </c>
      <c r="AR1084" s="86">
        <f t="shared" si="356"/>
        <v>2.408300351177167</v>
      </c>
    </row>
    <row r="1085" spans="1:44" x14ac:dyDescent="0.25">
      <c r="A1085" s="3" t="s">
        <v>830</v>
      </c>
      <c r="B1085" s="4">
        <v>40482</v>
      </c>
      <c r="C1085" s="7">
        <v>4301334215</v>
      </c>
      <c r="D1085" s="8">
        <v>151</v>
      </c>
      <c r="E1085" s="8">
        <v>177</v>
      </c>
      <c r="F1085" s="8" t="s">
        <v>1695</v>
      </c>
      <c r="G1085" s="8" t="s">
        <v>1696</v>
      </c>
      <c r="H1085" s="8">
        <v>40.086910000000003</v>
      </c>
      <c r="I1085" s="9">
        <v>-110.19162</v>
      </c>
      <c r="J1085" s="7">
        <v>177</v>
      </c>
      <c r="K1085" s="8">
        <v>365</v>
      </c>
      <c r="L1085" s="8">
        <v>730</v>
      </c>
      <c r="M1085" s="8">
        <v>1095</v>
      </c>
      <c r="N1085" s="8">
        <v>1460</v>
      </c>
      <c r="O1085" s="8">
        <v>1825</v>
      </c>
      <c r="P1085" s="8">
        <v>2190</v>
      </c>
      <c r="Q1085" s="6">
        <v>2.3290384453705478E-4</v>
      </c>
      <c r="R1085" s="33">
        <f t="shared" si="339"/>
        <v>162.57506430860056</v>
      </c>
      <c r="S1085" s="31">
        <f t="shared" si="340"/>
        <v>149.32571488669836</v>
      </c>
      <c r="T1085" s="31">
        <f t="shared" si="341"/>
        <v>137.1561452013149</v>
      </c>
      <c r="U1085" s="31">
        <f t="shared" si="342"/>
        <v>125.97835664646061</v>
      </c>
      <c r="V1085" s="31">
        <f t="shared" si="343"/>
        <v>115.71152222197824</v>
      </c>
      <c r="W1085" s="20">
        <f t="shared" si="344"/>
        <v>106.28140207053208</v>
      </c>
      <c r="Y1085" s="153">
        <f t="shared" si="336"/>
        <v>0.26099428799999996</v>
      </c>
      <c r="Z1085" s="155">
        <f t="shared" si="345"/>
        <v>32.69201269182026</v>
      </c>
      <c r="AA1085" s="156">
        <f t="shared" si="346"/>
        <v>104.46413250949463</v>
      </c>
      <c r="AD1085" s="14" t="s">
        <v>830</v>
      </c>
      <c r="AE1085" s="57">
        <v>40482</v>
      </c>
      <c r="AF1085" s="33">
        <f t="shared" si="347"/>
        <v>162.57506430860056</v>
      </c>
      <c r="AG1085" s="84">
        <f t="shared" si="337"/>
        <v>0.23972408562586109</v>
      </c>
      <c r="AH1085" s="31">
        <f t="shared" si="348"/>
        <v>149.32571488669836</v>
      </c>
      <c r="AI1085" s="86">
        <f t="shared" si="338"/>
        <v>0.22018733693189174</v>
      </c>
      <c r="AJ1085" s="155">
        <f t="shared" si="349"/>
        <v>137.1561452013149</v>
      </c>
      <c r="AK1085" s="56"/>
      <c r="AL1085" s="86">
        <f t="shared" si="350"/>
        <v>0.20224277096972768</v>
      </c>
      <c r="AM1085" s="31">
        <f t="shared" si="351"/>
        <v>125.97835664646061</v>
      </c>
      <c r="AN1085" s="86">
        <f t="shared" si="352"/>
        <v>0.1857606299228986</v>
      </c>
      <c r="AO1085" s="31">
        <f t="shared" si="353"/>
        <v>115.71152222197824</v>
      </c>
      <c r="AP1085" s="89">
        <f t="shared" si="354"/>
        <v>0.17062173082328469</v>
      </c>
      <c r="AQ1085" s="20">
        <f t="shared" si="355"/>
        <v>106.28140207053208</v>
      </c>
      <c r="AR1085" s="86">
        <f t="shared" si="356"/>
        <v>0.15671660373469065</v>
      </c>
    </row>
    <row r="1086" spans="1:44" x14ac:dyDescent="0.25">
      <c r="A1086" s="3" t="s">
        <v>1509</v>
      </c>
      <c r="B1086" s="4">
        <v>40485</v>
      </c>
      <c r="C1086" s="7">
        <v>4304750981</v>
      </c>
      <c r="D1086" s="8">
        <v>352</v>
      </c>
      <c r="E1086" s="8">
        <v>7633</v>
      </c>
      <c r="F1086" s="8" t="s">
        <v>1695</v>
      </c>
      <c r="G1086" s="8" t="s">
        <v>1697</v>
      </c>
      <c r="H1086" s="8">
        <v>40.121470000000002</v>
      </c>
      <c r="I1086" s="9">
        <v>-109.956059999999</v>
      </c>
      <c r="J1086" s="7">
        <v>7633</v>
      </c>
      <c r="K1086" s="8">
        <v>365</v>
      </c>
      <c r="L1086" s="8">
        <v>730</v>
      </c>
      <c r="M1086" s="8">
        <v>1095</v>
      </c>
      <c r="N1086" s="8">
        <v>1460</v>
      </c>
      <c r="O1086" s="8">
        <v>1825</v>
      </c>
      <c r="P1086" s="8">
        <v>2190</v>
      </c>
      <c r="Q1086" s="6">
        <v>2.3290384453705478E-4</v>
      </c>
      <c r="R1086" s="33">
        <f t="shared" si="339"/>
        <v>7010.9348354098765</v>
      </c>
      <c r="S1086" s="31">
        <f t="shared" si="340"/>
        <v>6439.5659984755284</v>
      </c>
      <c r="T1086" s="31">
        <f t="shared" si="341"/>
        <v>5914.7619001222411</v>
      </c>
      <c r="U1086" s="31">
        <f t="shared" si="342"/>
        <v>5432.7276626126204</v>
      </c>
      <c r="V1086" s="31">
        <f t="shared" si="343"/>
        <v>4989.9776786461016</v>
      </c>
      <c r="W1086" s="20">
        <f t="shared" si="344"/>
        <v>4583.3104068043576</v>
      </c>
      <c r="Y1086" s="153">
        <f t="shared" si="336"/>
        <v>11.255194352</v>
      </c>
      <c r="Z1086" s="155">
        <f t="shared" si="345"/>
        <v>1409.8199597551643</v>
      </c>
      <c r="AA1086" s="156">
        <f t="shared" si="346"/>
        <v>4504.9419403670763</v>
      </c>
      <c r="AD1086" s="14" t="s">
        <v>1509</v>
      </c>
      <c r="AE1086" s="57">
        <v>40485</v>
      </c>
      <c r="AF1086" s="33">
        <f t="shared" si="347"/>
        <v>7010.9348354098765</v>
      </c>
      <c r="AG1086" s="84">
        <f t="shared" si="337"/>
        <v>10.337931895944621</v>
      </c>
      <c r="AH1086" s="31">
        <f t="shared" si="348"/>
        <v>6439.5659984755284</v>
      </c>
      <c r="AI1086" s="86">
        <f t="shared" si="338"/>
        <v>9.4954234056560995</v>
      </c>
      <c r="AJ1086" s="155">
        <f t="shared" si="349"/>
        <v>5914.7619001222411</v>
      </c>
      <c r="AK1086" s="56"/>
      <c r="AL1086" s="86">
        <f t="shared" si="350"/>
        <v>8.7215766712538496</v>
      </c>
      <c r="AM1086" s="31">
        <f t="shared" si="351"/>
        <v>5432.7276626126204</v>
      </c>
      <c r="AN1086" s="86">
        <f t="shared" si="352"/>
        <v>8.0107959785394627</v>
      </c>
      <c r="AO1086" s="31">
        <f t="shared" si="353"/>
        <v>4989.9776786461016</v>
      </c>
      <c r="AP1086" s="89">
        <f t="shared" si="354"/>
        <v>7.357941646181537</v>
      </c>
      <c r="AQ1086" s="20">
        <f t="shared" si="355"/>
        <v>4583.3104068043576</v>
      </c>
      <c r="AR1086" s="86">
        <f t="shared" si="356"/>
        <v>6.7582928604909247</v>
      </c>
    </row>
    <row r="1087" spans="1:44" x14ac:dyDescent="0.25">
      <c r="A1087" s="3" t="s">
        <v>855</v>
      </c>
      <c r="B1087" s="4">
        <v>40486</v>
      </c>
      <c r="C1087" s="7">
        <v>4301334255</v>
      </c>
      <c r="D1087" s="8">
        <v>366</v>
      </c>
      <c r="E1087" s="8">
        <v>1925</v>
      </c>
      <c r="F1087" s="8" t="s">
        <v>1695</v>
      </c>
      <c r="G1087" s="8" t="s">
        <v>1696</v>
      </c>
      <c r="H1087" s="8">
        <v>40.069189999999899</v>
      </c>
      <c r="I1087" s="9">
        <v>-110.191689999999</v>
      </c>
      <c r="J1087" s="7">
        <v>1925</v>
      </c>
      <c r="K1087" s="8">
        <v>365</v>
      </c>
      <c r="L1087" s="8">
        <v>730</v>
      </c>
      <c r="M1087" s="8">
        <v>1095</v>
      </c>
      <c r="N1087" s="8">
        <v>1460</v>
      </c>
      <c r="O1087" s="8">
        <v>1825</v>
      </c>
      <c r="P1087" s="8">
        <v>2190</v>
      </c>
      <c r="Q1087" s="6">
        <v>2.3290384453705478E-4</v>
      </c>
      <c r="R1087" s="33">
        <f t="shared" si="339"/>
        <v>1768.1186372545542</v>
      </c>
      <c r="S1087" s="31">
        <f t="shared" si="340"/>
        <v>1624.0226054061827</v>
      </c>
      <c r="T1087" s="31">
        <f t="shared" si="341"/>
        <v>1491.6699407487638</v>
      </c>
      <c r="U1087" s="31">
        <f t="shared" si="342"/>
        <v>1370.1035962962524</v>
      </c>
      <c r="V1087" s="31">
        <f t="shared" si="343"/>
        <v>1258.4445213407239</v>
      </c>
      <c r="W1087" s="20">
        <f t="shared" si="344"/>
        <v>1155.8853050043742</v>
      </c>
      <c r="Y1087" s="153">
        <f t="shared" si="336"/>
        <v>2.8384971999999999</v>
      </c>
      <c r="Z1087" s="155">
        <f t="shared" si="345"/>
        <v>355.54872560312998</v>
      </c>
      <c r="AA1087" s="156">
        <f t="shared" si="346"/>
        <v>1136.1212151456339</v>
      </c>
      <c r="AD1087" s="14" t="s">
        <v>855</v>
      </c>
      <c r="AE1087" s="57">
        <v>40486</v>
      </c>
      <c r="AF1087" s="33">
        <f t="shared" si="347"/>
        <v>1768.1186372545542</v>
      </c>
      <c r="AG1087" s="84">
        <f t="shared" si="337"/>
        <v>2.6071687278518794</v>
      </c>
      <c r="AH1087" s="31">
        <f t="shared" si="348"/>
        <v>1624.0226054061827</v>
      </c>
      <c r="AI1087" s="86">
        <f t="shared" si="338"/>
        <v>2.3946927886660543</v>
      </c>
      <c r="AJ1087" s="155">
        <f t="shared" si="349"/>
        <v>1491.6699407487638</v>
      </c>
      <c r="AK1087" s="56"/>
      <c r="AL1087" s="86">
        <f t="shared" si="350"/>
        <v>2.1995329611114451</v>
      </c>
      <c r="AM1087" s="31">
        <f t="shared" si="351"/>
        <v>1370.1035962962524</v>
      </c>
      <c r="AN1087" s="86">
        <f t="shared" si="352"/>
        <v>2.0202780372970612</v>
      </c>
      <c r="AO1087" s="31">
        <f t="shared" si="353"/>
        <v>1258.4445213407239</v>
      </c>
      <c r="AP1087" s="89">
        <f t="shared" si="354"/>
        <v>1.8556318182758362</v>
      </c>
      <c r="AQ1087" s="20">
        <f t="shared" si="355"/>
        <v>1155.8853050043742</v>
      </c>
      <c r="AR1087" s="86">
        <f t="shared" si="356"/>
        <v>1.70440374118237</v>
      </c>
    </row>
    <row r="1088" spans="1:44" x14ac:dyDescent="0.25">
      <c r="A1088" s="3" t="s">
        <v>1095</v>
      </c>
      <c r="B1088" s="4">
        <v>40486</v>
      </c>
      <c r="C1088" s="7">
        <v>4301350374</v>
      </c>
      <c r="D1088" s="8">
        <v>354</v>
      </c>
      <c r="E1088" s="8">
        <v>1551</v>
      </c>
      <c r="F1088" s="8" t="s">
        <v>1695</v>
      </c>
      <c r="G1088" s="8" t="s">
        <v>1696</v>
      </c>
      <c r="H1088" s="8">
        <v>40.129640000000002</v>
      </c>
      <c r="I1088" s="9">
        <v>-110.17852000000001</v>
      </c>
      <c r="J1088" s="7">
        <v>1551</v>
      </c>
      <c r="K1088" s="8">
        <v>365</v>
      </c>
      <c r="L1088" s="8">
        <v>730</v>
      </c>
      <c r="M1088" s="8">
        <v>1095</v>
      </c>
      <c r="N1088" s="8">
        <v>1460</v>
      </c>
      <c r="O1088" s="8">
        <v>1825</v>
      </c>
      <c r="P1088" s="8">
        <v>2190</v>
      </c>
      <c r="Q1088" s="6">
        <v>2.3290384453705478E-4</v>
      </c>
      <c r="R1088" s="33">
        <f t="shared" si="339"/>
        <v>1424.5984448736695</v>
      </c>
      <c r="S1088" s="31">
        <f t="shared" si="340"/>
        <v>1308.4982134986958</v>
      </c>
      <c r="T1088" s="31">
        <f t="shared" si="341"/>
        <v>1201.8597808318611</v>
      </c>
      <c r="U1088" s="31">
        <f t="shared" si="342"/>
        <v>1103.9120404444091</v>
      </c>
      <c r="V1088" s="31">
        <f t="shared" si="343"/>
        <v>1013.9467286230976</v>
      </c>
      <c r="W1088" s="20">
        <f t="shared" si="344"/>
        <v>931.3133028892388</v>
      </c>
      <c r="Y1088" s="153">
        <f t="shared" si="336"/>
        <v>2.2870177439999999</v>
      </c>
      <c r="Z1088" s="155">
        <f t="shared" si="345"/>
        <v>286.47068748595046</v>
      </c>
      <c r="AA1088" s="156">
        <f t="shared" si="346"/>
        <v>915.38909334591062</v>
      </c>
      <c r="AD1088" s="14" t="s">
        <v>1095</v>
      </c>
      <c r="AE1088" s="57">
        <v>40486</v>
      </c>
      <c r="AF1088" s="33">
        <f t="shared" si="347"/>
        <v>1424.5984448736695</v>
      </c>
      <c r="AG1088" s="84">
        <f t="shared" si="337"/>
        <v>2.1006330892978</v>
      </c>
      <c r="AH1088" s="31">
        <f t="shared" si="348"/>
        <v>1308.4982134986958</v>
      </c>
      <c r="AI1088" s="86">
        <f t="shared" si="338"/>
        <v>1.9294381897252209</v>
      </c>
      <c r="AJ1088" s="155">
        <f t="shared" si="349"/>
        <v>1201.8597808318611</v>
      </c>
      <c r="AK1088" s="56"/>
      <c r="AL1088" s="86">
        <f t="shared" si="350"/>
        <v>1.7721951286669357</v>
      </c>
      <c r="AM1088" s="31">
        <f t="shared" si="351"/>
        <v>1103.9120404444091</v>
      </c>
      <c r="AN1088" s="86">
        <f t="shared" si="352"/>
        <v>1.6277668757650607</v>
      </c>
      <c r="AO1088" s="31">
        <f t="shared" si="353"/>
        <v>1013.9467286230976</v>
      </c>
      <c r="AP1088" s="89">
        <f t="shared" si="354"/>
        <v>1.4951090650108168</v>
      </c>
      <c r="AQ1088" s="20">
        <f t="shared" si="355"/>
        <v>931.3133028892388</v>
      </c>
      <c r="AR1088" s="86">
        <f t="shared" si="356"/>
        <v>1.3732624428955096</v>
      </c>
    </row>
    <row r="1089" spans="1:44" x14ac:dyDescent="0.25">
      <c r="A1089" s="3" t="s">
        <v>888</v>
      </c>
      <c r="B1089" s="4">
        <v>40487</v>
      </c>
      <c r="C1089" s="7">
        <v>4301350038</v>
      </c>
      <c r="D1089" s="8">
        <v>231</v>
      </c>
      <c r="E1089" s="8">
        <v>1555</v>
      </c>
      <c r="F1089" s="8" t="s">
        <v>1695</v>
      </c>
      <c r="G1089" s="8" t="s">
        <v>1696</v>
      </c>
      <c r="H1089" s="8">
        <v>40.164850000000001</v>
      </c>
      <c r="I1089" s="9">
        <v>-110.325329999999</v>
      </c>
      <c r="J1089" s="7">
        <v>1555</v>
      </c>
      <c r="K1089" s="8">
        <v>365</v>
      </c>
      <c r="L1089" s="8">
        <v>730</v>
      </c>
      <c r="M1089" s="8">
        <v>1095</v>
      </c>
      <c r="N1089" s="8">
        <v>1460</v>
      </c>
      <c r="O1089" s="8">
        <v>1825</v>
      </c>
      <c r="P1089" s="8">
        <v>2190</v>
      </c>
      <c r="Q1089" s="6">
        <v>2.3290384453705478E-4</v>
      </c>
      <c r="R1089" s="33">
        <f t="shared" si="339"/>
        <v>1428.2724576264061</v>
      </c>
      <c r="S1089" s="31">
        <f t="shared" si="340"/>
        <v>1311.8728059255138</v>
      </c>
      <c r="T1089" s="31">
        <f t="shared" si="341"/>
        <v>1204.9593547347156</v>
      </c>
      <c r="U1089" s="31">
        <f t="shared" si="342"/>
        <v>1106.7590089561934</v>
      </c>
      <c r="V1089" s="31">
        <f t="shared" si="343"/>
        <v>1016.5616782778314</v>
      </c>
      <c r="W1089" s="20">
        <f t="shared" si="344"/>
        <v>933.71514248405299</v>
      </c>
      <c r="Y1089" s="153">
        <f t="shared" si="336"/>
        <v>2.29291592</v>
      </c>
      <c r="Z1089" s="155">
        <f t="shared" si="345"/>
        <v>287.20949003265821</v>
      </c>
      <c r="AA1089" s="156">
        <f t="shared" si="346"/>
        <v>917.74986470205738</v>
      </c>
      <c r="AD1089" s="14" t="s">
        <v>888</v>
      </c>
      <c r="AE1089" s="57">
        <v>40487</v>
      </c>
      <c r="AF1089" s="33">
        <f t="shared" si="347"/>
        <v>1428.2724576264061</v>
      </c>
      <c r="AG1089" s="84">
        <f t="shared" si="337"/>
        <v>2.1060505827582712</v>
      </c>
      <c r="AH1089" s="31">
        <f t="shared" si="348"/>
        <v>1311.8728059255138</v>
      </c>
      <c r="AI1089" s="86">
        <f t="shared" si="338"/>
        <v>1.9344141747406307</v>
      </c>
      <c r="AJ1089" s="155">
        <f t="shared" si="349"/>
        <v>1204.9593547347156</v>
      </c>
      <c r="AK1089" s="56"/>
      <c r="AL1089" s="86">
        <f t="shared" si="350"/>
        <v>1.7767655867679464</v>
      </c>
      <c r="AM1089" s="31">
        <f t="shared" si="351"/>
        <v>1106.7590089561934</v>
      </c>
      <c r="AN1089" s="86">
        <f t="shared" si="352"/>
        <v>1.6319648561023012</v>
      </c>
      <c r="AO1089" s="31">
        <f t="shared" si="353"/>
        <v>1016.5616782778314</v>
      </c>
      <c r="AP1089" s="89">
        <f t="shared" si="354"/>
        <v>1.4989649233345066</v>
      </c>
      <c r="AQ1089" s="20">
        <f t="shared" si="355"/>
        <v>933.71514248405299</v>
      </c>
      <c r="AR1089" s="86">
        <f t="shared" si="356"/>
        <v>1.3768040610590053</v>
      </c>
    </row>
    <row r="1090" spans="1:44" x14ac:dyDescent="0.25">
      <c r="A1090" s="3" t="s">
        <v>1064</v>
      </c>
      <c r="B1090" s="4">
        <v>40487</v>
      </c>
      <c r="C1090" s="7">
        <v>4301350306</v>
      </c>
      <c r="D1090" s="8">
        <v>220</v>
      </c>
      <c r="E1090" s="8">
        <v>2049</v>
      </c>
      <c r="F1090" s="8" t="s">
        <v>1695</v>
      </c>
      <c r="G1090" s="8" t="s">
        <v>1696</v>
      </c>
      <c r="H1090" s="8">
        <v>40.127420000000001</v>
      </c>
      <c r="I1090" s="9">
        <v>-110.050929999999</v>
      </c>
      <c r="J1090" s="7">
        <v>2049</v>
      </c>
      <c r="K1090" s="8">
        <v>365</v>
      </c>
      <c r="L1090" s="8">
        <v>730</v>
      </c>
      <c r="M1090" s="8">
        <v>1095</v>
      </c>
      <c r="N1090" s="8">
        <v>1460</v>
      </c>
      <c r="O1090" s="8">
        <v>1825</v>
      </c>
      <c r="P1090" s="8">
        <v>2190</v>
      </c>
      <c r="Q1090" s="6">
        <v>2.3290384453705478E-4</v>
      </c>
      <c r="R1090" s="33">
        <f t="shared" si="339"/>
        <v>1882.0130325893929</v>
      </c>
      <c r="S1090" s="31">
        <f t="shared" si="340"/>
        <v>1728.634970637542</v>
      </c>
      <c r="T1090" s="31">
        <f t="shared" si="341"/>
        <v>1587.7567317372557</v>
      </c>
      <c r="U1090" s="31">
        <f t="shared" si="342"/>
        <v>1458.3596201615694</v>
      </c>
      <c r="V1090" s="31">
        <f t="shared" si="343"/>
        <v>1339.507960637477</v>
      </c>
      <c r="W1090" s="20">
        <f t="shared" si="344"/>
        <v>1230.3423324436171</v>
      </c>
      <c r="Y1090" s="153">
        <f t="shared" si="336"/>
        <v>3.021340656</v>
      </c>
      <c r="Z1090" s="155">
        <f t="shared" si="345"/>
        <v>378.45160455107191</v>
      </c>
      <c r="AA1090" s="156">
        <f t="shared" si="346"/>
        <v>1209.3051271861837</v>
      </c>
      <c r="AD1090" s="14" t="s">
        <v>1064</v>
      </c>
      <c r="AE1090" s="57">
        <v>40487</v>
      </c>
      <c r="AF1090" s="33">
        <f t="shared" si="347"/>
        <v>1882.0130325893929</v>
      </c>
      <c r="AG1090" s="84">
        <f t="shared" si="337"/>
        <v>2.7751110251264937</v>
      </c>
      <c r="AH1090" s="31">
        <f t="shared" si="348"/>
        <v>1728.634970637542</v>
      </c>
      <c r="AI1090" s="86">
        <f t="shared" si="338"/>
        <v>2.5489483241437636</v>
      </c>
      <c r="AJ1090" s="155">
        <f t="shared" si="349"/>
        <v>1587.7567317372557</v>
      </c>
      <c r="AK1090" s="56"/>
      <c r="AL1090" s="86">
        <f t="shared" si="350"/>
        <v>2.34121716224278</v>
      </c>
      <c r="AM1090" s="31">
        <f t="shared" si="351"/>
        <v>1458.3596201615694</v>
      </c>
      <c r="AN1090" s="86">
        <f t="shared" si="352"/>
        <v>2.1504154277515211</v>
      </c>
      <c r="AO1090" s="31">
        <f t="shared" si="353"/>
        <v>1339.507960637477</v>
      </c>
      <c r="AP1090" s="89">
        <f t="shared" si="354"/>
        <v>1.9751634263102278</v>
      </c>
      <c r="AQ1090" s="20">
        <f t="shared" si="355"/>
        <v>1230.3423324436171</v>
      </c>
      <c r="AR1090" s="86">
        <f t="shared" si="356"/>
        <v>1.8141939042507409</v>
      </c>
    </row>
    <row r="1091" spans="1:44" x14ac:dyDescent="0.25">
      <c r="A1091" s="3" t="s">
        <v>939</v>
      </c>
      <c r="B1091" s="4">
        <v>40493</v>
      </c>
      <c r="C1091" s="7">
        <v>4301350134</v>
      </c>
      <c r="D1091" s="8">
        <v>366</v>
      </c>
      <c r="E1091" s="8">
        <v>2551</v>
      </c>
      <c r="F1091" s="8" t="s">
        <v>1695</v>
      </c>
      <c r="G1091" s="8" t="s">
        <v>1696</v>
      </c>
      <c r="H1091" s="8">
        <v>40.086750000000002</v>
      </c>
      <c r="I1091" s="9">
        <v>-110.1268</v>
      </c>
      <c r="J1091" s="7">
        <v>2551</v>
      </c>
      <c r="K1091" s="8">
        <v>365</v>
      </c>
      <c r="L1091" s="8">
        <v>730</v>
      </c>
      <c r="M1091" s="8">
        <v>1095</v>
      </c>
      <c r="N1091" s="8">
        <v>1460</v>
      </c>
      <c r="O1091" s="8">
        <v>1825</v>
      </c>
      <c r="P1091" s="8">
        <v>2190</v>
      </c>
      <c r="Q1091" s="6">
        <v>2.3290384453705478E-4</v>
      </c>
      <c r="R1091" s="33">
        <f t="shared" si="339"/>
        <v>2343.1016330578532</v>
      </c>
      <c r="S1091" s="31">
        <f t="shared" si="340"/>
        <v>2152.1463202032064</v>
      </c>
      <c r="T1091" s="31">
        <f t="shared" si="341"/>
        <v>1976.7532565455047</v>
      </c>
      <c r="U1091" s="31">
        <f t="shared" si="342"/>
        <v>1815.6541683905143</v>
      </c>
      <c r="V1091" s="31">
        <f t="shared" si="343"/>
        <v>1667.6841423065905</v>
      </c>
      <c r="W1091" s="20">
        <f t="shared" si="344"/>
        <v>1531.7732015928098</v>
      </c>
      <c r="Y1091" s="153">
        <f t="shared" si="336"/>
        <v>3.7615617439999998</v>
      </c>
      <c r="Z1091" s="155">
        <f t="shared" si="345"/>
        <v>471.1713241629011</v>
      </c>
      <c r="AA1091" s="156">
        <f t="shared" si="346"/>
        <v>1505.5819323826036</v>
      </c>
      <c r="AD1091" s="14" t="s">
        <v>939</v>
      </c>
      <c r="AE1091" s="57">
        <v>40493</v>
      </c>
      <c r="AF1091" s="33">
        <f t="shared" si="347"/>
        <v>2343.1016330578532</v>
      </c>
      <c r="AG1091" s="84">
        <f t="shared" si="337"/>
        <v>3.4550064544156589</v>
      </c>
      <c r="AH1091" s="31">
        <f t="shared" si="348"/>
        <v>2152.1463202032064</v>
      </c>
      <c r="AI1091" s="86">
        <f t="shared" si="338"/>
        <v>3.1734344435777166</v>
      </c>
      <c r="AJ1091" s="155">
        <f t="shared" si="349"/>
        <v>1976.7532565455047</v>
      </c>
      <c r="AK1091" s="56"/>
      <c r="AL1091" s="86">
        <f t="shared" si="350"/>
        <v>2.9148096539196344</v>
      </c>
      <c r="AM1091" s="31">
        <f t="shared" si="351"/>
        <v>1815.6541683905143</v>
      </c>
      <c r="AN1091" s="86">
        <f t="shared" si="352"/>
        <v>2.6772619600752225</v>
      </c>
      <c r="AO1091" s="31">
        <f t="shared" si="353"/>
        <v>1667.6841423065905</v>
      </c>
      <c r="AP1091" s="89">
        <f t="shared" si="354"/>
        <v>2.4590736459333291</v>
      </c>
      <c r="AQ1091" s="20">
        <f t="shared" si="355"/>
        <v>1531.7732015928098</v>
      </c>
      <c r="AR1091" s="86">
        <f t="shared" si="356"/>
        <v>2.258666983769468</v>
      </c>
    </row>
    <row r="1092" spans="1:44" x14ac:dyDescent="0.25">
      <c r="A1092" s="3" t="s">
        <v>966</v>
      </c>
      <c r="B1092" s="4">
        <v>40493</v>
      </c>
      <c r="C1092" s="7">
        <v>4301350188</v>
      </c>
      <c r="D1092" s="8">
        <v>364</v>
      </c>
      <c r="E1092" s="8">
        <v>5834</v>
      </c>
      <c r="F1092" s="8" t="s">
        <v>1695</v>
      </c>
      <c r="G1092" s="8" t="s">
        <v>1696</v>
      </c>
      <c r="H1092" s="8">
        <v>40.087330000000001</v>
      </c>
      <c r="I1092" s="9">
        <v>-110.06971</v>
      </c>
      <c r="J1092" s="7">
        <v>5834</v>
      </c>
      <c r="K1092" s="8">
        <v>365</v>
      </c>
      <c r="L1092" s="8">
        <v>730</v>
      </c>
      <c r="M1092" s="8">
        <v>1095</v>
      </c>
      <c r="N1092" s="8">
        <v>1460</v>
      </c>
      <c r="O1092" s="8">
        <v>1825</v>
      </c>
      <c r="P1092" s="8">
        <v>2190</v>
      </c>
      <c r="Q1092" s="6">
        <v>2.3290384453705478E-4</v>
      </c>
      <c r="R1092" s="33">
        <f t="shared" si="339"/>
        <v>5358.5475998665297</v>
      </c>
      <c r="S1092" s="31">
        <f t="shared" si="340"/>
        <v>4921.8430545141146</v>
      </c>
      <c r="T1092" s="31">
        <f t="shared" si="341"/>
        <v>4520.7285373133964</v>
      </c>
      <c r="U1092" s="31">
        <f t="shared" si="342"/>
        <v>4152.3035744375775</v>
      </c>
      <c r="V1092" s="31">
        <f t="shared" si="343"/>
        <v>3813.9040714294979</v>
      </c>
      <c r="W1092" s="20">
        <f t="shared" si="344"/>
        <v>3503.0830490366338</v>
      </c>
      <c r="Y1092" s="153">
        <f t="shared" ref="Y1092:Y1155" si="357">J1092*$X$11</f>
        <v>8.6024896959999992</v>
      </c>
      <c r="Z1092" s="155">
        <f t="shared" si="345"/>
        <v>1077.54351437333</v>
      </c>
      <c r="AA1092" s="156">
        <f t="shared" si="346"/>
        <v>3443.1850229400661</v>
      </c>
      <c r="AD1092" s="14" t="s">
        <v>966</v>
      </c>
      <c r="AE1092" s="57">
        <v>40493</v>
      </c>
      <c r="AF1092" s="33">
        <f t="shared" si="347"/>
        <v>5358.5475998665297</v>
      </c>
      <c r="AG1092" s="84">
        <f t="shared" ref="AG1092:AG1155" si="358">AF1092*$X$11</f>
        <v>7.9014142120975919</v>
      </c>
      <c r="AH1092" s="31">
        <f t="shared" si="348"/>
        <v>4921.8430545141146</v>
      </c>
      <c r="AI1092" s="86">
        <f t="shared" ref="AI1092:AI1155" si="359">AH1092*$X$11</f>
        <v>7.2574741449754603</v>
      </c>
      <c r="AJ1092" s="155">
        <f t="shared" si="349"/>
        <v>4520.7285373133964</v>
      </c>
      <c r="AK1092" s="56"/>
      <c r="AL1092" s="86">
        <f t="shared" si="350"/>
        <v>6.6660131403242442</v>
      </c>
      <c r="AM1092" s="31">
        <f t="shared" si="351"/>
        <v>4152.3035744375775</v>
      </c>
      <c r="AN1092" s="86">
        <f t="shared" si="352"/>
        <v>6.1227543218654832</v>
      </c>
      <c r="AO1092" s="31">
        <f t="shared" si="353"/>
        <v>3813.9040714294979</v>
      </c>
      <c r="AP1092" s="89">
        <f t="shared" si="354"/>
        <v>5.6237693651019374</v>
      </c>
      <c r="AQ1092" s="20">
        <f t="shared" si="355"/>
        <v>3503.0830490366338</v>
      </c>
      <c r="AR1092" s="86">
        <f t="shared" si="356"/>
        <v>5.1654500914586743</v>
      </c>
    </row>
    <row r="1093" spans="1:44" x14ac:dyDescent="0.25">
      <c r="A1093" s="3" t="s">
        <v>976</v>
      </c>
      <c r="B1093" s="4">
        <v>40493</v>
      </c>
      <c r="C1093" s="7">
        <v>4301350199</v>
      </c>
      <c r="D1093" s="8">
        <v>362</v>
      </c>
      <c r="E1093" s="8">
        <v>5615</v>
      </c>
      <c r="F1093" s="8" t="s">
        <v>1695</v>
      </c>
      <c r="G1093" s="8" t="s">
        <v>1696</v>
      </c>
      <c r="H1093" s="8">
        <v>40.061360000000001</v>
      </c>
      <c r="I1093" s="9">
        <v>-110.07881</v>
      </c>
      <c r="J1093" s="7">
        <v>5615</v>
      </c>
      <c r="K1093" s="8">
        <v>365</v>
      </c>
      <c r="L1093" s="8">
        <v>730</v>
      </c>
      <c r="M1093" s="8">
        <v>1095</v>
      </c>
      <c r="N1093" s="8">
        <v>1460</v>
      </c>
      <c r="O1093" s="8">
        <v>1825</v>
      </c>
      <c r="P1093" s="8">
        <v>2190</v>
      </c>
      <c r="Q1093" s="6">
        <v>2.3290384453705478E-4</v>
      </c>
      <c r="R1093" s="33">
        <f t="shared" ref="R1093:R1156" si="360">(J1093*(EXP(-Q1093*K1093)))</f>
        <v>5157.3954016541929</v>
      </c>
      <c r="S1093" s="31">
        <f t="shared" ref="S1093:S1156" si="361">(J1093*(EXP(-Q1093*L1093)))</f>
        <v>4737.0841191458267</v>
      </c>
      <c r="T1093" s="31">
        <f t="shared" ref="T1093:T1156" si="362">(J1093*(EXP(-Q1093*M1093)))</f>
        <v>4351.0268661321088</v>
      </c>
      <c r="U1093" s="31">
        <f t="shared" ref="U1093:U1156" si="363">(J1093*(EXP(-Q1093*N1093)))</f>
        <v>3996.4320484173804</v>
      </c>
      <c r="V1093" s="31">
        <f t="shared" ref="V1093:V1156" si="364">(J1093*(EXP(-Q1093*O1093)))</f>
        <v>3670.7355778328129</v>
      </c>
      <c r="W1093" s="20">
        <f t="shared" ref="W1093:W1156" si="365">(J1093*(EXP(-Q1093*P1093)))</f>
        <v>3371.5823312205516</v>
      </c>
      <c r="Y1093" s="153">
        <f t="shared" si="357"/>
        <v>8.279564559999999</v>
      </c>
      <c r="Z1093" s="155">
        <f t="shared" ref="Z1093:Z1156" si="366">(87/365)*T1093</f>
        <v>1037.0940749410779</v>
      </c>
      <c r="AA1093" s="156">
        <f t="shared" ref="AA1093:AA1156" si="367">(278/365)*T1093</f>
        <v>3313.9327911910309</v>
      </c>
      <c r="AD1093" s="14" t="s">
        <v>976</v>
      </c>
      <c r="AE1093" s="57">
        <v>40493</v>
      </c>
      <c r="AF1093" s="33">
        <f t="shared" ref="AF1093:AF1156" si="368">R1093</f>
        <v>5157.3954016541929</v>
      </c>
      <c r="AG1093" s="84">
        <f t="shared" si="358"/>
        <v>7.6048064451367798</v>
      </c>
      <c r="AH1093" s="31">
        <f t="shared" ref="AH1093:AH1156" si="369">S1093</f>
        <v>4737.0841191458267</v>
      </c>
      <c r="AI1093" s="86">
        <f t="shared" si="359"/>
        <v>6.9850389653817633</v>
      </c>
      <c r="AJ1093" s="155">
        <f t="shared" ref="AJ1093:AJ1156" si="370">T1093</f>
        <v>4351.0268661321088</v>
      </c>
      <c r="AK1093" s="56"/>
      <c r="AL1093" s="86">
        <f t="shared" ref="AL1093:AL1156" si="371">AJ1093*$X$11</f>
        <v>6.4157805592939043</v>
      </c>
      <c r="AM1093" s="31">
        <f t="shared" ref="AM1093:AM1156" si="372">U1093</f>
        <v>3996.4320484173804</v>
      </c>
      <c r="AN1093" s="86">
        <f t="shared" ref="AN1093:AN1156" si="373">AM1093*$X$11</f>
        <v>5.8929148984015578</v>
      </c>
      <c r="AO1093" s="31">
        <f t="shared" ref="AO1093:AO1156" si="374">V1093</f>
        <v>3670.7355778328129</v>
      </c>
      <c r="AP1093" s="89">
        <f t="shared" ref="AP1093:AP1156" si="375">AO1093*$X$11</f>
        <v>5.412661121879907</v>
      </c>
      <c r="AQ1093" s="20">
        <f t="shared" ref="AQ1093:AQ1156" si="376">W1093</f>
        <v>3371.5823312205516</v>
      </c>
      <c r="AR1093" s="86">
        <f t="shared" ref="AR1093:AR1156" si="377">AQ1093*$X$11</f>
        <v>4.9715464970072771</v>
      </c>
    </row>
    <row r="1094" spans="1:44" x14ac:dyDescent="0.25">
      <c r="A1094" s="3" t="s">
        <v>693</v>
      </c>
      <c r="B1094" s="4">
        <v>40494</v>
      </c>
      <c r="C1094" s="7">
        <v>4301333894</v>
      </c>
      <c r="D1094" s="8">
        <v>360</v>
      </c>
      <c r="E1094" s="8">
        <v>4392</v>
      </c>
      <c r="F1094" s="8" t="s">
        <v>1695</v>
      </c>
      <c r="G1094" s="8" t="s">
        <v>1696</v>
      </c>
      <c r="H1094" s="8">
        <v>40.072780000000002</v>
      </c>
      <c r="I1094" s="9">
        <v>-110.07948</v>
      </c>
      <c r="J1094" s="7">
        <v>4392</v>
      </c>
      <c r="K1094" s="8">
        <v>365</v>
      </c>
      <c r="L1094" s="8">
        <v>730</v>
      </c>
      <c r="M1094" s="8">
        <v>1095</v>
      </c>
      <c r="N1094" s="8">
        <v>1460</v>
      </c>
      <c r="O1094" s="8">
        <v>1825</v>
      </c>
      <c r="P1094" s="8">
        <v>2190</v>
      </c>
      <c r="Q1094" s="6">
        <v>2.3290384453705478E-4</v>
      </c>
      <c r="R1094" s="33">
        <f t="shared" si="360"/>
        <v>4034.066002504936</v>
      </c>
      <c r="S1094" s="31">
        <f t="shared" si="361"/>
        <v>3705.3024846462104</v>
      </c>
      <c r="T1094" s="31">
        <f t="shared" si="362"/>
        <v>3403.3321453343224</v>
      </c>
      <c r="U1094" s="31">
        <f t="shared" si="363"/>
        <v>3125.9714259392936</v>
      </c>
      <c r="V1094" s="31">
        <f t="shared" si="364"/>
        <v>2871.2147208979009</v>
      </c>
      <c r="W1094" s="20">
        <f t="shared" si="365"/>
        <v>2637.2198751060841</v>
      </c>
      <c r="Y1094" s="153">
        <f t="shared" si="357"/>
        <v>6.4761972480000001</v>
      </c>
      <c r="Z1094" s="155">
        <f t="shared" si="366"/>
        <v>811.20519628516718</v>
      </c>
      <c r="AA1094" s="156">
        <f t="shared" si="367"/>
        <v>2592.126949049155</v>
      </c>
      <c r="AD1094" s="14" t="s">
        <v>693</v>
      </c>
      <c r="AE1094" s="57">
        <v>40494</v>
      </c>
      <c r="AF1094" s="33">
        <f t="shared" si="368"/>
        <v>4034.066002504936</v>
      </c>
      <c r="AG1094" s="84">
        <f t="shared" si="358"/>
        <v>5.9484078195976382</v>
      </c>
      <c r="AH1094" s="31">
        <f t="shared" si="369"/>
        <v>3705.3024846462104</v>
      </c>
      <c r="AI1094" s="86">
        <f t="shared" si="359"/>
        <v>5.4636315469201611</v>
      </c>
      <c r="AJ1094" s="155">
        <f t="shared" si="370"/>
        <v>3403.3321453343224</v>
      </c>
      <c r="AK1094" s="56"/>
      <c r="AL1094" s="86">
        <f t="shared" si="371"/>
        <v>5.0183629949098529</v>
      </c>
      <c r="AM1094" s="31">
        <f t="shared" si="372"/>
        <v>3125.9714259392936</v>
      </c>
      <c r="AN1094" s="86">
        <f t="shared" si="373"/>
        <v>4.6093824102902294</v>
      </c>
      <c r="AO1094" s="31">
        <f t="shared" si="374"/>
        <v>2871.2147208979009</v>
      </c>
      <c r="AP1094" s="89">
        <f t="shared" si="375"/>
        <v>4.233732439411674</v>
      </c>
      <c r="AQ1094" s="20">
        <f t="shared" si="376"/>
        <v>2637.2198751060841</v>
      </c>
      <c r="AR1094" s="86">
        <f t="shared" si="377"/>
        <v>3.8886967435184254</v>
      </c>
    </row>
    <row r="1095" spans="1:44" x14ac:dyDescent="0.25">
      <c r="A1095" s="3" t="s">
        <v>975</v>
      </c>
      <c r="B1095" s="4">
        <v>40494</v>
      </c>
      <c r="C1095" s="7">
        <v>4301350198</v>
      </c>
      <c r="D1095" s="8">
        <v>342</v>
      </c>
      <c r="E1095" s="8">
        <v>3513</v>
      </c>
      <c r="F1095" s="8" t="s">
        <v>1695</v>
      </c>
      <c r="G1095" s="8" t="s">
        <v>1696</v>
      </c>
      <c r="H1095" s="8">
        <v>40.079839999999898</v>
      </c>
      <c r="I1095" s="9">
        <v>-110.08864</v>
      </c>
      <c r="J1095" s="7">
        <v>3513</v>
      </c>
      <c r="K1095" s="8">
        <v>365</v>
      </c>
      <c r="L1095" s="8">
        <v>730</v>
      </c>
      <c r="M1095" s="8">
        <v>1095</v>
      </c>
      <c r="N1095" s="8">
        <v>1460</v>
      </c>
      <c r="O1095" s="8">
        <v>1825</v>
      </c>
      <c r="P1095" s="8">
        <v>2190</v>
      </c>
      <c r="Q1095" s="6">
        <v>2.3290384453705478E-4</v>
      </c>
      <c r="R1095" s="33">
        <f t="shared" si="360"/>
        <v>3226.7017000910382</v>
      </c>
      <c r="S1095" s="31">
        <f t="shared" si="361"/>
        <v>2963.7357988529457</v>
      </c>
      <c r="T1095" s="31">
        <f t="shared" si="362"/>
        <v>2722.2007801820296</v>
      </c>
      <c r="U1095" s="31">
        <f t="shared" si="363"/>
        <v>2500.3500954746673</v>
      </c>
      <c r="V1095" s="31">
        <f t="shared" si="364"/>
        <v>2296.5795342701108</v>
      </c>
      <c r="W1095" s="20">
        <f t="shared" si="365"/>
        <v>2109.4156241456453</v>
      </c>
      <c r="Y1095" s="153">
        <f t="shared" si="357"/>
        <v>5.1800730719999999</v>
      </c>
      <c r="Z1095" s="155">
        <f t="shared" si="366"/>
        <v>648.85333664612756</v>
      </c>
      <c r="AA1095" s="156">
        <f t="shared" si="367"/>
        <v>2073.3474435359021</v>
      </c>
      <c r="AD1095" s="14" t="s">
        <v>975</v>
      </c>
      <c r="AE1095" s="57">
        <v>40494</v>
      </c>
      <c r="AF1095" s="33">
        <f t="shared" si="368"/>
        <v>3226.7017000910382</v>
      </c>
      <c r="AG1095" s="84">
        <f t="shared" si="358"/>
        <v>4.75791363165904</v>
      </c>
      <c r="AH1095" s="31">
        <f t="shared" si="369"/>
        <v>2963.7357988529457</v>
      </c>
      <c r="AI1095" s="86">
        <f t="shared" si="359"/>
        <v>4.3701588397838176</v>
      </c>
      <c r="AJ1095" s="155">
        <f t="shared" si="370"/>
        <v>2722.2007801820296</v>
      </c>
      <c r="AK1095" s="56"/>
      <c r="AL1095" s="86">
        <f t="shared" si="371"/>
        <v>4.0140048272127302</v>
      </c>
      <c r="AM1095" s="31">
        <f t="shared" si="372"/>
        <v>2500.3500954746673</v>
      </c>
      <c r="AN1095" s="86">
        <f t="shared" si="373"/>
        <v>3.6868762311815977</v>
      </c>
      <c r="AO1095" s="31">
        <f t="shared" si="374"/>
        <v>2296.5795342701108</v>
      </c>
      <c r="AP1095" s="89">
        <f t="shared" si="375"/>
        <v>3.3864075727807861</v>
      </c>
      <c r="AQ1095" s="20">
        <f t="shared" si="376"/>
        <v>2109.4156241456453</v>
      </c>
      <c r="AR1095" s="86">
        <f t="shared" si="377"/>
        <v>3.1104261520902163</v>
      </c>
    </row>
    <row r="1096" spans="1:44" x14ac:dyDescent="0.25">
      <c r="A1096" s="3" t="s">
        <v>989</v>
      </c>
      <c r="B1096" s="4">
        <v>40497</v>
      </c>
      <c r="C1096" s="7">
        <v>4301350212</v>
      </c>
      <c r="D1096" s="8">
        <v>362</v>
      </c>
      <c r="E1096" s="8">
        <v>5755</v>
      </c>
      <c r="F1096" s="8" t="s">
        <v>1695</v>
      </c>
      <c r="G1096" s="8" t="s">
        <v>1696</v>
      </c>
      <c r="H1096" s="8">
        <v>40.061329999999899</v>
      </c>
      <c r="I1096" s="9">
        <v>-110.07874</v>
      </c>
      <c r="J1096" s="7">
        <v>5755</v>
      </c>
      <c r="K1096" s="8">
        <v>365</v>
      </c>
      <c r="L1096" s="8">
        <v>730</v>
      </c>
      <c r="M1096" s="8">
        <v>1095</v>
      </c>
      <c r="N1096" s="8">
        <v>1460</v>
      </c>
      <c r="O1096" s="8">
        <v>1825</v>
      </c>
      <c r="P1096" s="8">
        <v>2190</v>
      </c>
      <c r="Q1096" s="6">
        <v>2.3290384453705478E-4</v>
      </c>
      <c r="R1096" s="33">
        <f t="shared" si="360"/>
        <v>5285.9858479999784</v>
      </c>
      <c r="S1096" s="31">
        <f t="shared" si="361"/>
        <v>4855.1948540844578</v>
      </c>
      <c r="T1096" s="31">
        <f t="shared" si="362"/>
        <v>4459.5119527320185</v>
      </c>
      <c r="U1096" s="31">
        <f t="shared" si="363"/>
        <v>4096.0759463298355</v>
      </c>
      <c r="V1096" s="31">
        <f t="shared" si="364"/>
        <v>3762.2588157485015</v>
      </c>
      <c r="W1096" s="20">
        <f t="shared" si="365"/>
        <v>3455.6467170390515</v>
      </c>
      <c r="Y1096" s="153">
        <f t="shared" si="357"/>
        <v>8.4860007199999998</v>
      </c>
      <c r="Z1096" s="155">
        <f t="shared" si="366"/>
        <v>1062.952164075851</v>
      </c>
      <c r="AA1096" s="156">
        <f t="shared" si="367"/>
        <v>3396.5597886561673</v>
      </c>
      <c r="AD1096" s="14" t="s">
        <v>989</v>
      </c>
      <c r="AE1096" s="57">
        <v>40497</v>
      </c>
      <c r="AF1096" s="33">
        <f t="shared" si="368"/>
        <v>5285.9858479999784</v>
      </c>
      <c r="AG1096" s="84">
        <f t="shared" si="358"/>
        <v>7.7944187162532801</v>
      </c>
      <c r="AH1096" s="31">
        <f t="shared" si="369"/>
        <v>4855.1948540844578</v>
      </c>
      <c r="AI1096" s="86">
        <f t="shared" si="359"/>
        <v>7.1591984409211129</v>
      </c>
      <c r="AJ1096" s="155">
        <f t="shared" si="370"/>
        <v>4459.5119527320185</v>
      </c>
      <c r="AK1096" s="56"/>
      <c r="AL1096" s="86">
        <f t="shared" si="371"/>
        <v>6.5757465928292813</v>
      </c>
      <c r="AM1096" s="31">
        <f t="shared" si="372"/>
        <v>4096.0759463298355</v>
      </c>
      <c r="AN1096" s="86">
        <f t="shared" si="373"/>
        <v>6.039844210204981</v>
      </c>
      <c r="AO1096" s="31">
        <f t="shared" si="374"/>
        <v>3762.2588157485015</v>
      </c>
      <c r="AP1096" s="89">
        <f t="shared" si="375"/>
        <v>5.5476161632090584</v>
      </c>
      <c r="AQ1096" s="20">
        <f t="shared" si="376"/>
        <v>3455.6467170390515</v>
      </c>
      <c r="AR1096" s="86">
        <f t="shared" si="377"/>
        <v>5.0955031327296307</v>
      </c>
    </row>
    <row r="1097" spans="1:44" x14ac:dyDescent="0.25">
      <c r="A1097" s="3" t="s">
        <v>1096</v>
      </c>
      <c r="B1097" s="4">
        <v>40497</v>
      </c>
      <c r="C1097" s="7">
        <v>4301350376</v>
      </c>
      <c r="D1097" s="8">
        <v>356</v>
      </c>
      <c r="E1097" s="8">
        <v>594</v>
      </c>
      <c r="F1097" s="8" t="s">
        <v>1695</v>
      </c>
      <c r="G1097" s="8" t="s">
        <v>1696</v>
      </c>
      <c r="H1097" s="8">
        <v>40.129350000000002</v>
      </c>
      <c r="I1097" s="9">
        <v>-110.17297000000001</v>
      </c>
      <c r="J1097" s="7">
        <v>594</v>
      </c>
      <c r="K1097" s="8">
        <v>365</v>
      </c>
      <c r="L1097" s="8">
        <v>730</v>
      </c>
      <c r="M1097" s="8">
        <v>1095</v>
      </c>
      <c r="N1097" s="8">
        <v>1460</v>
      </c>
      <c r="O1097" s="8">
        <v>1825</v>
      </c>
      <c r="P1097" s="8">
        <v>2190</v>
      </c>
      <c r="Q1097" s="6">
        <v>2.3290384453705478E-4</v>
      </c>
      <c r="R1097" s="33">
        <f t="shared" si="360"/>
        <v>545.59089378140527</v>
      </c>
      <c r="S1097" s="31">
        <f t="shared" si="361"/>
        <v>501.12697538247926</v>
      </c>
      <c r="T1097" s="31">
        <f t="shared" si="362"/>
        <v>460.28672457390428</v>
      </c>
      <c r="U1097" s="31">
        <f t="shared" si="363"/>
        <v>422.77482399998644</v>
      </c>
      <c r="V1097" s="31">
        <f t="shared" si="364"/>
        <v>388.32002372799479</v>
      </c>
      <c r="W1097" s="20">
        <f t="shared" si="365"/>
        <v>356.6731798299212</v>
      </c>
      <c r="Y1097" s="153">
        <f t="shared" si="357"/>
        <v>0.875879136</v>
      </c>
      <c r="Z1097" s="155">
        <f t="shared" si="366"/>
        <v>109.71217818610869</v>
      </c>
      <c r="AA1097" s="156">
        <f t="shared" si="367"/>
        <v>350.57454638779558</v>
      </c>
      <c r="AD1097" s="14" t="s">
        <v>1096</v>
      </c>
      <c r="AE1097" s="57">
        <v>40497</v>
      </c>
      <c r="AF1097" s="33">
        <f t="shared" si="368"/>
        <v>545.59089378140527</v>
      </c>
      <c r="AG1097" s="84">
        <f t="shared" si="358"/>
        <v>0.8044977788800084</v>
      </c>
      <c r="AH1097" s="31">
        <f t="shared" si="369"/>
        <v>501.12697538247926</v>
      </c>
      <c r="AI1097" s="86">
        <f t="shared" si="359"/>
        <v>0.73893377478838251</v>
      </c>
      <c r="AJ1097" s="155">
        <f t="shared" si="370"/>
        <v>460.28672457390428</v>
      </c>
      <c r="AK1097" s="56"/>
      <c r="AL1097" s="86">
        <f t="shared" si="371"/>
        <v>0.67871302800010314</v>
      </c>
      <c r="AM1097" s="31">
        <f t="shared" si="372"/>
        <v>422.77482399998644</v>
      </c>
      <c r="AN1097" s="86">
        <f t="shared" si="373"/>
        <v>0.62340008008023595</v>
      </c>
      <c r="AO1097" s="31">
        <f t="shared" si="374"/>
        <v>388.32002372799479</v>
      </c>
      <c r="AP1097" s="89">
        <f t="shared" si="375"/>
        <v>0.57259496106797236</v>
      </c>
      <c r="AQ1097" s="20">
        <f t="shared" si="376"/>
        <v>356.6731798299212</v>
      </c>
      <c r="AR1097" s="86">
        <f t="shared" si="377"/>
        <v>0.52593029727913132</v>
      </c>
    </row>
    <row r="1098" spans="1:44" x14ac:dyDescent="0.25">
      <c r="A1098" s="3" t="s">
        <v>1528</v>
      </c>
      <c r="B1098" s="4">
        <v>40500</v>
      </c>
      <c r="C1098" s="7">
        <v>4304751124</v>
      </c>
      <c r="D1098" s="8">
        <v>364</v>
      </c>
      <c r="E1098" s="8">
        <v>3839</v>
      </c>
      <c r="F1098" s="8" t="s">
        <v>1695</v>
      </c>
      <c r="G1098" s="8" t="s">
        <v>1697</v>
      </c>
      <c r="H1098" s="8">
        <v>40.147469999999899</v>
      </c>
      <c r="I1098" s="9">
        <v>-109.852279999999</v>
      </c>
      <c r="J1098" s="7">
        <v>3839</v>
      </c>
      <c r="K1098" s="8">
        <v>365</v>
      </c>
      <c r="L1098" s="8">
        <v>730</v>
      </c>
      <c r="M1098" s="8">
        <v>1095</v>
      </c>
      <c r="N1098" s="8">
        <v>1460</v>
      </c>
      <c r="O1098" s="8">
        <v>1825</v>
      </c>
      <c r="P1098" s="8">
        <v>2190</v>
      </c>
      <c r="Q1098" s="6">
        <v>2.3290384453705478E-4</v>
      </c>
      <c r="R1098" s="33">
        <f t="shared" si="360"/>
        <v>3526.1337394390821</v>
      </c>
      <c r="S1098" s="31">
        <f t="shared" si="361"/>
        <v>3238.7650816386158</v>
      </c>
      <c r="T1098" s="31">
        <f t="shared" si="362"/>
        <v>2974.8160532646775</v>
      </c>
      <c r="U1098" s="31">
        <f t="shared" si="363"/>
        <v>2732.3780291850976</v>
      </c>
      <c r="V1098" s="31">
        <f t="shared" si="364"/>
        <v>2509.6979311309292</v>
      </c>
      <c r="W1098" s="20">
        <f t="shared" si="365"/>
        <v>2305.1655511230092</v>
      </c>
      <c r="Y1098" s="153">
        <f t="shared" si="357"/>
        <v>5.6607744159999998</v>
      </c>
      <c r="Z1098" s="155">
        <f t="shared" si="366"/>
        <v>709.06574420281356</v>
      </c>
      <c r="AA1098" s="156">
        <f t="shared" si="367"/>
        <v>2265.7503090618638</v>
      </c>
      <c r="AD1098" s="14" t="s">
        <v>1528</v>
      </c>
      <c r="AE1098" s="57">
        <v>40500</v>
      </c>
      <c r="AF1098" s="33">
        <f t="shared" si="368"/>
        <v>3526.1337394390821</v>
      </c>
      <c r="AG1098" s="84">
        <f t="shared" si="358"/>
        <v>5.1994393486874619</v>
      </c>
      <c r="AH1098" s="31">
        <f t="shared" si="369"/>
        <v>3238.7650816386158</v>
      </c>
      <c r="AI1098" s="86">
        <f t="shared" si="359"/>
        <v>4.7757016185397312</v>
      </c>
      <c r="AJ1098" s="155">
        <f t="shared" si="370"/>
        <v>2974.8160532646775</v>
      </c>
      <c r="AK1098" s="56"/>
      <c r="AL1098" s="86">
        <f t="shared" si="371"/>
        <v>4.3864971624451101</v>
      </c>
      <c r="AM1098" s="31">
        <f t="shared" si="372"/>
        <v>2732.3780291850976</v>
      </c>
      <c r="AN1098" s="86">
        <f t="shared" si="373"/>
        <v>4.0290116286667104</v>
      </c>
      <c r="AO1098" s="31">
        <f t="shared" si="374"/>
        <v>2509.6979311309292</v>
      </c>
      <c r="AP1098" s="89">
        <f t="shared" si="375"/>
        <v>3.7006600261615246</v>
      </c>
      <c r="AQ1098" s="20">
        <f t="shared" si="376"/>
        <v>2305.1655511230092</v>
      </c>
      <c r="AR1098" s="86">
        <f t="shared" si="377"/>
        <v>3.3990680324151263</v>
      </c>
    </row>
    <row r="1099" spans="1:44" x14ac:dyDescent="0.25">
      <c r="A1099" s="3" t="s">
        <v>831</v>
      </c>
      <c r="B1099" s="4">
        <v>40502</v>
      </c>
      <c r="C1099" s="7">
        <v>4301334216</v>
      </c>
      <c r="D1099" s="8">
        <v>363</v>
      </c>
      <c r="E1099" s="8">
        <v>374</v>
      </c>
      <c r="F1099" s="8" t="s">
        <v>1695</v>
      </c>
      <c r="G1099" s="8" t="s">
        <v>1696</v>
      </c>
      <c r="H1099" s="8">
        <v>40.087110000000003</v>
      </c>
      <c r="I1099" s="9">
        <v>-110.1951</v>
      </c>
      <c r="J1099" s="7">
        <v>374</v>
      </c>
      <c r="K1099" s="8">
        <v>365</v>
      </c>
      <c r="L1099" s="8">
        <v>730</v>
      </c>
      <c r="M1099" s="8">
        <v>1095</v>
      </c>
      <c r="N1099" s="8">
        <v>1460</v>
      </c>
      <c r="O1099" s="8">
        <v>1825</v>
      </c>
      <c r="P1099" s="8">
        <v>2190</v>
      </c>
      <c r="Q1099" s="6">
        <v>2.3290384453705478E-4</v>
      </c>
      <c r="R1099" s="33">
        <f t="shared" si="360"/>
        <v>343.52019238088479</v>
      </c>
      <c r="S1099" s="31">
        <f t="shared" si="361"/>
        <v>315.52439190748692</v>
      </c>
      <c r="T1099" s="31">
        <f t="shared" si="362"/>
        <v>289.81015991690271</v>
      </c>
      <c r="U1099" s="31">
        <f t="shared" si="363"/>
        <v>266.1915558518433</v>
      </c>
      <c r="V1099" s="31">
        <f t="shared" si="364"/>
        <v>244.49779271762634</v>
      </c>
      <c r="W1099" s="20">
        <f t="shared" si="365"/>
        <v>224.57200211513558</v>
      </c>
      <c r="Y1099" s="153">
        <f t="shared" si="357"/>
        <v>0.55147945599999992</v>
      </c>
      <c r="Z1099" s="155">
        <f t="shared" si="366"/>
        <v>69.078038117179545</v>
      </c>
      <c r="AA1099" s="156">
        <f t="shared" si="367"/>
        <v>220.73212179972316</v>
      </c>
      <c r="AD1099" s="14" t="s">
        <v>831</v>
      </c>
      <c r="AE1099" s="57">
        <v>40502</v>
      </c>
      <c r="AF1099" s="33">
        <f t="shared" si="368"/>
        <v>343.52019238088479</v>
      </c>
      <c r="AG1099" s="84">
        <f t="shared" si="358"/>
        <v>0.50653563855407935</v>
      </c>
      <c r="AH1099" s="31">
        <f t="shared" si="369"/>
        <v>315.52439190748692</v>
      </c>
      <c r="AI1099" s="86">
        <f t="shared" si="359"/>
        <v>0.46525459894083337</v>
      </c>
      <c r="AJ1099" s="155">
        <f t="shared" si="370"/>
        <v>289.81015991690271</v>
      </c>
      <c r="AK1099" s="56"/>
      <c r="AL1099" s="86">
        <f t="shared" si="371"/>
        <v>0.42733783244450935</v>
      </c>
      <c r="AM1099" s="31">
        <f t="shared" si="372"/>
        <v>266.1915558518433</v>
      </c>
      <c r="AN1099" s="86">
        <f t="shared" si="373"/>
        <v>0.39251116153200044</v>
      </c>
      <c r="AO1099" s="31">
        <f t="shared" si="374"/>
        <v>244.49779271762634</v>
      </c>
      <c r="AP1099" s="89">
        <f t="shared" si="375"/>
        <v>0.36052275326501959</v>
      </c>
      <c r="AQ1099" s="20">
        <f t="shared" si="376"/>
        <v>224.57200211513558</v>
      </c>
      <c r="AR1099" s="86">
        <f t="shared" si="377"/>
        <v>0.33114129828686045</v>
      </c>
    </row>
    <row r="1100" spans="1:44" x14ac:dyDescent="0.25">
      <c r="A1100" s="3" t="s">
        <v>832</v>
      </c>
      <c r="B1100" s="4">
        <v>40502</v>
      </c>
      <c r="C1100" s="7">
        <v>4301334217</v>
      </c>
      <c r="D1100" s="8">
        <v>181</v>
      </c>
      <c r="E1100" s="8">
        <v>182</v>
      </c>
      <c r="F1100" s="8" t="s">
        <v>1695</v>
      </c>
      <c r="G1100" s="8" t="s">
        <v>1696</v>
      </c>
      <c r="H1100" s="8">
        <v>40.083579999999898</v>
      </c>
      <c r="I1100" s="9">
        <v>-110.19634000000001</v>
      </c>
      <c r="J1100" s="7">
        <v>182</v>
      </c>
      <c r="K1100" s="8">
        <v>365</v>
      </c>
      <c r="L1100" s="8">
        <v>730</v>
      </c>
      <c r="M1100" s="8">
        <v>1095</v>
      </c>
      <c r="N1100" s="8">
        <v>1460</v>
      </c>
      <c r="O1100" s="8">
        <v>1825</v>
      </c>
      <c r="P1100" s="8">
        <v>2190</v>
      </c>
      <c r="Q1100" s="6">
        <v>2.3290384453705478E-4</v>
      </c>
      <c r="R1100" s="33">
        <f t="shared" si="360"/>
        <v>167.16758024952148</v>
      </c>
      <c r="S1100" s="31">
        <f t="shared" si="361"/>
        <v>153.54395542022093</v>
      </c>
      <c r="T1100" s="31">
        <f t="shared" si="362"/>
        <v>141.03061257988313</v>
      </c>
      <c r="U1100" s="31">
        <f t="shared" si="363"/>
        <v>129.53706728619113</v>
      </c>
      <c r="V1100" s="31">
        <f t="shared" si="364"/>
        <v>118.98020929039571</v>
      </c>
      <c r="W1100" s="20">
        <f t="shared" si="365"/>
        <v>109.28370156404993</v>
      </c>
      <c r="Y1100" s="153">
        <f t="shared" si="357"/>
        <v>0.26836700799999996</v>
      </c>
      <c r="Z1100" s="155">
        <f t="shared" si="366"/>
        <v>33.61551587520502</v>
      </c>
      <c r="AA1100" s="156">
        <f t="shared" si="367"/>
        <v>107.41509670467811</v>
      </c>
      <c r="AD1100" s="14" t="s">
        <v>832</v>
      </c>
      <c r="AE1100" s="57">
        <v>40502</v>
      </c>
      <c r="AF1100" s="33">
        <f t="shared" si="368"/>
        <v>167.16758024952148</v>
      </c>
      <c r="AG1100" s="84">
        <f t="shared" si="358"/>
        <v>0.2464959524514504</v>
      </c>
      <c r="AH1100" s="31">
        <f t="shared" si="369"/>
        <v>153.54395542022093</v>
      </c>
      <c r="AI1100" s="86">
        <f t="shared" si="359"/>
        <v>0.22640731820115423</v>
      </c>
      <c r="AJ1100" s="155">
        <f t="shared" si="370"/>
        <v>141.03061257988313</v>
      </c>
      <c r="AK1100" s="56"/>
      <c r="AL1100" s="86">
        <f t="shared" si="371"/>
        <v>0.20795584359599117</v>
      </c>
      <c r="AM1100" s="31">
        <f t="shared" si="372"/>
        <v>129.53706728619113</v>
      </c>
      <c r="AN1100" s="86">
        <f t="shared" si="373"/>
        <v>0.1910081053444494</v>
      </c>
      <c r="AO1100" s="31">
        <f t="shared" si="374"/>
        <v>118.98020929039571</v>
      </c>
      <c r="AP1100" s="89">
        <f t="shared" si="375"/>
        <v>0.17544155372789724</v>
      </c>
      <c r="AQ1100" s="20">
        <f t="shared" si="376"/>
        <v>109.28370156404993</v>
      </c>
      <c r="AR1100" s="86">
        <f t="shared" si="377"/>
        <v>0.16114362643906044</v>
      </c>
    </row>
    <row r="1101" spans="1:44" x14ac:dyDescent="0.25">
      <c r="A1101" s="3" t="s">
        <v>946</v>
      </c>
      <c r="B1101" s="4">
        <v>40502</v>
      </c>
      <c r="C1101" s="7">
        <v>4301350142</v>
      </c>
      <c r="D1101" s="8">
        <v>360</v>
      </c>
      <c r="E1101" s="8">
        <v>3735</v>
      </c>
      <c r="F1101" s="8" t="s">
        <v>1695</v>
      </c>
      <c r="G1101" s="8" t="s">
        <v>1696</v>
      </c>
      <c r="H1101" s="8">
        <v>40.09122</v>
      </c>
      <c r="I1101" s="9">
        <v>-110.12211000000001</v>
      </c>
      <c r="J1101" s="7">
        <v>3735</v>
      </c>
      <c r="K1101" s="8">
        <v>365</v>
      </c>
      <c r="L1101" s="8">
        <v>730</v>
      </c>
      <c r="M1101" s="8">
        <v>1095</v>
      </c>
      <c r="N1101" s="8">
        <v>1460</v>
      </c>
      <c r="O1101" s="8">
        <v>1825</v>
      </c>
      <c r="P1101" s="8">
        <v>2190</v>
      </c>
      <c r="Q1101" s="6">
        <v>2.3290384453705478E-4</v>
      </c>
      <c r="R1101" s="33">
        <f t="shared" si="360"/>
        <v>3430.6094078679271</v>
      </c>
      <c r="S1101" s="31">
        <f t="shared" si="361"/>
        <v>3151.0256785413467</v>
      </c>
      <c r="T1101" s="31">
        <f t="shared" si="362"/>
        <v>2894.2271317904588</v>
      </c>
      <c r="U1101" s="31">
        <f t="shared" si="363"/>
        <v>2658.3568478787029</v>
      </c>
      <c r="V1101" s="31">
        <f t="shared" si="364"/>
        <v>2441.7092401078462</v>
      </c>
      <c r="W1101" s="20">
        <f t="shared" si="365"/>
        <v>2242.717721657838</v>
      </c>
      <c r="Y1101" s="153">
        <f t="shared" si="357"/>
        <v>5.5074218400000001</v>
      </c>
      <c r="Z1101" s="155">
        <f t="shared" si="366"/>
        <v>689.8568779884107</v>
      </c>
      <c r="AA1101" s="156">
        <f t="shared" si="367"/>
        <v>2204.370253802048</v>
      </c>
      <c r="AD1101" s="14" t="s">
        <v>946</v>
      </c>
      <c r="AE1101" s="57">
        <v>40502</v>
      </c>
      <c r="AF1101" s="33">
        <f t="shared" si="368"/>
        <v>3430.6094078679271</v>
      </c>
      <c r="AG1101" s="84">
        <f t="shared" si="358"/>
        <v>5.0585845187152048</v>
      </c>
      <c r="AH1101" s="31">
        <f t="shared" si="369"/>
        <v>3151.0256785413467</v>
      </c>
      <c r="AI1101" s="86">
        <f t="shared" si="359"/>
        <v>4.6463260081390709</v>
      </c>
      <c r="AJ1101" s="155">
        <f t="shared" si="370"/>
        <v>2894.2271317904588</v>
      </c>
      <c r="AK1101" s="56"/>
      <c r="AL1101" s="86">
        <f t="shared" si="371"/>
        <v>4.2676652518188298</v>
      </c>
      <c r="AM1101" s="31">
        <f t="shared" si="372"/>
        <v>2658.3568478787029</v>
      </c>
      <c r="AN1101" s="86">
        <f t="shared" si="373"/>
        <v>3.9198641398984537</v>
      </c>
      <c r="AO1101" s="31">
        <f t="shared" si="374"/>
        <v>2441.7092401078462</v>
      </c>
      <c r="AP1101" s="89">
        <f t="shared" si="375"/>
        <v>3.6004077097455838</v>
      </c>
      <c r="AQ1101" s="20">
        <f t="shared" si="376"/>
        <v>2242.717721657838</v>
      </c>
      <c r="AR1101" s="86">
        <f t="shared" si="377"/>
        <v>3.3069859601642349</v>
      </c>
    </row>
    <row r="1102" spans="1:44" x14ac:dyDescent="0.25">
      <c r="A1102" s="3" t="s">
        <v>947</v>
      </c>
      <c r="B1102" s="4">
        <v>40502</v>
      </c>
      <c r="C1102" s="7">
        <v>4301350143</v>
      </c>
      <c r="D1102" s="8">
        <v>288</v>
      </c>
      <c r="E1102" s="8">
        <v>732</v>
      </c>
      <c r="F1102" s="8" t="s">
        <v>1695</v>
      </c>
      <c r="G1102" s="8" t="s">
        <v>1696</v>
      </c>
      <c r="H1102" s="8">
        <v>40.091700000000003</v>
      </c>
      <c r="I1102" s="9">
        <v>-110.1173</v>
      </c>
      <c r="J1102" s="7">
        <v>732</v>
      </c>
      <c r="K1102" s="8">
        <v>365</v>
      </c>
      <c r="L1102" s="8">
        <v>730</v>
      </c>
      <c r="M1102" s="8">
        <v>1095</v>
      </c>
      <c r="N1102" s="8">
        <v>1460</v>
      </c>
      <c r="O1102" s="8">
        <v>1825</v>
      </c>
      <c r="P1102" s="8">
        <v>2190</v>
      </c>
      <c r="Q1102" s="6">
        <v>2.3290384453705478E-4</v>
      </c>
      <c r="R1102" s="33">
        <f t="shared" si="360"/>
        <v>672.34433375082267</v>
      </c>
      <c r="S1102" s="31">
        <f t="shared" si="361"/>
        <v>617.55041410770173</v>
      </c>
      <c r="T1102" s="31">
        <f t="shared" si="362"/>
        <v>567.22202422238706</v>
      </c>
      <c r="U1102" s="31">
        <f t="shared" si="363"/>
        <v>520.99523765654897</v>
      </c>
      <c r="V1102" s="31">
        <f t="shared" si="364"/>
        <v>478.53578681631683</v>
      </c>
      <c r="W1102" s="20">
        <f t="shared" si="365"/>
        <v>439.53664585101404</v>
      </c>
      <c r="Y1102" s="153">
        <f t="shared" si="357"/>
        <v>1.0793662079999999</v>
      </c>
      <c r="Z1102" s="155">
        <f t="shared" si="366"/>
        <v>135.20086604752788</v>
      </c>
      <c r="AA1102" s="156">
        <f t="shared" si="367"/>
        <v>432.02115817485918</v>
      </c>
      <c r="AD1102" s="14" t="s">
        <v>947</v>
      </c>
      <c r="AE1102" s="57">
        <v>40502</v>
      </c>
      <c r="AF1102" s="33">
        <f t="shared" si="368"/>
        <v>672.34433375082267</v>
      </c>
      <c r="AG1102" s="84">
        <f t="shared" si="358"/>
        <v>0.99140130326627307</v>
      </c>
      <c r="AH1102" s="31">
        <f t="shared" si="369"/>
        <v>617.55041410770173</v>
      </c>
      <c r="AI1102" s="86">
        <f t="shared" si="359"/>
        <v>0.91060525782002688</v>
      </c>
      <c r="AJ1102" s="155">
        <f t="shared" si="370"/>
        <v>567.22202422238706</v>
      </c>
      <c r="AK1102" s="56"/>
      <c r="AL1102" s="86">
        <f t="shared" si="371"/>
        <v>0.83639383248497545</v>
      </c>
      <c r="AM1102" s="31">
        <f t="shared" si="372"/>
        <v>520.99523765654897</v>
      </c>
      <c r="AN1102" s="86">
        <f t="shared" si="373"/>
        <v>0.76823040171503831</v>
      </c>
      <c r="AO1102" s="31">
        <f t="shared" si="374"/>
        <v>478.53578681631683</v>
      </c>
      <c r="AP1102" s="89">
        <f t="shared" si="375"/>
        <v>0.70562207323527903</v>
      </c>
      <c r="AQ1102" s="20">
        <f t="shared" si="376"/>
        <v>439.53664585101404</v>
      </c>
      <c r="AR1102" s="86">
        <f t="shared" si="377"/>
        <v>0.64811612391973761</v>
      </c>
    </row>
    <row r="1103" spans="1:44" x14ac:dyDescent="0.25">
      <c r="A1103" s="3" t="s">
        <v>1569</v>
      </c>
      <c r="B1103" s="4">
        <v>40504</v>
      </c>
      <c r="C1103" s="7">
        <v>4304751326</v>
      </c>
      <c r="D1103" s="8">
        <v>366</v>
      </c>
      <c r="E1103" s="8">
        <v>3388</v>
      </c>
      <c r="F1103" s="8" t="s">
        <v>1695</v>
      </c>
      <c r="G1103" s="8" t="s">
        <v>1697</v>
      </c>
      <c r="H1103" s="8">
        <v>40.147480000000002</v>
      </c>
      <c r="I1103" s="9">
        <v>-109.86178</v>
      </c>
      <c r="J1103" s="7">
        <v>3388</v>
      </c>
      <c r="K1103" s="8">
        <v>365</v>
      </c>
      <c r="L1103" s="8">
        <v>730</v>
      </c>
      <c r="M1103" s="8">
        <v>1095</v>
      </c>
      <c r="N1103" s="8">
        <v>1460</v>
      </c>
      <c r="O1103" s="8">
        <v>1825</v>
      </c>
      <c r="P1103" s="8">
        <v>2190</v>
      </c>
      <c r="Q1103" s="6">
        <v>2.3290384453705478E-4</v>
      </c>
      <c r="R1103" s="33">
        <f t="shared" si="360"/>
        <v>3111.8888015680154</v>
      </c>
      <c r="S1103" s="31">
        <f t="shared" si="361"/>
        <v>2858.2797855148815</v>
      </c>
      <c r="T1103" s="31">
        <f t="shared" si="362"/>
        <v>2625.3390957178244</v>
      </c>
      <c r="U1103" s="31">
        <f t="shared" si="363"/>
        <v>2411.3823294814042</v>
      </c>
      <c r="V1103" s="31">
        <f t="shared" si="364"/>
        <v>2214.8623575596739</v>
      </c>
      <c r="W1103" s="20">
        <f t="shared" si="365"/>
        <v>2034.3581368076989</v>
      </c>
      <c r="Y1103" s="153">
        <f t="shared" si="357"/>
        <v>4.9957550719999997</v>
      </c>
      <c r="Z1103" s="155">
        <f t="shared" si="366"/>
        <v>625.76575706150879</v>
      </c>
      <c r="AA1103" s="156">
        <f t="shared" si="367"/>
        <v>1999.5733386563156</v>
      </c>
      <c r="AD1103" s="14" t="s">
        <v>1569</v>
      </c>
      <c r="AE1103" s="57">
        <v>40504</v>
      </c>
      <c r="AF1103" s="33">
        <f t="shared" si="368"/>
        <v>3111.8888015680154</v>
      </c>
      <c r="AG1103" s="84">
        <f t="shared" si="358"/>
        <v>4.5886169610193077</v>
      </c>
      <c r="AH1103" s="31">
        <f t="shared" si="369"/>
        <v>2858.2797855148815</v>
      </c>
      <c r="AI1103" s="86">
        <f t="shared" si="359"/>
        <v>4.214659308052255</v>
      </c>
      <c r="AJ1103" s="155">
        <f t="shared" si="370"/>
        <v>2625.3390957178244</v>
      </c>
      <c r="AK1103" s="56"/>
      <c r="AL1103" s="86">
        <f t="shared" si="371"/>
        <v>3.8711780115561436</v>
      </c>
      <c r="AM1103" s="31">
        <f t="shared" si="372"/>
        <v>2411.3823294814042</v>
      </c>
      <c r="AN1103" s="86">
        <f t="shared" si="373"/>
        <v>3.5556893456428273</v>
      </c>
      <c r="AO1103" s="31">
        <f t="shared" si="374"/>
        <v>2214.8623575596739</v>
      </c>
      <c r="AP1103" s="89">
        <f t="shared" si="375"/>
        <v>3.2659120001654718</v>
      </c>
      <c r="AQ1103" s="20">
        <f t="shared" si="376"/>
        <v>2034.3581368076989</v>
      </c>
      <c r="AR1103" s="86">
        <f t="shared" si="377"/>
        <v>2.9997505844809713</v>
      </c>
    </row>
    <row r="1104" spans="1:44" x14ac:dyDescent="0.25">
      <c r="A1104" s="3" t="s">
        <v>790</v>
      </c>
      <c r="B1104" s="4">
        <v>40505</v>
      </c>
      <c r="C1104" s="7">
        <v>4301334136</v>
      </c>
      <c r="D1104" s="8">
        <v>295</v>
      </c>
      <c r="E1104" s="8">
        <v>3477</v>
      </c>
      <c r="F1104" s="8" t="s">
        <v>1695</v>
      </c>
      <c r="G1104" s="8" t="s">
        <v>1696</v>
      </c>
      <c r="H1104" s="8">
        <v>40.210819999999899</v>
      </c>
      <c r="I1104" s="9">
        <v>-110.52291</v>
      </c>
      <c r="J1104" s="7">
        <v>3477</v>
      </c>
      <c r="K1104" s="8">
        <v>365</v>
      </c>
      <c r="L1104" s="8">
        <v>730</v>
      </c>
      <c r="M1104" s="8">
        <v>1095</v>
      </c>
      <c r="N1104" s="8">
        <v>1460</v>
      </c>
      <c r="O1104" s="8">
        <v>1825</v>
      </c>
      <c r="P1104" s="8">
        <v>2190</v>
      </c>
      <c r="Q1104" s="6">
        <v>2.3290384453705478E-4</v>
      </c>
      <c r="R1104" s="33">
        <f t="shared" si="360"/>
        <v>3193.6355853164077</v>
      </c>
      <c r="S1104" s="31">
        <f t="shared" si="361"/>
        <v>2933.3644670115832</v>
      </c>
      <c r="T1104" s="31">
        <f t="shared" si="362"/>
        <v>2694.3046150563387</v>
      </c>
      <c r="U1104" s="31">
        <f t="shared" si="363"/>
        <v>2474.7273788686075</v>
      </c>
      <c r="V1104" s="31">
        <f t="shared" si="364"/>
        <v>2273.0449873775051</v>
      </c>
      <c r="W1104" s="20">
        <f t="shared" si="365"/>
        <v>2087.7990677923167</v>
      </c>
      <c r="Y1104" s="153">
        <f t="shared" si="357"/>
        <v>5.1269894879999995</v>
      </c>
      <c r="Z1104" s="155">
        <f t="shared" si="366"/>
        <v>642.20411372575745</v>
      </c>
      <c r="AA1104" s="156">
        <f t="shared" si="367"/>
        <v>2052.1005013305812</v>
      </c>
      <c r="AD1104" s="14" t="s">
        <v>790</v>
      </c>
      <c r="AE1104" s="57">
        <v>40505</v>
      </c>
      <c r="AF1104" s="33">
        <f t="shared" si="368"/>
        <v>3193.6355853164077</v>
      </c>
      <c r="AG1104" s="84">
        <f t="shared" si="358"/>
        <v>4.7091561905147969</v>
      </c>
      <c r="AH1104" s="31">
        <f t="shared" si="369"/>
        <v>2933.3644670115832</v>
      </c>
      <c r="AI1104" s="86">
        <f t="shared" si="359"/>
        <v>4.3253749746451282</v>
      </c>
      <c r="AJ1104" s="155">
        <f t="shared" si="370"/>
        <v>2694.3046150563387</v>
      </c>
      <c r="AK1104" s="56"/>
      <c r="AL1104" s="86">
        <f t="shared" si="371"/>
        <v>3.9728707043036335</v>
      </c>
      <c r="AM1104" s="31">
        <f t="shared" si="372"/>
        <v>2474.7273788686075</v>
      </c>
      <c r="AN1104" s="86">
        <f t="shared" si="373"/>
        <v>3.649094408146432</v>
      </c>
      <c r="AO1104" s="31">
        <f t="shared" si="374"/>
        <v>2273.0449873775051</v>
      </c>
      <c r="AP1104" s="89">
        <f t="shared" si="375"/>
        <v>3.3517048478675759</v>
      </c>
      <c r="AQ1104" s="20">
        <f t="shared" si="376"/>
        <v>2087.7990677923167</v>
      </c>
      <c r="AR1104" s="86">
        <f t="shared" si="377"/>
        <v>3.0785515886187538</v>
      </c>
    </row>
    <row r="1105" spans="1:44" x14ac:dyDescent="0.25">
      <c r="A1105" s="3" t="s">
        <v>943</v>
      </c>
      <c r="B1105" s="4">
        <v>40505</v>
      </c>
      <c r="C1105" s="7">
        <v>4301350139</v>
      </c>
      <c r="D1105" s="8">
        <v>366</v>
      </c>
      <c r="E1105" s="8">
        <v>1744</v>
      </c>
      <c r="F1105" s="8" t="s">
        <v>1695</v>
      </c>
      <c r="G1105" s="8" t="s">
        <v>1696</v>
      </c>
      <c r="H1105" s="8">
        <v>40.0941499999999</v>
      </c>
      <c r="I1105" s="9">
        <v>-110.13145</v>
      </c>
      <c r="J1105" s="7">
        <v>1744</v>
      </c>
      <c r="K1105" s="8">
        <v>365</v>
      </c>
      <c r="L1105" s="8">
        <v>730</v>
      </c>
      <c r="M1105" s="8">
        <v>1095</v>
      </c>
      <c r="N1105" s="8">
        <v>1460</v>
      </c>
      <c r="O1105" s="8">
        <v>1825</v>
      </c>
      <c r="P1105" s="8">
        <v>2190</v>
      </c>
      <c r="Q1105" s="6">
        <v>2.3290384453705478E-4</v>
      </c>
      <c r="R1105" s="33">
        <f t="shared" si="360"/>
        <v>1601.8695601932168</v>
      </c>
      <c r="S1105" s="31">
        <f t="shared" si="361"/>
        <v>1471.3222980926664</v>
      </c>
      <c r="T1105" s="31">
        <f t="shared" si="362"/>
        <v>1351.4142216445944</v>
      </c>
      <c r="U1105" s="31">
        <f t="shared" si="363"/>
        <v>1241.2782711380073</v>
      </c>
      <c r="V1105" s="31">
        <f t="shared" si="364"/>
        <v>1140.1180494640116</v>
      </c>
      <c r="W1105" s="20">
        <f t="shared" si="365"/>
        <v>1047.202063339028</v>
      </c>
      <c r="Y1105" s="153">
        <f t="shared" si="357"/>
        <v>2.5716047359999998</v>
      </c>
      <c r="Z1105" s="155">
        <f t="shared" si="366"/>
        <v>322.11791036460193</v>
      </c>
      <c r="AA1105" s="156">
        <f t="shared" si="367"/>
        <v>1029.2963112799923</v>
      </c>
      <c r="AD1105" s="14" t="s">
        <v>943</v>
      </c>
      <c r="AE1105" s="57">
        <v>40505</v>
      </c>
      <c r="AF1105" s="33">
        <f t="shared" si="368"/>
        <v>1601.8695601932168</v>
      </c>
      <c r="AG1105" s="84">
        <f t="shared" si="358"/>
        <v>2.3620271487655464</v>
      </c>
      <c r="AH1105" s="31">
        <f t="shared" si="369"/>
        <v>1471.3222980926664</v>
      </c>
      <c r="AI1105" s="86">
        <f t="shared" si="359"/>
        <v>2.1695294667187528</v>
      </c>
      <c r="AJ1105" s="155">
        <f t="shared" si="370"/>
        <v>1351.4142216445944</v>
      </c>
      <c r="AK1105" s="56"/>
      <c r="AL1105" s="86">
        <f t="shared" si="371"/>
        <v>1.9927197320407066</v>
      </c>
      <c r="AM1105" s="31">
        <f t="shared" si="372"/>
        <v>1241.2782711380073</v>
      </c>
      <c r="AN1105" s="86">
        <f t="shared" si="373"/>
        <v>1.8303194270369219</v>
      </c>
      <c r="AO1105" s="31">
        <f t="shared" si="374"/>
        <v>1140.1180494640116</v>
      </c>
      <c r="AP1105" s="89">
        <f t="shared" si="375"/>
        <v>1.6811542291288615</v>
      </c>
      <c r="AQ1105" s="20">
        <f t="shared" si="376"/>
        <v>1047.202063339028</v>
      </c>
      <c r="AR1105" s="86">
        <f t="shared" si="377"/>
        <v>1.5441455192841835</v>
      </c>
    </row>
    <row r="1106" spans="1:44" x14ac:dyDescent="0.25">
      <c r="A1106" s="3" t="s">
        <v>1109</v>
      </c>
      <c r="B1106" s="4">
        <v>40505</v>
      </c>
      <c r="C1106" s="7">
        <v>4301350397</v>
      </c>
      <c r="D1106" s="8">
        <v>366</v>
      </c>
      <c r="E1106" s="8">
        <v>8505</v>
      </c>
      <c r="F1106" s="8" t="s">
        <v>1695</v>
      </c>
      <c r="G1106" s="8" t="s">
        <v>1696</v>
      </c>
      <c r="H1106" s="8">
        <v>40.095289999999899</v>
      </c>
      <c r="I1106" s="9">
        <v>-110.57510000000001</v>
      </c>
      <c r="J1106" s="7">
        <v>8505</v>
      </c>
      <c r="K1106" s="8">
        <v>365</v>
      </c>
      <c r="L1106" s="8">
        <v>730</v>
      </c>
      <c r="M1106" s="8">
        <v>1095</v>
      </c>
      <c r="N1106" s="8">
        <v>1460</v>
      </c>
      <c r="O1106" s="8">
        <v>1825</v>
      </c>
      <c r="P1106" s="8">
        <v>2190</v>
      </c>
      <c r="Q1106" s="6">
        <v>2.3290384453705478E-4</v>
      </c>
      <c r="R1106" s="33">
        <f t="shared" si="360"/>
        <v>7811.8696155064845</v>
      </c>
      <c r="S1106" s="31">
        <f t="shared" si="361"/>
        <v>7175.2271475218622</v>
      </c>
      <c r="T1106" s="31">
        <f t="shared" si="362"/>
        <v>6590.4690109445382</v>
      </c>
      <c r="U1106" s="31">
        <f t="shared" si="363"/>
        <v>6053.3667981816243</v>
      </c>
      <c r="V1106" s="31">
        <f t="shared" si="364"/>
        <v>5560.0367033781076</v>
      </c>
      <c r="W1106" s="20">
        <f t="shared" si="365"/>
        <v>5106.9114384738723</v>
      </c>
      <c r="Y1106" s="153">
        <f t="shared" si="357"/>
        <v>12.540996719999999</v>
      </c>
      <c r="Z1106" s="155">
        <f t="shared" si="366"/>
        <v>1570.8789149374652</v>
      </c>
      <c r="AA1106" s="156">
        <f t="shared" si="367"/>
        <v>5019.590096007073</v>
      </c>
      <c r="AD1106" s="14" t="s">
        <v>1109</v>
      </c>
      <c r="AE1106" s="57">
        <v>40505</v>
      </c>
      <c r="AF1106" s="33">
        <f t="shared" si="368"/>
        <v>7811.8696155064845</v>
      </c>
      <c r="AG1106" s="84">
        <f t="shared" si="358"/>
        <v>11.518945470327393</v>
      </c>
      <c r="AH1106" s="31">
        <f t="shared" si="369"/>
        <v>7175.2271475218622</v>
      </c>
      <c r="AI1106" s="86">
        <f t="shared" si="359"/>
        <v>10.580188139015476</v>
      </c>
      <c r="AJ1106" s="155">
        <f t="shared" si="370"/>
        <v>6590.4690109445382</v>
      </c>
      <c r="AK1106" s="56"/>
      <c r="AL1106" s="86">
        <f t="shared" si="371"/>
        <v>9.7179365372742019</v>
      </c>
      <c r="AM1106" s="31">
        <f t="shared" si="372"/>
        <v>6053.3667981816243</v>
      </c>
      <c r="AN1106" s="86">
        <f t="shared" si="373"/>
        <v>8.9259556920579239</v>
      </c>
      <c r="AO1106" s="31">
        <f t="shared" si="374"/>
        <v>5560.0367033781076</v>
      </c>
      <c r="AP1106" s="89">
        <f t="shared" si="375"/>
        <v>8.1985187607459675</v>
      </c>
      <c r="AQ1106" s="20">
        <f t="shared" si="376"/>
        <v>5106.9114384738723</v>
      </c>
      <c r="AR1106" s="86">
        <f t="shared" si="377"/>
        <v>7.5303656201330176</v>
      </c>
    </row>
    <row r="1107" spans="1:44" x14ac:dyDescent="0.25">
      <c r="A1107" s="3" t="s">
        <v>937</v>
      </c>
      <c r="B1107" s="4">
        <v>40506</v>
      </c>
      <c r="C1107" s="7">
        <v>4301350131</v>
      </c>
      <c r="D1107" s="8">
        <v>366</v>
      </c>
      <c r="E1107" s="8">
        <v>2064</v>
      </c>
      <c r="F1107" s="8" t="s">
        <v>1695</v>
      </c>
      <c r="G1107" s="8" t="s">
        <v>1696</v>
      </c>
      <c r="H1107" s="8">
        <v>40.101999999999897</v>
      </c>
      <c r="I1107" s="9">
        <v>-110.089029999999</v>
      </c>
      <c r="J1107" s="7">
        <v>2064</v>
      </c>
      <c r="K1107" s="8">
        <v>365</v>
      </c>
      <c r="L1107" s="8">
        <v>730</v>
      </c>
      <c r="M1107" s="8">
        <v>1095</v>
      </c>
      <c r="N1107" s="8">
        <v>1460</v>
      </c>
      <c r="O1107" s="8">
        <v>1825</v>
      </c>
      <c r="P1107" s="8">
        <v>2190</v>
      </c>
      <c r="Q1107" s="6">
        <v>2.3290384453705478E-4</v>
      </c>
      <c r="R1107" s="33">
        <f t="shared" si="360"/>
        <v>1895.7905804121558</v>
      </c>
      <c r="S1107" s="31">
        <f t="shared" si="361"/>
        <v>1741.2896922381096</v>
      </c>
      <c r="T1107" s="31">
        <f t="shared" si="362"/>
        <v>1599.3801338729602</v>
      </c>
      <c r="U1107" s="31">
        <f t="shared" si="363"/>
        <v>1469.0357520807611</v>
      </c>
      <c r="V1107" s="31">
        <f t="shared" si="364"/>
        <v>1349.3140218427293</v>
      </c>
      <c r="W1107" s="20">
        <f t="shared" si="365"/>
        <v>1239.3492309241708</v>
      </c>
      <c r="Y1107" s="153">
        <f t="shared" si="357"/>
        <v>3.0434588159999998</v>
      </c>
      <c r="Z1107" s="155">
        <f t="shared" si="366"/>
        <v>381.22211410122611</v>
      </c>
      <c r="AA1107" s="156">
        <f t="shared" si="367"/>
        <v>1218.158019771734</v>
      </c>
      <c r="AD1107" s="14" t="s">
        <v>937</v>
      </c>
      <c r="AE1107" s="57">
        <v>40506</v>
      </c>
      <c r="AF1107" s="33">
        <f t="shared" si="368"/>
        <v>1895.7905804121558</v>
      </c>
      <c r="AG1107" s="84">
        <f t="shared" si="358"/>
        <v>2.7954266256032616</v>
      </c>
      <c r="AH1107" s="31">
        <f t="shared" si="369"/>
        <v>1741.2896922381096</v>
      </c>
      <c r="AI1107" s="86">
        <f t="shared" si="359"/>
        <v>2.5676082679515511</v>
      </c>
      <c r="AJ1107" s="155">
        <f t="shared" si="370"/>
        <v>1599.3801338729602</v>
      </c>
      <c r="AK1107" s="56"/>
      <c r="AL1107" s="86">
        <f t="shared" si="371"/>
        <v>2.3583563801215699</v>
      </c>
      <c r="AM1107" s="31">
        <f t="shared" si="372"/>
        <v>1469.0357520807611</v>
      </c>
      <c r="AN1107" s="86">
        <f t="shared" si="373"/>
        <v>2.1661578540161739</v>
      </c>
      <c r="AO1107" s="31">
        <f t="shared" si="374"/>
        <v>1349.3140218427293</v>
      </c>
      <c r="AP1107" s="89">
        <f t="shared" si="375"/>
        <v>1.9896228950240653</v>
      </c>
      <c r="AQ1107" s="20">
        <f t="shared" si="376"/>
        <v>1239.3492309241708</v>
      </c>
      <c r="AR1107" s="86">
        <f t="shared" si="377"/>
        <v>1.8274749723638504</v>
      </c>
    </row>
    <row r="1108" spans="1:44" x14ac:dyDescent="0.25">
      <c r="A1108" s="3" t="s">
        <v>1097</v>
      </c>
      <c r="B1108" s="4">
        <v>40511</v>
      </c>
      <c r="C1108" s="7">
        <v>4301350377</v>
      </c>
      <c r="D1108" s="8">
        <v>352</v>
      </c>
      <c r="E1108" s="8">
        <v>2377</v>
      </c>
      <c r="F1108" s="8" t="s">
        <v>1695</v>
      </c>
      <c r="G1108" s="8" t="s">
        <v>1696</v>
      </c>
      <c r="H1108" s="8">
        <v>40.133000000000003</v>
      </c>
      <c r="I1108" s="9">
        <v>-110.18294</v>
      </c>
      <c r="J1108" s="7">
        <v>2377</v>
      </c>
      <c r="K1108" s="8">
        <v>365</v>
      </c>
      <c r="L1108" s="8">
        <v>730</v>
      </c>
      <c r="M1108" s="8">
        <v>1095</v>
      </c>
      <c r="N1108" s="8">
        <v>1460</v>
      </c>
      <c r="O1108" s="8">
        <v>1825</v>
      </c>
      <c r="P1108" s="8">
        <v>2190</v>
      </c>
      <c r="Q1108" s="6">
        <v>2.3290384453705478E-4</v>
      </c>
      <c r="R1108" s="33">
        <f t="shared" si="360"/>
        <v>2183.2820783138054</v>
      </c>
      <c r="S1108" s="31">
        <f t="shared" si="361"/>
        <v>2005.3515496366215</v>
      </c>
      <c r="T1108" s="31">
        <f t="shared" si="362"/>
        <v>1841.9217917713306</v>
      </c>
      <c r="U1108" s="31">
        <f t="shared" si="363"/>
        <v>1691.8110381278918</v>
      </c>
      <c r="V1108" s="31">
        <f t="shared" si="364"/>
        <v>1553.9338323256627</v>
      </c>
      <c r="W1108" s="20">
        <f t="shared" si="365"/>
        <v>1427.2931792183886</v>
      </c>
      <c r="Y1108" s="153">
        <f t="shared" si="357"/>
        <v>3.5049910879999997</v>
      </c>
      <c r="Z1108" s="155">
        <f t="shared" si="366"/>
        <v>439.03341338111164</v>
      </c>
      <c r="AA1108" s="156">
        <f t="shared" si="367"/>
        <v>1402.8883783902188</v>
      </c>
      <c r="AD1108" s="14" t="s">
        <v>1097</v>
      </c>
      <c r="AE1108" s="57">
        <v>40511</v>
      </c>
      <c r="AF1108" s="33">
        <f t="shared" si="368"/>
        <v>2183.2820783138054</v>
      </c>
      <c r="AG1108" s="84">
        <f t="shared" si="358"/>
        <v>3.2193454888851516</v>
      </c>
      <c r="AH1108" s="31">
        <f t="shared" si="369"/>
        <v>2005.3515496366215</v>
      </c>
      <c r="AI1108" s="86">
        <f t="shared" si="359"/>
        <v>2.9569790954073825</v>
      </c>
      <c r="AJ1108" s="155">
        <f t="shared" si="370"/>
        <v>1841.9217917713306</v>
      </c>
      <c r="AK1108" s="56"/>
      <c r="AL1108" s="86">
        <f t="shared" si="371"/>
        <v>2.7159947265256648</v>
      </c>
      <c r="AM1108" s="31">
        <f t="shared" si="372"/>
        <v>1691.8110381278918</v>
      </c>
      <c r="AN1108" s="86">
        <f t="shared" si="373"/>
        <v>2.4946498154052539</v>
      </c>
      <c r="AO1108" s="31">
        <f t="shared" si="374"/>
        <v>1553.9338323256627</v>
      </c>
      <c r="AP1108" s="89">
        <f t="shared" si="375"/>
        <v>2.2913438088528117</v>
      </c>
      <c r="AQ1108" s="20">
        <f t="shared" si="376"/>
        <v>1427.2931792183886</v>
      </c>
      <c r="AR1108" s="86">
        <f t="shared" si="377"/>
        <v>2.1046065936573997</v>
      </c>
    </row>
    <row r="1109" spans="1:44" x14ac:dyDescent="0.25">
      <c r="A1109" s="3" t="s">
        <v>940</v>
      </c>
      <c r="B1109" s="4">
        <v>40512</v>
      </c>
      <c r="C1109" s="7">
        <v>4301350135</v>
      </c>
      <c r="D1109" s="8">
        <v>362</v>
      </c>
      <c r="E1109" s="8">
        <v>3799</v>
      </c>
      <c r="F1109" s="8" t="s">
        <v>1695</v>
      </c>
      <c r="G1109" s="8" t="s">
        <v>1696</v>
      </c>
      <c r="H1109" s="8">
        <v>40.086759999999899</v>
      </c>
      <c r="I1109" s="9">
        <v>-110.13106000000001</v>
      </c>
      <c r="J1109" s="7">
        <v>3799</v>
      </c>
      <c r="K1109" s="8">
        <v>365</v>
      </c>
      <c r="L1109" s="8">
        <v>730</v>
      </c>
      <c r="M1109" s="8">
        <v>1095</v>
      </c>
      <c r="N1109" s="8">
        <v>1460</v>
      </c>
      <c r="O1109" s="8">
        <v>1825</v>
      </c>
      <c r="P1109" s="8">
        <v>2190</v>
      </c>
      <c r="Q1109" s="6">
        <v>2.3290384453705478E-4</v>
      </c>
      <c r="R1109" s="33">
        <f t="shared" si="360"/>
        <v>3489.3936119117147</v>
      </c>
      <c r="S1109" s="31">
        <f t="shared" si="361"/>
        <v>3205.0191573704356</v>
      </c>
      <c r="T1109" s="31">
        <f t="shared" si="362"/>
        <v>2943.8203142361317</v>
      </c>
      <c r="U1109" s="31">
        <f t="shared" si="363"/>
        <v>2703.9083440672534</v>
      </c>
      <c r="V1109" s="31">
        <f t="shared" si="364"/>
        <v>2483.5484345835898</v>
      </c>
      <c r="W1109" s="20">
        <f t="shared" si="365"/>
        <v>2281.1471551748664</v>
      </c>
      <c r="Y1109" s="153">
        <f t="shared" si="357"/>
        <v>5.6017926559999998</v>
      </c>
      <c r="Z1109" s="155">
        <f t="shared" si="366"/>
        <v>701.67771873573543</v>
      </c>
      <c r="AA1109" s="156">
        <f t="shared" si="367"/>
        <v>2242.1425955003961</v>
      </c>
      <c r="AD1109" s="14" t="s">
        <v>940</v>
      </c>
      <c r="AE1109" s="57">
        <v>40512</v>
      </c>
      <c r="AF1109" s="33">
        <f t="shared" si="368"/>
        <v>3489.3936119117147</v>
      </c>
      <c r="AG1109" s="84">
        <f t="shared" si="358"/>
        <v>5.1452644140827477</v>
      </c>
      <c r="AH1109" s="31">
        <f t="shared" si="369"/>
        <v>3205.0191573704356</v>
      </c>
      <c r="AI1109" s="86">
        <f t="shared" si="359"/>
        <v>4.7259417683856313</v>
      </c>
      <c r="AJ1109" s="155">
        <f t="shared" si="370"/>
        <v>2943.8203142361317</v>
      </c>
      <c r="AK1109" s="56"/>
      <c r="AL1109" s="86">
        <f t="shared" si="371"/>
        <v>4.3407925814350028</v>
      </c>
      <c r="AM1109" s="31">
        <f t="shared" si="372"/>
        <v>2703.9083440672534</v>
      </c>
      <c r="AN1109" s="86">
        <f t="shared" si="373"/>
        <v>3.987031825294304</v>
      </c>
      <c r="AO1109" s="31">
        <f t="shared" si="374"/>
        <v>2483.5484345835898</v>
      </c>
      <c r="AP1109" s="89">
        <f t="shared" si="375"/>
        <v>3.6621014429246248</v>
      </c>
      <c r="AQ1109" s="20">
        <f t="shared" si="376"/>
        <v>2281.1471551748664</v>
      </c>
      <c r="AR1109" s="86">
        <f t="shared" si="377"/>
        <v>3.363651850780168</v>
      </c>
    </row>
    <row r="1110" spans="1:44" x14ac:dyDescent="0.25">
      <c r="A1110" s="3" t="s">
        <v>1524</v>
      </c>
      <c r="B1110" s="4">
        <v>40512</v>
      </c>
      <c r="C1110" s="7">
        <v>4304751117</v>
      </c>
      <c r="D1110" s="8">
        <v>355</v>
      </c>
      <c r="E1110" s="8">
        <v>2646</v>
      </c>
      <c r="F1110" s="8" t="s">
        <v>1695</v>
      </c>
      <c r="G1110" s="8" t="s">
        <v>1697</v>
      </c>
      <c r="H1110" s="8">
        <v>40.1587099999999</v>
      </c>
      <c r="I1110" s="9">
        <v>-109.8381</v>
      </c>
      <c r="J1110" s="7">
        <v>2646</v>
      </c>
      <c r="K1110" s="8">
        <v>365</v>
      </c>
      <c r="L1110" s="8">
        <v>730</v>
      </c>
      <c r="M1110" s="8">
        <v>1095</v>
      </c>
      <c r="N1110" s="8">
        <v>1460</v>
      </c>
      <c r="O1110" s="8">
        <v>1825</v>
      </c>
      <c r="P1110" s="8">
        <v>2190</v>
      </c>
      <c r="Q1110" s="6">
        <v>2.3290384453705478E-4</v>
      </c>
      <c r="R1110" s="33">
        <f t="shared" si="360"/>
        <v>2430.3594359353506</v>
      </c>
      <c r="S1110" s="31">
        <f t="shared" si="361"/>
        <v>2232.2928903401348</v>
      </c>
      <c r="T1110" s="31">
        <f t="shared" si="362"/>
        <v>2050.3681367383006</v>
      </c>
      <c r="U1110" s="31">
        <f t="shared" si="363"/>
        <v>1883.2696705453941</v>
      </c>
      <c r="V1110" s="31">
        <f t="shared" si="364"/>
        <v>1729.7891966065222</v>
      </c>
      <c r="W1110" s="20">
        <f t="shared" si="365"/>
        <v>1588.8168919696491</v>
      </c>
      <c r="Y1110" s="153">
        <f t="shared" si="357"/>
        <v>3.901643424</v>
      </c>
      <c r="Z1110" s="155">
        <f t="shared" si="366"/>
        <v>488.71788464721135</v>
      </c>
      <c r="AA1110" s="156">
        <f t="shared" si="367"/>
        <v>1561.6502520910892</v>
      </c>
      <c r="AD1110" s="14" t="s">
        <v>1524</v>
      </c>
      <c r="AE1110" s="57">
        <v>40512</v>
      </c>
      <c r="AF1110" s="33">
        <f t="shared" si="368"/>
        <v>2430.3594359353506</v>
      </c>
      <c r="AG1110" s="84">
        <f t="shared" si="358"/>
        <v>3.5836719241018553</v>
      </c>
      <c r="AH1110" s="31">
        <f t="shared" si="369"/>
        <v>2232.2928903401348</v>
      </c>
      <c r="AI1110" s="86">
        <f t="shared" si="359"/>
        <v>3.2916140876937034</v>
      </c>
      <c r="AJ1110" s="155">
        <f t="shared" si="370"/>
        <v>2050.3681367383006</v>
      </c>
      <c r="AK1110" s="56"/>
      <c r="AL1110" s="86">
        <f t="shared" si="371"/>
        <v>3.0233580338186408</v>
      </c>
      <c r="AM1110" s="31">
        <f t="shared" si="372"/>
        <v>1883.2696705453941</v>
      </c>
      <c r="AN1110" s="86">
        <f t="shared" si="373"/>
        <v>2.7769639930846877</v>
      </c>
      <c r="AO1110" s="31">
        <f t="shared" si="374"/>
        <v>1729.7891966065222</v>
      </c>
      <c r="AP1110" s="89">
        <f t="shared" si="375"/>
        <v>2.5506502811209675</v>
      </c>
      <c r="AQ1110" s="20">
        <f t="shared" si="376"/>
        <v>1588.8168919696491</v>
      </c>
      <c r="AR1110" s="86">
        <f t="shared" si="377"/>
        <v>2.342780415152494</v>
      </c>
    </row>
    <row r="1111" spans="1:44" x14ac:dyDescent="0.25">
      <c r="A1111" s="3" t="s">
        <v>974</v>
      </c>
      <c r="B1111" s="4">
        <v>40513</v>
      </c>
      <c r="C1111" s="7">
        <v>4301350197</v>
      </c>
      <c r="D1111" s="8">
        <v>366</v>
      </c>
      <c r="E1111" s="8">
        <v>3944</v>
      </c>
      <c r="F1111" s="8" t="s">
        <v>1695</v>
      </c>
      <c r="G1111" s="8" t="s">
        <v>1696</v>
      </c>
      <c r="H1111" s="8">
        <v>40.086950000000002</v>
      </c>
      <c r="I1111" s="9">
        <v>-110.09362</v>
      </c>
      <c r="J1111" s="7">
        <v>3944</v>
      </c>
      <c r="K1111" s="8">
        <v>365</v>
      </c>
      <c r="L1111" s="8">
        <v>730</v>
      </c>
      <c r="M1111" s="8">
        <v>1095</v>
      </c>
      <c r="N1111" s="8">
        <v>1460</v>
      </c>
      <c r="O1111" s="8">
        <v>1825</v>
      </c>
      <c r="P1111" s="8">
        <v>2190</v>
      </c>
      <c r="Q1111" s="6">
        <v>2.3290384453705478E-4</v>
      </c>
      <c r="R1111" s="33">
        <f t="shared" si="360"/>
        <v>3622.5765741984214</v>
      </c>
      <c r="S1111" s="31">
        <f t="shared" si="361"/>
        <v>3327.3481328425896</v>
      </c>
      <c r="T1111" s="31">
        <f t="shared" si="362"/>
        <v>3056.17986821461</v>
      </c>
      <c r="U1111" s="31">
        <f t="shared" si="363"/>
        <v>2807.1109526194386</v>
      </c>
      <c r="V1111" s="31">
        <f t="shared" si="364"/>
        <v>2578.3403595676959</v>
      </c>
      <c r="W1111" s="20">
        <f t="shared" si="365"/>
        <v>2368.2138404868842</v>
      </c>
      <c r="Y1111" s="153">
        <f t="shared" si="357"/>
        <v>5.815601536</v>
      </c>
      <c r="Z1111" s="155">
        <f t="shared" si="366"/>
        <v>728.45931105389332</v>
      </c>
      <c r="AA1111" s="156">
        <f t="shared" si="367"/>
        <v>2327.7205571607165</v>
      </c>
      <c r="AD1111" s="14" t="s">
        <v>974</v>
      </c>
      <c r="AE1111" s="57">
        <v>40513</v>
      </c>
      <c r="AF1111" s="33">
        <f t="shared" si="368"/>
        <v>3622.5765741984214</v>
      </c>
      <c r="AG1111" s="84">
        <f t="shared" si="358"/>
        <v>5.3416485520248367</v>
      </c>
      <c r="AH1111" s="31">
        <f t="shared" si="369"/>
        <v>3327.3481328425896</v>
      </c>
      <c r="AI1111" s="86">
        <f t="shared" si="359"/>
        <v>4.906321225194243</v>
      </c>
      <c r="AJ1111" s="155">
        <f t="shared" si="370"/>
        <v>3056.17986821461</v>
      </c>
      <c r="AK1111" s="56"/>
      <c r="AL1111" s="86">
        <f t="shared" si="371"/>
        <v>4.506471687596644</v>
      </c>
      <c r="AM1111" s="31">
        <f t="shared" si="372"/>
        <v>2807.1109526194386</v>
      </c>
      <c r="AN1111" s="86">
        <f t="shared" si="373"/>
        <v>4.1392086125192771</v>
      </c>
      <c r="AO1111" s="31">
        <f t="shared" si="374"/>
        <v>2578.3403595676959</v>
      </c>
      <c r="AP1111" s="89">
        <f t="shared" si="375"/>
        <v>3.8018763071583885</v>
      </c>
      <c r="AQ1111" s="20">
        <f t="shared" si="376"/>
        <v>2368.2138404868842</v>
      </c>
      <c r="AR1111" s="86">
        <f t="shared" si="377"/>
        <v>3.4920355092068922</v>
      </c>
    </row>
    <row r="1112" spans="1:44" x14ac:dyDescent="0.25">
      <c r="A1112" s="3" t="s">
        <v>829</v>
      </c>
      <c r="B1112" s="4">
        <v>40514</v>
      </c>
      <c r="C1112" s="7">
        <v>4301334214</v>
      </c>
      <c r="D1112" s="8">
        <v>332</v>
      </c>
      <c r="E1112" s="8">
        <v>875</v>
      </c>
      <c r="F1112" s="8" t="s">
        <v>1695</v>
      </c>
      <c r="G1112" s="8" t="s">
        <v>1696</v>
      </c>
      <c r="H1112" s="8">
        <v>40.083530000000003</v>
      </c>
      <c r="I1112" s="9">
        <v>-110.19229</v>
      </c>
      <c r="J1112" s="7">
        <v>875</v>
      </c>
      <c r="K1112" s="8">
        <v>365</v>
      </c>
      <c r="L1112" s="8">
        <v>730</v>
      </c>
      <c r="M1112" s="8">
        <v>1095</v>
      </c>
      <c r="N1112" s="8">
        <v>1460</v>
      </c>
      <c r="O1112" s="8">
        <v>1825</v>
      </c>
      <c r="P1112" s="8">
        <v>2190</v>
      </c>
      <c r="Q1112" s="6">
        <v>2.3290384453705478E-4</v>
      </c>
      <c r="R1112" s="33">
        <f t="shared" si="360"/>
        <v>803.69028966116093</v>
      </c>
      <c r="S1112" s="31">
        <f t="shared" si="361"/>
        <v>738.19209336644667</v>
      </c>
      <c r="T1112" s="31">
        <f t="shared" si="362"/>
        <v>678.03179124943813</v>
      </c>
      <c r="U1112" s="31">
        <f t="shared" si="363"/>
        <v>622.77436195284201</v>
      </c>
      <c r="V1112" s="31">
        <f t="shared" si="364"/>
        <v>572.02023697305629</v>
      </c>
      <c r="W1112" s="20">
        <f t="shared" si="365"/>
        <v>525.40241136562474</v>
      </c>
      <c r="Y1112" s="153">
        <f t="shared" si="357"/>
        <v>1.2902259999999999</v>
      </c>
      <c r="Z1112" s="155">
        <f t="shared" si="366"/>
        <v>161.61305709233181</v>
      </c>
      <c r="AA1112" s="156">
        <f t="shared" si="367"/>
        <v>516.41873415710631</v>
      </c>
      <c r="AD1112" s="14" t="s">
        <v>829</v>
      </c>
      <c r="AE1112" s="57">
        <v>40514</v>
      </c>
      <c r="AF1112" s="33">
        <f t="shared" si="368"/>
        <v>803.69028966116093</v>
      </c>
      <c r="AG1112" s="84">
        <f t="shared" si="358"/>
        <v>1.1850766944781268</v>
      </c>
      <c r="AH1112" s="31">
        <f t="shared" si="369"/>
        <v>738.19209336644667</v>
      </c>
      <c r="AI1112" s="86">
        <f t="shared" si="359"/>
        <v>1.0884967221209336</v>
      </c>
      <c r="AJ1112" s="155">
        <f t="shared" si="370"/>
        <v>678.03179124943813</v>
      </c>
      <c r="AK1112" s="56"/>
      <c r="AL1112" s="86">
        <f t="shared" si="371"/>
        <v>0.99978770959611141</v>
      </c>
      <c r="AM1112" s="31">
        <f t="shared" si="372"/>
        <v>622.77436195284201</v>
      </c>
      <c r="AN1112" s="86">
        <f t="shared" si="373"/>
        <v>0.91830819877139147</v>
      </c>
      <c r="AO1112" s="31">
        <f t="shared" si="374"/>
        <v>572.02023697305629</v>
      </c>
      <c r="AP1112" s="89">
        <f t="shared" si="375"/>
        <v>0.84346900830719829</v>
      </c>
      <c r="AQ1112" s="20">
        <f t="shared" si="376"/>
        <v>525.40241136562474</v>
      </c>
      <c r="AR1112" s="86">
        <f t="shared" si="377"/>
        <v>0.77472897326471379</v>
      </c>
    </row>
    <row r="1113" spans="1:44" x14ac:dyDescent="0.25">
      <c r="A1113" s="3" t="s">
        <v>938</v>
      </c>
      <c r="B1113" s="4">
        <v>40514</v>
      </c>
      <c r="C1113" s="7">
        <v>4301350132</v>
      </c>
      <c r="D1113" s="8">
        <v>364</v>
      </c>
      <c r="E1113" s="8">
        <v>3957</v>
      </c>
      <c r="F1113" s="8" t="s">
        <v>1695</v>
      </c>
      <c r="G1113" s="8" t="s">
        <v>1696</v>
      </c>
      <c r="H1113" s="8">
        <v>40.097270000000002</v>
      </c>
      <c r="I1113" s="9">
        <v>-110.0934</v>
      </c>
      <c r="J1113" s="7">
        <v>3957</v>
      </c>
      <c r="K1113" s="8">
        <v>365</v>
      </c>
      <c r="L1113" s="8">
        <v>730</v>
      </c>
      <c r="M1113" s="8">
        <v>1095</v>
      </c>
      <c r="N1113" s="8">
        <v>1460</v>
      </c>
      <c r="O1113" s="8">
        <v>1825</v>
      </c>
      <c r="P1113" s="8">
        <v>2190</v>
      </c>
      <c r="Q1113" s="6">
        <v>2.3290384453705478E-4</v>
      </c>
      <c r="R1113" s="33">
        <f t="shared" si="360"/>
        <v>3634.5171156448159</v>
      </c>
      <c r="S1113" s="31">
        <f t="shared" si="361"/>
        <v>3338.3155582297481</v>
      </c>
      <c r="T1113" s="31">
        <f t="shared" si="362"/>
        <v>3066.2534833988875</v>
      </c>
      <c r="U1113" s="31">
        <f t="shared" si="363"/>
        <v>2816.3636002827379</v>
      </c>
      <c r="V1113" s="31">
        <f t="shared" si="364"/>
        <v>2586.8389459455816</v>
      </c>
      <c r="W1113" s="20">
        <f t="shared" si="365"/>
        <v>2376.0198191700306</v>
      </c>
      <c r="Y1113" s="153">
        <f t="shared" si="357"/>
        <v>5.8347706079999995</v>
      </c>
      <c r="Z1113" s="155">
        <f t="shared" si="366"/>
        <v>730.86041933069373</v>
      </c>
      <c r="AA1113" s="156">
        <f t="shared" si="367"/>
        <v>2335.3930640681938</v>
      </c>
      <c r="AD1113" s="14" t="s">
        <v>938</v>
      </c>
      <c r="AE1113" s="57">
        <v>40514</v>
      </c>
      <c r="AF1113" s="33">
        <f t="shared" si="368"/>
        <v>3634.5171156448159</v>
      </c>
      <c r="AG1113" s="84">
        <f t="shared" si="358"/>
        <v>5.3592554057713695</v>
      </c>
      <c r="AH1113" s="31">
        <f t="shared" si="369"/>
        <v>3338.3155582297481</v>
      </c>
      <c r="AI1113" s="86">
        <f t="shared" si="359"/>
        <v>4.9224931764943252</v>
      </c>
      <c r="AJ1113" s="155">
        <f t="shared" si="370"/>
        <v>3066.2534833988875</v>
      </c>
      <c r="AK1113" s="56"/>
      <c r="AL1113" s="86">
        <f t="shared" si="371"/>
        <v>4.5213256764249294</v>
      </c>
      <c r="AM1113" s="31">
        <f t="shared" si="372"/>
        <v>2816.3636002827379</v>
      </c>
      <c r="AN1113" s="86">
        <f t="shared" si="373"/>
        <v>4.1528520486153093</v>
      </c>
      <c r="AO1113" s="31">
        <f t="shared" si="374"/>
        <v>2586.8389459455816</v>
      </c>
      <c r="AP1113" s="89">
        <f t="shared" si="375"/>
        <v>3.8144078467103815</v>
      </c>
      <c r="AQ1113" s="20">
        <f t="shared" si="376"/>
        <v>2376.0198191700306</v>
      </c>
      <c r="AR1113" s="86">
        <f t="shared" si="377"/>
        <v>3.5035457682382534</v>
      </c>
    </row>
    <row r="1114" spans="1:44" x14ac:dyDescent="0.25">
      <c r="A1114" s="3" t="s">
        <v>972</v>
      </c>
      <c r="B1114" s="4">
        <v>40515</v>
      </c>
      <c r="C1114" s="7">
        <v>4301350195</v>
      </c>
      <c r="D1114" s="8">
        <v>359</v>
      </c>
      <c r="E1114" s="8">
        <v>2266</v>
      </c>
      <c r="F1114" s="8" t="s">
        <v>1695</v>
      </c>
      <c r="G1114" s="8" t="s">
        <v>1696</v>
      </c>
      <c r="H1114" s="8">
        <v>40.07976</v>
      </c>
      <c r="I1114" s="9">
        <v>-110.07944000000001</v>
      </c>
      <c r="J1114" s="7">
        <v>2266</v>
      </c>
      <c r="K1114" s="8">
        <v>365</v>
      </c>
      <c r="L1114" s="8">
        <v>730</v>
      </c>
      <c r="M1114" s="8">
        <v>1095</v>
      </c>
      <c r="N1114" s="8">
        <v>1460</v>
      </c>
      <c r="O1114" s="8">
        <v>1825</v>
      </c>
      <c r="P1114" s="8">
        <v>2190</v>
      </c>
      <c r="Q1114" s="6">
        <v>2.3290384453705478E-4</v>
      </c>
      <c r="R1114" s="33">
        <f t="shared" si="360"/>
        <v>2081.328224425361</v>
      </c>
      <c r="S1114" s="31">
        <f t="shared" si="361"/>
        <v>1911.7066097924207</v>
      </c>
      <c r="T1114" s="31">
        <f t="shared" si="362"/>
        <v>1755.9086159671162</v>
      </c>
      <c r="U1114" s="31">
        <f t="shared" si="363"/>
        <v>1612.8076619258743</v>
      </c>
      <c r="V1114" s="31">
        <f t="shared" si="364"/>
        <v>1481.368979406795</v>
      </c>
      <c r="W1114" s="20">
        <f t="shared" si="365"/>
        <v>1360.642130462292</v>
      </c>
      <c r="Y1114" s="153">
        <f t="shared" si="357"/>
        <v>3.341316704</v>
      </c>
      <c r="Z1114" s="155">
        <f t="shared" si="366"/>
        <v>418.53164270997019</v>
      </c>
      <c r="AA1114" s="156">
        <f t="shared" si="367"/>
        <v>1337.3769732571461</v>
      </c>
      <c r="AD1114" s="14" t="s">
        <v>972</v>
      </c>
      <c r="AE1114" s="57">
        <v>40515</v>
      </c>
      <c r="AF1114" s="33">
        <f t="shared" si="368"/>
        <v>2081.328224425361</v>
      </c>
      <c r="AG1114" s="84">
        <f t="shared" si="358"/>
        <v>3.0690100453570692</v>
      </c>
      <c r="AH1114" s="31">
        <f t="shared" si="369"/>
        <v>1911.7066097924207</v>
      </c>
      <c r="AI1114" s="86">
        <f t="shared" si="359"/>
        <v>2.8188955112297553</v>
      </c>
      <c r="AJ1114" s="155">
        <f t="shared" si="370"/>
        <v>1755.9086159671162</v>
      </c>
      <c r="AK1114" s="56"/>
      <c r="AL1114" s="86">
        <f t="shared" si="371"/>
        <v>2.5891645142226154</v>
      </c>
      <c r="AM1114" s="31">
        <f t="shared" si="372"/>
        <v>1612.8076619258743</v>
      </c>
      <c r="AN1114" s="86">
        <f t="shared" si="373"/>
        <v>2.3781558610468263</v>
      </c>
      <c r="AO1114" s="31">
        <f t="shared" si="374"/>
        <v>1481.368979406795</v>
      </c>
      <c r="AP1114" s="89">
        <f t="shared" si="375"/>
        <v>2.1843437403704131</v>
      </c>
      <c r="AQ1114" s="20">
        <f t="shared" si="376"/>
        <v>1360.642130462292</v>
      </c>
      <c r="AR1114" s="86">
        <f t="shared" si="377"/>
        <v>2.0063266896203897</v>
      </c>
    </row>
    <row r="1115" spans="1:44" x14ac:dyDescent="0.25">
      <c r="A1115" s="3" t="s">
        <v>941</v>
      </c>
      <c r="B1115" s="4">
        <v>40516</v>
      </c>
      <c r="C1115" s="7">
        <v>4301350136</v>
      </c>
      <c r="D1115" s="8">
        <v>277</v>
      </c>
      <c r="E1115" s="8">
        <v>1132</v>
      </c>
      <c r="F1115" s="8" t="s">
        <v>1695</v>
      </c>
      <c r="G1115" s="8" t="s">
        <v>1696</v>
      </c>
      <c r="H1115" s="8">
        <v>40.083860000000001</v>
      </c>
      <c r="I1115" s="9">
        <v>-110.13105</v>
      </c>
      <c r="J1115" s="7">
        <v>1132</v>
      </c>
      <c r="K1115" s="8">
        <v>365</v>
      </c>
      <c r="L1115" s="8">
        <v>730</v>
      </c>
      <c r="M1115" s="8">
        <v>1095</v>
      </c>
      <c r="N1115" s="8">
        <v>1460</v>
      </c>
      <c r="O1115" s="8">
        <v>1825</v>
      </c>
      <c r="P1115" s="8">
        <v>2190</v>
      </c>
      <c r="Q1115" s="6">
        <v>2.3290384453705478E-4</v>
      </c>
      <c r="R1115" s="33">
        <f t="shared" si="360"/>
        <v>1039.7456090244962</v>
      </c>
      <c r="S1115" s="31">
        <f t="shared" si="361"/>
        <v>955.00965678950593</v>
      </c>
      <c r="T1115" s="31">
        <f t="shared" si="362"/>
        <v>877.17941450784451</v>
      </c>
      <c r="U1115" s="31">
        <f t="shared" si="363"/>
        <v>805.69208883499107</v>
      </c>
      <c r="V1115" s="31">
        <f t="shared" si="364"/>
        <v>740.03075228971397</v>
      </c>
      <c r="W1115" s="20">
        <f t="shared" si="365"/>
        <v>679.72060533244246</v>
      </c>
      <c r="Y1115" s="153">
        <f t="shared" si="357"/>
        <v>1.6691838079999999</v>
      </c>
      <c r="Z1115" s="155">
        <f t="shared" si="366"/>
        <v>209.08112071830814</v>
      </c>
      <c r="AA1115" s="156">
        <f t="shared" si="367"/>
        <v>668.09829378953634</v>
      </c>
      <c r="AD1115" s="14" t="s">
        <v>941</v>
      </c>
      <c r="AE1115" s="57">
        <v>40516</v>
      </c>
      <c r="AF1115" s="33">
        <f t="shared" si="368"/>
        <v>1039.7456090244962</v>
      </c>
      <c r="AG1115" s="84">
        <f t="shared" si="358"/>
        <v>1.5331506493134166</v>
      </c>
      <c r="AH1115" s="31">
        <f t="shared" si="369"/>
        <v>955.00965678950593</v>
      </c>
      <c r="AI1115" s="86">
        <f t="shared" si="359"/>
        <v>1.4082037593610253</v>
      </c>
      <c r="AJ1115" s="155">
        <f t="shared" si="370"/>
        <v>877.17941450784451</v>
      </c>
      <c r="AK1115" s="56"/>
      <c r="AL1115" s="86">
        <f t="shared" si="371"/>
        <v>1.293439642586055</v>
      </c>
      <c r="AM1115" s="31">
        <f t="shared" si="372"/>
        <v>805.69208883499107</v>
      </c>
      <c r="AN1115" s="86">
        <f t="shared" si="373"/>
        <v>1.1880284354391031</v>
      </c>
      <c r="AO1115" s="31">
        <f t="shared" si="374"/>
        <v>740.03075228971397</v>
      </c>
      <c r="AP1115" s="89">
        <f t="shared" si="375"/>
        <v>1.091207905604284</v>
      </c>
      <c r="AQ1115" s="20">
        <f t="shared" si="376"/>
        <v>679.72060533244246</v>
      </c>
      <c r="AR1115" s="86">
        <f t="shared" si="377"/>
        <v>1.0022779402693209</v>
      </c>
    </row>
    <row r="1116" spans="1:44" x14ac:dyDescent="0.25">
      <c r="A1116" s="3" t="s">
        <v>1526</v>
      </c>
      <c r="B1116" s="4">
        <v>40516</v>
      </c>
      <c r="C1116" s="7">
        <v>4304751119</v>
      </c>
      <c r="D1116" s="8">
        <v>366</v>
      </c>
      <c r="E1116" s="8">
        <v>42993</v>
      </c>
      <c r="F1116" s="8" t="s">
        <v>1695</v>
      </c>
      <c r="G1116" s="8" t="s">
        <v>1697</v>
      </c>
      <c r="H1116" s="8">
        <v>40.151359999999897</v>
      </c>
      <c r="I1116" s="9">
        <v>-109.88543</v>
      </c>
      <c r="J1116" s="7">
        <v>42993</v>
      </c>
      <c r="K1116" s="8">
        <v>365</v>
      </c>
      <c r="L1116" s="8">
        <v>730</v>
      </c>
      <c r="M1116" s="8">
        <v>1095</v>
      </c>
      <c r="N1116" s="8">
        <v>1460</v>
      </c>
      <c r="O1116" s="8">
        <v>1825</v>
      </c>
      <c r="P1116" s="8">
        <v>2190</v>
      </c>
      <c r="Q1116" s="6">
        <v>2.3290384453705478E-4</v>
      </c>
      <c r="R1116" s="33">
        <f t="shared" si="360"/>
        <v>39489.207569602622</v>
      </c>
      <c r="S1116" s="31">
        <f t="shared" si="361"/>
        <v>36270.96305154702</v>
      </c>
      <c r="T1116" s="31">
        <f t="shared" si="362"/>
        <v>33314.99520135668</v>
      </c>
      <c r="U1116" s="31">
        <f t="shared" si="363"/>
        <v>30599.929306786897</v>
      </c>
      <c r="V1116" s="31">
        <f t="shared" si="364"/>
        <v>28106.132626494411</v>
      </c>
      <c r="W1116" s="20">
        <f t="shared" si="365"/>
        <v>25815.572424962633</v>
      </c>
      <c r="Y1116" s="153">
        <f t="shared" si="357"/>
        <v>63.395070191999999</v>
      </c>
      <c r="Z1116" s="155">
        <f t="shared" si="366"/>
        <v>7940.83447265214</v>
      </c>
      <c r="AA1116" s="156">
        <f t="shared" si="367"/>
        <v>25374.160728704541</v>
      </c>
      <c r="AD1116" s="14" t="s">
        <v>1526</v>
      </c>
      <c r="AE1116" s="57">
        <v>40516</v>
      </c>
      <c r="AF1116" s="33">
        <f t="shared" si="368"/>
        <v>39489.207569602622</v>
      </c>
      <c r="AG1116" s="84">
        <f t="shared" si="358"/>
        <v>58.228574086512126</v>
      </c>
      <c r="AH1116" s="31">
        <f t="shared" si="369"/>
        <v>36270.96305154702</v>
      </c>
      <c r="AI1116" s="86">
        <f t="shared" si="359"/>
        <v>53.483130941880347</v>
      </c>
      <c r="AJ1116" s="155">
        <f t="shared" si="370"/>
        <v>33314.99520135668</v>
      </c>
      <c r="AK1116" s="56"/>
      <c r="AL1116" s="86">
        <f t="shared" si="371"/>
        <v>49.124426284189283</v>
      </c>
      <c r="AM1116" s="31">
        <f t="shared" si="372"/>
        <v>30599.929306786897</v>
      </c>
      <c r="AN1116" s="86">
        <f t="shared" si="373"/>
        <v>45.120942159746775</v>
      </c>
      <c r="AO1116" s="31">
        <f t="shared" si="374"/>
        <v>28106.132626494411</v>
      </c>
      <c r="AP1116" s="89">
        <f t="shared" si="375"/>
        <v>41.443729227601573</v>
      </c>
      <c r="AQ1116" s="20">
        <f t="shared" si="376"/>
        <v>25815.572424962633</v>
      </c>
      <c r="AR1116" s="86">
        <f t="shared" si="377"/>
        <v>38.066197425794101</v>
      </c>
    </row>
    <row r="1117" spans="1:44" x14ac:dyDescent="0.25">
      <c r="A1117" s="3" t="s">
        <v>1527</v>
      </c>
      <c r="B1117" s="4">
        <v>40516</v>
      </c>
      <c r="C1117" s="7">
        <v>4304751120</v>
      </c>
      <c r="D1117" s="8">
        <v>365</v>
      </c>
      <c r="E1117" s="8">
        <v>8178</v>
      </c>
      <c r="F1117" s="8" t="s">
        <v>1695</v>
      </c>
      <c r="G1117" s="8" t="s">
        <v>1697</v>
      </c>
      <c r="H1117" s="8">
        <v>40.155140000000003</v>
      </c>
      <c r="I1117" s="9">
        <v>-109.86179</v>
      </c>
      <c r="J1117" s="7">
        <v>8178</v>
      </c>
      <c r="K1117" s="8">
        <v>365</v>
      </c>
      <c r="L1117" s="8">
        <v>730</v>
      </c>
      <c r="M1117" s="8">
        <v>1095</v>
      </c>
      <c r="N1117" s="8">
        <v>1460</v>
      </c>
      <c r="O1117" s="8">
        <v>1825</v>
      </c>
      <c r="P1117" s="8">
        <v>2190</v>
      </c>
      <c r="Q1117" s="6">
        <v>2.3290384453705478E-4</v>
      </c>
      <c r="R1117" s="33">
        <f t="shared" si="360"/>
        <v>7511.5190729702563</v>
      </c>
      <c r="S1117" s="31">
        <f t="shared" si="361"/>
        <v>6899.3542166294874</v>
      </c>
      <c r="T1117" s="31">
        <f t="shared" si="362"/>
        <v>6337.0788443861766</v>
      </c>
      <c r="U1117" s="31">
        <f t="shared" si="363"/>
        <v>5820.6271223432477</v>
      </c>
      <c r="V1117" s="31">
        <f t="shared" si="364"/>
        <v>5346.264569103605</v>
      </c>
      <c r="W1117" s="20">
        <f t="shared" si="365"/>
        <v>4910.5610515978042</v>
      </c>
      <c r="Y1117" s="153">
        <f t="shared" si="357"/>
        <v>12.058820832</v>
      </c>
      <c r="Z1117" s="155">
        <f t="shared" si="366"/>
        <v>1510.4818067441024</v>
      </c>
      <c r="AA1117" s="156">
        <f t="shared" si="367"/>
        <v>4826.5970376420737</v>
      </c>
      <c r="AD1117" s="14" t="s">
        <v>1527</v>
      </c>
      <c r="AE1117" s="57">
        <v>40516</v>
      </c>
      <c r="AF1117" s="33">
        <f t="shared" si="368"/>
        <v>7511.5190729702563</v>
      </c>
      <c r="AG1117" s="84">
        <f t="shared" si="358"/>
        <v>11.076065379933853</v>
      </c>
      <c r="AH1117" s="31">
        <f t="shared" si="369"/>
        <v>6899.3542166294874</v>
      </c>
      <c r="AI1117" s="86">
        <f t="shared" si="359"/>
        <v>10.173401364005711</v>
      </c>
      <c r="AJ1117" s="155">
        <f t="shared" si="370"/>
        <v>6337.0788443861766</v>
      </c>
      <c r="AK1117" s="56"/>
      <c r="AL1117" s="86">
        <f t="shared" si="371"/>
        <v>9.3443015875165703</v>
      </c>
      <c r="AM1117" s="31">
        <f t="shared" si="372"/>
        <v>5820.6271223432477</v>
      </c>
      <c r="AN1117" s="86">
        <f t="shared" si="373"/>
        <v>8.5827707994885021</v>
      </c>
      <c r="AO1117" s="31">
        <f t="shared" si="374"/>
        <v>5346.264569103605</v>
      </c>
      <c r="AP1117" s="89">
        <f t="shared" si="375"/>
        <v>7.8833023427843054</v>
      </c>
      <c r="AQ1117" s="20">
        <f t="shared" si="376"/>
        <v>4910.5610515978042</v>
      </c>
      <c r="AR1117" s="86">
        <f t="shared" si="377"/>
        <v>7.2408383352672319</v>
      </c>
    </row>
    <row r="1118" spans="1:44" x14ac:dyDescent="0.25">
      <c r="A1118" s="3" t="s">
        <v>898</v>
      </c>
      <c r="B1118" s="4">
        <v>40517</v>
      </c>
      <c r="C1118" s="7">
        <v>4301350051</v>
      </c>
      <c r="D1118" s="8">
        <v>363</v>
      </c>
      <c r="E1118" s="8">
        <v>1048</v>
      </c>
      <c r="F1118" s="8" t="s">
        <v>1695</v>
      </c>
      <c r="G1118" s="8" t="s">
        <v>1696</v>
      </c>
      <c r="H1118" s="8">
        <v>40.083509999999897</v>
      </c>
      <c r="I1118" s="9">
        <v>-110.17809</v>
      </c>
      <c r="J1118" s="7">
        <v>1048</v>
      </c>
      <c r="K1118" s="8">
        <v>365</v>
      </c>
      <c r="L1118" s="8">
        <v>730</v>
      </c>
      <c r="M1118" s="8">
        <v>1095</v>
      </c>
      <c r="N1118" s="8">
        <v>1460</v>
      </c>
      <c r="O1118" s="8">
        <v>1825</v>
      </c>
      <c r="P1118" s="8">
        <v>2190</v>
      </c>
      <c r="Q1118" s="6">
        <v>2.3290384453705478E-4</v>
      </c>
      <c r="R1118" s="33">
        <f t="shared" si="360"/>
        <v>962.59134121702482</v>
      </c>
      <c r="S1118" s="31">
        <f t="shared" si="361"/>
        <v>884.14321582632704</v>
      </c>
      <c r="T1118" s="31">
        <f t="shared" si="362"/>
        <v>812.08836254789844</v>
      </c>
      <c r="U1118" s="31">
        <f t="shared" si="363"/>
        <v>745.90575008751819</v>
      </c>
      <c r="V1118" s="31">
        <f t="shared" si="364"/>
        <v>685.11680954030055</v>
      </c>
      <c r="W1118" s="20">
        <f t="shared" si="365"/>
        <v>629.28197384134251</v>
      </c>
      <c r="Y1118" s="153">
        <f t="shared" si="357"/>
        <v>1.545322112</v>
      </c>
      <c r="Z1118" s="155">
        <f t="shared" si="366"/>
        <v>193.56626723744429</v>
      </c>
      <c r="AA1118" s="156">
        <f t="shared" si="367"/>
        <v>618.52209531045412</v>
      </c>
      <c r="AD1118" s="14" t="s">
        <v>898</v>
      </c>
      <c r="AE1118" s="57">
        <v>40517</v>
      </c>
      <c r="AF1118" s="33">
        <f t="shared" si="368"/>
        <v>962.59134121702482</v>
      </c>
      <c r="AG1118" s="84">
        <f t="shared" si="358"/>
        <v>1.4193832866435165</v>
      </c>
      <c r="AH1118" s="31">
        <f t="shared" si="369"/>
        <v>884.14321582632704</v>
      </c>
      <c r="AI1118" s="86">
        <f t="shared" si="359"/>
        <v>1.3037080740374156</v>
      </c>
      <c r="AJ1118" s="155">
        <f t="shared" si="370"/>
        <v>812.08836254789844</v>
      </c>
      <c r="AK1118" s="56"/>
      <c r="AL1118" s="86">
        <f t="shared" si="371"/>
        <v>1.1974600224648284</v>
      </c>
      <c r="AM1118" s="31">
        <f t="shared" si="372"/>
        <v>745.90575008751819</v>
      </c>
      <c r="AN1118" s="86">
        <f t="shared" si="373"/>
        <v>1.0998708483570494</v>
      </c>
      <c r="AO1118" s="31">
        <f t="shared" si="374"/>
        <v>685.11680954030055</v>
      </c>
      <c r="AP1118" s="89">
        <f t="shared" si="375"/>
        <v>1.0102348808067929</v>
      </c>
      <c r="AQ1118" s="20">
        <f t="shared" si="376"/>
        <v>629.28197384134251</v>
      </c>
      <c r="AR1118" s="86">
        <f t="shared" si="377"/>
        <v>0.92790395883590848</v>
      </c>
    </row>
    <row r="1119" spans="1:44" x14ac:dyDescent="0.25">
      <c r="A1119" s="3" t="s">
        <v>933</v>
      </c>
      <c r="B1119" s="4">
        <v>40518</v>
      </c>
      <c r="C1119" s="7">
        <v>4301350123</v>
      </c>
      <c r="D1119" s="8">
        <v>366</v>
      </c>
      <c r="E1119" s="8">
        <v>12084</v>
      </c>
      <c r="F1119" s="8" t="s">
        <v>1695</v>
      </c>
      <c r="G1119" s="8" t="s">
        <v>1696</v>
      </c>
      <c r="H1119" s="8">
        <v>40.327570000000001</v>
      </c>
      <c r="I1119" s="9">
        <v>-110.34663</v>
      </c>
      <c r="J1119" s="7">
        <v>12084</v>
      </c>
      <c r="K1119" s="8">
        <v>365</v>
      </c>
      <c r="L1119" s="8">
        <v>730</v>
      </c>
      <c r="M1119" s="8">
        <v>1095</v>
      </c>
      <c r="N1119" s="8">
        <v>1460</v>
      </c>
      <c r="O1119" s="8">
        <v>1825</v>
      </c>
      <c r="P1119" s="8">
        <v>2190</v>
      </c>
      <c r="Q1119" s="6">
        <v>2.3290384453705478E-4</v>
      </c>
      <c r="R1119" s="33">
        <f t="shared" si="360"/>
        <v>11099.192526017679</v>
      </c>
      <c r="S1119" s="31">
        <f t="shared" si="361"/>
        <v>10194.643721417306</v>
      </c>
      <c r="T1119" s="31">
        <f t="shared" si="362"/>
        <v>9363.8127605236677</v>
      </c>
      <c r="U1119" s="31">
        <f t="shared" si="363"/>
        <v>8600.6918741007339</v>
      </c>
      <c r="V1119" s="31">
        <f t="shared" si="364"/>
        <v>7899.7629069513287</v>
      </c>
      <c r="W1119" s="20">
        <f t="shared" si="365"/>
        <v>7255.9574159339527</v>
      </c>
      <c r="Y1119" s="153">
        <f t="shared" si="357"/>
        <v>17.818389696000001</v>
      </c>
      <c r="Z1119" s="155">
        <f t="shared" si="366"/>
        <v>2231.9224936042715</v>
      </c>
      <c r="AA1119" s="156">
        <f t="shared" si="367"/>
        <v>7131.8902669193958</v>
      </c>
      <c r="AD1119" s="14" t="s">
        <v>933</v>
      </c>
      <c r="AE1119" s="57">
        <v>40518</v>
      </c>
      <c r="AF1119" s="33">
        <f t="shared" si="368"/>
        <v>11099.192526017679</v>
      </c>
      <c r="AG1119" s="84">
        <f t="shared" si="358"/>
        <v>16.366247744084212</v>
      </c>
      <c r="AH1119" s="31">
        <f t="shared" si="369"/>
        <v>10194.643721417306</v>
      </c>
      <c r="AI1119" s="86">
        <f t="shared" si="359"/>
        <v>15.03245073155356</v>
      </c>
      <c r="AJ1119" s="155">
        <f t="shared" si="370"/>
        <v>9363.8127605236677</v>
      </c>
      <c r="AK1119" s="56"/>
      <c r="AL1119" s="86">
        <f t="shared" si="371"/>
        <v>13.807353923153611</v>
      </c>
      <c r="AM1119" s="31">
        <f t="shared" si="372"/>
        <v>8600.6918741007339</v>
      </c>
      <c r="AN1119" s="86">
        <f t="shared" si="373"/>
        <v>12.682098598803993</v>
      </c>
      <c r="AO1119" s="31">
        <f t="shared" si="374"/>
        <v>7899.7629069513287</v>
      </c>
      <c r="AP1119" s="89">
        <f t="shared" si="375"/>
        <v>11.64854799586764</v>
      </c>
      <c r="AQ1119" s="20">
        <f t="shared" si="376"/>
        <v>7255.9574159339527</v>
      </c>
      <c r="AR1119" s="86">
        <f t="shared" si="377"/>
        <v>10.699228471920915</v>
      </c>
    </row>
    <row r="1120" spans="1:44" x14ac:dyDescent="0.25">
      <c r="A1120" s="3" t="s">
        <v>890</v>
      </c>
      <c r="B1120" s="4">
        <v>40519</v>
      </c>
      <c r="C1120" s="7">
        <v>4301350042</v>
      </c>
      <c r="D1120" s="8">
        <v>359</v>
      </c>
      <c r="E1120" s="8">
        <v>6260</v>
      </c>
      <c r="F1120" s="8" t="s">
        <v>1695</v>
      </c>
      <c r="G1120" s="8" t="s">
        <v>1696</v>
      </c>
      <c r="H1120" s="8">
        <v>40.093069999999898</v>
      </c>
      <c r="I1120" s="9">
        <v>-110.18285</v>
      </c>
      <c r="J1120" s="7">
        <v>6260</v>
      </c>
      <c r="K1120" s="8">
        <v>365</v>
      </c>
      <c r="L1120" s="8">
        <v>730</v>
      </c>
      <c r="M1120" s="8">
        <v>1095</v>
      </c>
      <c r="N1120" s="8">
        <v>1460</v>
      </c>
      <c r="O1120" s="8">
        <v>1825</v>
      </c>
      <c r="P1120" s="8">
        <v>2190</v>
      </c>
      <c r="Q1120" s="6">
        <v>2.3290384453705478E-4</v>
      </c>
      <c r="R1120" s="33">
        <f t="shared" si="360"/>
        <v>5749.8299580329913</v>
      </c>
      <c r="S1120" s="31">
        <f t="shared" si="361"/>
        <v>5281.237147970236</v>
      </c>
      <c r="T1120" s="31">
        <f t="shared" si="362"/>
        <v>4850.8331579674086</v>
      </c>
      <c r="U1120" s="31">
        <f t="shared" si="363"/>
        <v>4455.5057209426186</v>
      </c>
      <c r="V1120" s="31">
        <f t="shared" si="364"/>
        <v>4092.3962096586656</v>
      </c>
      <c r="W1120" s="20">
        <f t="shared" si="365"/>
        <v>3758.8789658843548</v>
      </c>
      <c r="Y1120" s="153">
        <f t="shared" si="357"/>
        <v>9.23064544</v>
      </c>
      <c r="Z1120" s="155">
        <f t="shared" si="366"/>
        <v>1156.2259855977111</v>
      </c>
      <c r="AA1120" s="156">
        <f t="shared" si="367"/>
        <v>3694.6071723696973</v>
      </c>
      <c r="AD1120" s="14" t="s">
        <v>890</v>
      </c>
      <c r="AE1120" s="57">
        <v>40519</v>
      </c>
      <c r="AF1120" s="33">
        <f t="shared" si="368"/>
        <v>5749.8299580329913</v>
      </c>
      <c r="AG1120" s="84">
        <f t="shared" si="358"/>
        <v>8.478377265637798</v>
      </c>
      <c r="AH1120" s="31">
        <f t="shared" si="369"/>
        <v>5281.237147970236</v>
      </c>
      <c r="AI1120" s="86">
        <f t="shared" si="359"/>
        <v>7.7874165491166236</v>
      </c>
      <c r="AJ1120" s="155">
        <f t="shared" si="370"/>
        <v>4850.8331579674086</v>
      </c>
      <c r="AK1120" s="56"/>
      <c r="AL1120" s="86">
        <f t="shared" si="371"/>
        <v>7.1527669280818946</v>
      </c>
      <c r="AM1120" s="31">
        <f t="shared" si="372"/>
        <v>4455.5057209426186</v>
      </c>
      <c r="AN1120" s="86">
        <f t="shared" si="373"/>
        <v>6.5698392277816122</v>
      </c>
      <c r="AO1120" s="31">
        <f t="shared" si="374"/>
        <v>4092.3962096586656</v>
      </c>
      <c r="AP1120" s="89">
        <f t="shared" si="375"/>
        <v>6.034418276574927</v>
      </c>
      <c r="AQ1120" s="20">
        <f t="shared" si="376"/>
        <v>3758.8789658843548</v>
      </c>
      <c r="AR1120" s="86">
        <f t="shared" si="377"/>
        <v>5.5426324258709796</v>
      </c>
    </row>
    <row r="1121" spans="1:44" x14ac:dyDescent="0.25">
      <c r="A1121" s="3" t="s">
        <v>967</v>
      </c>
      <c r="B1121" s="4">
        <v>40519</v>
      </c>
      <c r="C1121" s="7">
        <v>4301350189</v>
      </c>
      <c r="D1121" s="8">
        <v>314</v>
      </c>
      <c r="E1121" s="8">
        <v>3918</v>
      </c>
      <c r="F1121" s="8" t="s">
        <v>1695</v>
      </c>
      <c r="G1121" s="8" t="s">
        <v>1696</v>
      </c>
      <c r="H1121" s="8">
        <v>40.06212</v>
      </c>
      <c r="I1121" s="9">
        <v>-110.13597</v>
      </c>
      <c r="J1121" s="7">
        <v>3918</v>
      </c>
      <c r="K1121" s="8">
        <v>365</v>
      </c>
      <c r="L1121" s="8">
        <v>730</v>
      </c>
      <c r="M1121" s="8">
        <v>1095</v>
      </c>
      <c r="N1121" s="8">
        <v>1460</v>
      </c>
      <c r="O1121" s="8">
        <v>1825</v>
      </c>
      <c r="P1121" s="8">
        <v>2190</v>
      </c>
      <c r="Q1121" s="6">
        <v>2.3290384453705478E-4</v>
      </c>
      <c r="R1121" s="33">
        <f t="shared" si="360"/>
        <v>3598.6954913056329</v>
      </c>
      <c r="S1121" s="31">
        <f t="shared" si="361"/>
        <v>3305.4132820682721</v>
      </c>
      <c r="T1121" s="31">
        <f t="shared" si="362"/>
        <v>3036.0326378460554</v>
      </c>
      <c r="U1121" s="31">
        <f t="shared" si="363"/>
        <v>2788.6056572928401</v>
      </c>
      <c r="V1121" s="31">
        <f t="shared" si="364"/>
        <v>2561.3431868119251</v>
      </c>
      <c r="W1121" s="20">
        <f t="shared" si="365"/>
        <v>2352.6018831205915</v>
      </c>
      <c r="Y1121" s="153">
        <f t="shared" si="357"/>
        <v>5.7772633920000001</v>
      </c>
      <c r="Z1121" s="155">
        <f t="shared" si="366"/>
        <v>723.6570945002926</v>
      </c>
      <c r="AA1121" s="156">
        <f t="shared" si="367"/>
        <v>2312.3755433457627</v>
      </c>
      <c r="AD1121" s="14" t="s">
        <v>967</v>
      </c>
      <c r="AE1121" s="57">
        <v>40519</v>
      </c>
      <c r="AF1121" s="33">
        <f t="shared" si="368"/>
        <v>3598.6954913056329</v>
      </c>
      <c r="AG1121" s="84">
        <f t="shared" si="358"/>
        <v>5.3064348445317728</v>
      </c>
      <c r="AH1121" s="31">
        <f t="shared" si="369"/>
        <v>3305.4132820682721</v>
      </c>
      <c r="AI1121" s="86">
        <f t="shared" si="359"/>
        <v>4.8739773225940777</v>
      </c>
      <c r="AJ1121" s="155">
        <f t="shared" si="370"/>
        <v>3036.0326378460554</v>
      </c>
      <c r="AK1121" s="56"/>
      <c r="AL1121" s="86">
        <f t="shared" si="371"/>
        <v>4.4767637099400739</v>
      </c>
      <c r="AM1121" s="31">
        <f t="shared" si="372"/>
        <v>2788.6056572928401</v>
      </c>
      <c r="AN1121" s="86">
        <f t="shared" si="373"/>
        <v>4.1119217403272135</v>
      </c>
      <c r="AO1121" s="31">
        <f t="shared" si="374"/>
        <v>2561.3431868119251</v>
      </c>
      <c r="AP1121" s="89">
        <f t="shared" si="375"/>
        <v>3.7768132280544031</v>
      </c>
      <c r="AQ1121" s="20">
        <f t="shared" si="376"/>
        <v>2352.6018831205915</v>
      </c>
      <c r="AR1121" s="86">
        <f t="shared" si="377"/>
        <v>3.4690149911441694</v>
      </c>
    </row>
    <row r="1122" spans="1:44" x14ac:dyDescent="0.25">
      <c r="A1122" s="3" t="s">
        <v>1108</v>
      </c>
      <c r="B1122" s="4">
        <v>40521</v>
      </c>
      <c r="C1122" s="7">
        <v>4301350394</v>
      </c>
      <c r="D1122" s="8">
        <v>329</v>
      </c>
      <c r="E1122" s="8">
        <v>123</v>
      </c>
      <c r="F1122" s="8" t="s">
        <v>1695</v>
      </c>
      <c r="G1122" s="8" t="s">
        <v>1696</v>
      </c>
      <c r="H1122" s="8">
        <v>40.129289999999898</v>
      </c>
      <c r="I1122" s="9">
        <v>-110.149829999999</v>
      </c>
      <c r="J1122" s="7">
        <v>123</v>
      </c>
      <c r="K1122" s="8">
        <v>365</v>
      </c>
      <c r="L1122" s="8">
        <v>730</v>
      </c>
      <c r="M1122" s="8">
        <v>1095</v>
      </c>
      <c r="N1122" s="8">
        <v>1460</v>
      </c>
      <c r="O1122" s="8">
        <v>1825</v>
      </c>
      <c r="P1122" s="8">
        <v>2190</v>
      </c>
      <c r="Q1122" s="6">
        <v>2.3290384453705478E-4</v>
      </c>
      <c r="R1122" s="33">
        <f t="shared" si="360"/>
        <v>112.97589214665463</v>
      </c>
      <c r="S1122" s="31">
        <f t="shared" si="361"/>
        <v>103.7687171246548</v>
      </c>
      <c r="T1122" s="31">
        <f t="shared" si="362"/>
        <v>95.31189751277816</v>
      </c>
      <c r="U1122" s="31">
        <f t="shared" si="363"/>
        <v>87.544281737370937</v>
      </c>
      <c r="V1122" s="31">
        <f t="shared" si="364"/>
        <v>80.40970188306963</v>
      </c>
      <c r="W1122" s="20">
        <f t="shared" si="365"/>
        <v>73.856567540539245</v>
      </c>
      <c r="Y1122" s="153">
        <f t="shared" si="357"/>
        <v>0.18136891199999999</v>
      </c>
      <c r="Z1122" s="155">
        <f t="shared" si="366"/>
        <v>22.718178311264932</v>
      </c>
      <c r="AA1122" s="156">
        <f t="shared" si="367"/>
        <v>72.593719201513224</v>
      </c>
      <c r="AD1122" s="14" t="s">
        <v>1108</v>
      </c>
      <c r="AE1122" s="57">
        <v>40521</v>
      </c>
      <c r="AF1122" s="33">
        <f t="shared" si="368"/>
        <v>112.97589214665463</v>
      </c>
      <c r="AG1122" s="84">
        <f t="shared" si="358"/>
        <v>0.1665879239094967</v>
      </c>
      <c r="AH1122" s="31">
        <f t="shared" si="369"/>
        <v>103.7687171246548</v>
      </c>
      <c r="AI1122" s="86">
        <f t="shared" si="359"/>
        <v>0.15301153922385699</v>
      </c>
      <c r="AJ1122" s="155">
        <f t="shared" si="370"/>
        <v>95.31189751277816</v>
      </c>
      <c r="AK1122" s="56"/>
      <c r="AL1122" s="86">
        <f t="shared" si="371"/>
        <v>0.14054158660608196</v>
      </c>
      <c r="AM1122" s="31">
        <f t="shared" si="372"/>
        <v>87.544281737370937</v>
      </c>
      <c r="AN1122" s="86">
        <f t="shared" si="373"/>
        <v>0.12908789537014989</v>
      </c>
      <c r="AO1122" s="31">
        <f t="shared" si="374"/>
        <v>80.40970188306963</v>
      </c>
      <c r="AP1122" s="89">
        <f t="shared" si="375"/>
        <v>0.11856764345346903</v>
      </c>
      <c r="AQ1122" s="20">
        <f t="shared" si="376"/>
        <v>73.856567540539245</v>
      </c>
      <c r="AR1122" s="86">
        <f t="shared" si="377"/>
        <v>0.1089047585274969</v>
      </c>
    </row>
    <row r="1123" spans="1:44" x14ac:dyDescent="0.25">
      <c r="A1123" s="3" t="s">
        <v>842</v>
      </c>
      <c r="B1123" s="4">
        <v>40523</v>
      </c>
      <c r="C1123" s="7">
        <v>4301334234</v>
      </c>
      <c r="D1123" s="8">
        <v>330</v>
      </c>
      <c r="E1123" s="8">
        <v>438</v>
      </c>
      <c r="F1123" s="8" t="s">
        <v>1695</v>
      </c>
      <c r="G1123" s="8" t="s">
        <v>1696</v>
      </c>
      <c r="H1123" s="8">
        <v>40.079770000000003</v>
      </c>
      <c r="I1123" s="9">
        <v>-110.17298</v>
      </c>
      <c r="J1123" s="7">
        <v>438</v>
      </c>
      <c r="K1123" s="8">
        <v>365</v>
      </c>
      <c r="L1123" s="8">
        <v>730</v>
      </c>
      <c r="M1123" s="8">
        <v>1095</v>
      </c>
      <c r="N1123" s="8">
        <v>1460</v>
      </c>
      <c r="O1123" s="8">
        <v>1825</v>
      </c>
      <c r="P1123" s="8">
        <v>2190</v>
      </c>
      <c r="Q1123" s="6">
        <v>2.3290384453705478E-4</v>
      </c>
      <c r="R1123" s="33">
        <f t="shared" si="360"/>
        <v>402.30439642467257</v>
      </c>
      <c r="S1123" s="31">
        <f t="shared" si="361"/>
        <v>369.51787073657562</v>
      </c>
      <c r="T1123" s="31">
        <f t="shared" si="362"/>
        <v>339.40334236257587</v>
      </c>
      <c r="U1123" s="31">
        <f t="shared" si="363"/>
        <v>311.74305204039405</v>
      </c>
      <c r="V1123" s="31">
        <f t="shared" si="364"/>
        <v>286.33698719336991</v>
      </c>
      <c r="W1123" s="20">
        <f t="shared" si="365"/>
        <v>263.00143563216415</v>
      </c>
      <c r="Y1123" s="153">
        <f t="shared" si="357"/>
        <v>0.645850272</v>
      </c>
      <c r="Z1123" s="155">
        <f t="shared" si="366"/>
        <v>80.898878864504383</v>
      </c>
      <c r="AA1123" s="156">
        <f t="shared" si="367"/>
        <v>258.50446349807146</v>
      </c>
      <c r="AD1123" s="14" t="s">
        <v>842</v>
      </c>
      <c r="AE1123" s="57">
        <v>40523</v>
      </c>
      <c r="AF1123" s="33">
        <f t="shared" si="368"/>
        <v>402.30439642467257</v>
      </c>
      <c r="AG1123" s="84">
        <f t="shared" si="358"/>
        <v>0.59321553392162241</v>
      </c>
      <c r="AH1123" s="31">
        <f t="shared" si="369"/>
        <v>369.51787073657562</v>
      </c>
      <c r="AI1123" s="86">
        <f t="shared" si="359"/>
        <v>0.54487035918739313</v>
      </c>
      <c r="AJ1123" s="155">
        <f t="shared" si="370"/>
        <v>339.40334236257587</v>
      </c>
      <c r="AK1123" s="56"/>
      <c r="AL1123" s="86">
        <f t="shared" si="371"/>
        <v>0.50046516206068203</v>
      </c>
      <c r="AM1123" s="31">
        <f t="shared" si="372"/>
        <v>311.74305204039405</v>
      </c>
      <c r="AN1123" s="86">
        <f t="shared" si="373"/>
        <v>0.45967884692785077</v>
      </c>
      <c r="AO1123" s="31">
        <f t="shared" si="374"/>
        <v>286.33698719336991</v>
      </c>
      <c r="AP1123" s="89">
        <f t="shared" si="375"/>
        <v>0.4222164864440604</v>
      </c>
      <c r="AQ1123" s="20">
        <f t="shared" si="376"/>
        <v>263.00143563216415</v>
      </c>
      <c r="AR1123" s="86">
        <f t="shared" si="377"/>
        <v>0.38780718890279381</v>
      </c>
    </row>
    <row r="1124" spans="1:44" x14ac:dyDescent="0.25">
      <c r="A1124" s="3" t="s">
        <v>1038</v>
      </c>
      <c r="B1124" s="4">
        <v>40523</v>
      </c>
      <c r="C1124" s="7">
        <v>4301350278</v>
      </c>
      <c r="D1124" s="8">
        <v>319</v>
      </c>
      <c r="E1124" s="8">
        <v>3769</v>
      </c>
      <c r="F1124" s="8" t="s">
        <v>1695</v>
      </c>
      <c r="G1124" s="8" t="s">
        <v>1696</v>
      </c>
      <c r="H1124" s="8">
        <v>40.069049999999898</v>
      </c>
      <c r="I1124" s="9">
        <v>-110.1079</v>
      </c>
      <c r="J1124" s="7">
        <v>3769</v>
      </c>
      <c r="K1124" s="8">
        <v>365</v>
      </c>
      <c r="L1124" s="8">
        <v>730</v>
      </c>
      <c r="M1124" s="8">
        <v>1095</v>
      </c>
      <c r="N1124" s="8">
        <v>1460</v>
      </c>
      <c r="O1124" s="8">
        <v>1825</v>
      </c>
      <c r="P1124" s="8">
        <v>2190</v>
      </c>
      <c r="Q1124" s="6">
        <v>2.3290384453705478E-4</v>
      </c>
      <c r="R1124" s="33">
        <f t="shared" si="360"/>
        <v>3461.8385162661893</v>
      </c>
      <c r="S1124" s="31">
        <f t="shared" si="361"/>
        <v>3179.7097141693002</v>
      </c>
      <c r="T1124" s="31">
        <f t="shared" si="362"/>
        <v>2920.5735099647227</v>
      </c>
      <c r="U1124" s="31">
        <f t="shared" si="363"/>
        <v>2682.5560802288701</v>
      </c>
      <c r="V1124" s="31">
        <f t="shared" si="364"/>
        <v>2463.9363121730848</v>
      </c>
      <c r="W1124" s="20">
        <f t="shared" si="365"/>
        <v>2263.1333582137595</v>
      </c>
      <c r="Y1124" s="153">
        <f t="shared" si="357"/>
        <v>5.5575563360000002</v>
      </c>
      <c r="Z1124" s="155">
        <f t="shared" si="366"/>
        <v>696.13669963542702</v>
      </c>
      <c r="AA1124" s="156">
        <f t="shared" si="367"/>
        <v>2224.4368103292954</v>
      </c>
      <c r="AD1124" s="14" t="s">
        <v>1038</v>
      </c>
      <c r="AE1124" s="57">
        <v>40523</v>
      </c>
      <c r="AF1124" s="33">
        <f t="shared" si="368"/>
        <v>3461.8385162661893</v>
      </c>
      <c r="AG1124" s="84">
        <f t="shared" si="358"/>
        <v>5.1046332131292118</v>
      </c>
      <c r="AH1124" s="31">
        <f t="shared" si="369"/>
        <v>3179.7097141693002</v>
      </c>
      <c r="AI1124" s="86">
        <f t="shared" si="359"/>
        <v>4.6886218807700564</v>
      </c>
      <c r="AJ1124" s="155">
        <f t="shared" si="370"/>
        <v>2920.5735099647227</v>
      </c>
      <c r="AK1124" s="56"/>
      <c r="AL1124" s="86">
        <f t="shared" si="371"/>
        <v>4.3065141456774221</v>
      </c>
      <c r="AM1124" s="31">
        <f t="shared" si="372"/>
        <v>2682.5560802288701</v>
      </c>
      <c r="AN1124" s="86">
        <f t="shared" si="373"/>
        <v>3.9555469727649988</v>
      </c>
      <c r="AO1124" s="31">
        <f t="shared" si="374"/>
        <v>2463.9363121730848</v>
      </c>
      <c r="AP1124" s="89">
        <f t="shared" si="375"/>
        <v>3.6331825054969489</v>
      </c>
      <c r="AQ1124" s="20">
        <f t="shared" si="376"/>
        <v>2263.1333582137595</v>
      </c>
      <c r="AR1124" s="86">
        <f t="shared" si="377"/>
        <v>3.3370897145539495</v>
      </c>
    </row>
    <row r="1125" spans="1:44" x14ac:dyDescent="0.25">
      <c r="A1125" s="3" t="s">
        <v>961</v>
      </c>
      <c r="B1125" s="4">
        <v>40524</v>
      </c>
      <c r="C1125" s="7">
        <v>4301350166</v>
      </c>
      <c r="D1125" s="8">
        <v>366</v>
      </c>
      <c r="E1125" s="8">
        <v>44920</v>
      </c>
      <c r="F1125" s="8" t="s">
        <v>1695</v>
      </c>
      <c r="G1125" s="8" t="s">
        <v>1696</v>
      </c>
      <c r="H1125" s="8">
        <v>40.3590599999999</v>
      </c>
      <c r="I1125" s="9">
        <v>-109.99432</v>
      </c>
      <c r="J1125" s="7">
        <v>44920</v>
      </c>
      <c r="K1125" s="8">
        <v>365</v>
      </c>
      <c r="L1125" s="8">
        <v>730</v>
      </c>
      <c r="M1125" s="8">
        <v>1095</v>
      </c>
      <c r="N1125" s="8">
        <v>1460</v>
      </c>
      <c r="O1125" s="8">
        <v>1825</v>
      </c>
      <c r="P1125" s="8">
        <v>2190</v>
      </c>
      <c r="Q1125" s="6">
        <v>2.3290384453705478E-4</v>
      </c>
      <c r="R1125" s="33">
        <f t="shared" si="360"/>
        <v>41259.163213233544</v>
      </c>
      <c r="S1125" s="31">
        <f t="shared" si="361"/>
        <v>37896.672953166613</v>
      </c>
      <c r="T1125" s="31">
        <f t="shared" si="362"/>
        <v>34808.21492905687</v>
      </c>
      <c r="U1125" s="31">
        <f t="shared" si="363"/>
        <v>31971.456387339043</v>
      </c>
      <c r="V1125" s="31">
        <f t="shared" si="364"/>
        <v>29365.884622662503</v>
      </c>
      <c r="W1125" s="20">
        <f t="shared" si="365"/>
        <v>26972.658649764413</v>
      </c>
      <c r="Y1125" s="153">
        <f t="shared" si="357"/>
        <v>66.236516479999992</v>
      </c>
      <c r="Z1125" s="155">
        <f t="shared" si="366"/>
        <v>8296.7525995286233</v>
      </c>
      <c r="AA1125" s="156">
        <f t="shared" si="367"/>
        <v>26511.462329528247</v>
      </c>
      <c r="AD1125" s="14" t="s">
        <v>961</v>
      </c>
      <c r="AE1125" s="57">
        <v>40524</v>
      </c>
      <c r="AF1125" s="33">
        <f t="shared" si="368"/>
        <v>41259.163213233544</v>
      </c>
      <c r="AG1125" s="84">
        <f t="shared" si="358"/>
        <v>60.838451561094239</v>
      </c>
      <c r="AH1125" s="31">
        <f t="shared" si="369"/>
        <v>37896.672953166613</v>
      </c>
      <c r="AI1125" s="86">
        <f t="shared" si="359"/>
        <v>55.880311723054106</v>
      </c>
      <c r="AJ1125" s="155">
        <f t="shared" si="370"/>
        <v>34808.21492905687</v>
      </c>
      <c r="AK1125" s="56"/>
      <c r="AL1125" s="86">
        <f t="shared" si="371"/>
        <v>51.326244474351235</v>
      </c>
      <c r="AM1125" s="31">
        <f t="shared" si="372"/>
        <v>31971.456387339043</v>
      </c>
      <c r="AN1125" s="86">
        <f t="shared" si="373"/>
        <v>47.143319187212462</v>
      </c>
      <c r="AO1125" s="31">
        <f t="shared" si="374"/>
        <v>29365.884622662503</v>
      </c>
      <c r="AP1125" s="89">
        <f t="shared" si="375"/>
        <v>43.301288975039256</v>
      </c>
      <c r="AQ1125" s="20">
        <f t="shared" si="376"/>
        <v>26972.658649764413</v>
      </c>
      <c r="AR1125" s="86">
        <f t="shared" si="377"/>
        <v>39.772371976058217</v>
      </c>
    </row>
    <row r="1126" spans="1:44" x14ac:dyDescent="0.25">
      <c r="A1126" s="3" t="s">
        <v>782</v>
      </c>
      <c r="B1126" s="4">
        <v>40526</v>
      </c>
      <c r="C1126" s="7">
        <v>4301334124</v>
      </c>
      <c r="D1126" s="8">
        <v>359</v>
      </c>
      <c r="E1126" s="8">
        <v>4742</v>
      </c>
      <c r="F1126" s="8" t="s">
        <v>1695</v>
      </c>
      <c r="G1126" s="8" t="s">
        <v>1696</v>
      </c>
      <c r="H1126" s="8">
        <v>40.024900000000002</v>
      </c>
      <c r="I1126" s="9">
        <v>-110.09791</v>
      </c>
      <c r="J1126" s="7">
        <v>4742</v>
      </c>
      <c r="K1126" s="8">
        <v>365</v>
      </c>
      <c r="L1126" s="8">
        <v>730</v>
      </c>
      <c r="M1126" s="8">
        <v>1095</v>
      </c>
      <c r="N1126" s="8">
        <v>1460</v>
      </c>
      <c r="O1126" s="8">
        <v>1825</v>
      </c>
      <c r="P1126" s="8">
        <v>2190</v>
      </c>
      <c r="Q1126" s="6">
        <v>2.3290384453705478E-4</v>
      </c>
      <c r="R1126" s="33">
        <f t="shared" si="360"/>
        <v>4355.5421183694007</v>
      </c>
      <c r="S1126" s="31">
        <f t="shared" si="361"/>
        <v>4000.5793219927887</v>
      </c>
      <c r="T1126" s="31">
        <f t="shared" si="362"/>
        <v>3674.5448618340974</v>
      </c>
      <c r="U1126" s="31">
        <f t="shared" si="363"/>
        <v>3375.0811707204307</v>
      </c>
      <c r="V1126" s="31">
        <f t="shared" si="364"/>
        <v>3100.0228156871235</v>
      </c>
      <c r="W1126" s="20">
        <f t="shared" si="365"/>
        <v>2847.3808396523341</v>
      </c>
      <c r="Y1126" s="153">
        <f t="shared" si="357"/>
        <v>6.9922876479999996</v>
      </c>
      <c r="Z1126" s="155">
        <f t="shared" si="366"/>
        <v>875.85041912209988</v>
      </c>
      <c r="AA1126" s="156">
        <f t="shared" si="367"/>
        <v>2798.6944427119975</v>
      </c>
      <c r="AD1126" s="14" t="s">
        <v>782</v>
      </c>
      <c r="AE1126" s="57">
        <v>40526</v>
      </c>
      <c r="AF1126" s="33">
        <f t="shared" si="368"/>
        <v>4355.5421183694007</v>
      </c>
      <c r="AG1126" s="84">
        <f t="shared" si="358"/>
        <v>6.4224384973888897</v>
      </c>
      <c r="AH1126" s="31">
        <f t="shared" si="369"/>
        <v>4000.5793219927887</v>
      </c>
      <c r="AI1126" s="86">
        <f t="shared" si="359"/>
        <v>5.8990302357685342</v>
      </c>
      <c r="AJ1126" s="155">
        <f t="shared" si="370"/>
        <v>3674.5448618340974</v>
      </c>
      <c r="AK1126" s="56"/>
      <c r="AL1126" s="86">
        <f t="shared" si="371"/>
        <v>5.4182780787482976</v>
      </c>
      <c r="AM1126" s="31">
        <f t="shared" si="372"/>
        <v>3375.0811707204307</v>
      </c>
      <c r="AN1126" s="86">
        <f t="shared" si="373"/>
        <v>4.9767056897987869</v>
      </c>
      <c r="AO1126" s="31">
        <f t="shared" si="374"/>
        <v>3100.0228156871235</v>
      </c>
      <c r="AP1126" s="89">
        <f t="shared" si="375"/>
        <v>4.5711200427345533</v>
      </c>
      <c r="AQ1126" s="20">
        <f t="shared" si="376"/>
        <v>2847.3808396523341</v>
      </c>
      <c r="AR1126" s="86">
        <f t="shared" si="377"/>
        <v>4.1985883328243112</v>
      </c>
    </row>
    <row r="1127" spans="1:44" x14ac:dyDescent="0.25">
      <c r="A1127" s="3" t="s">
        <v>849</v>
      </c>
      <c r="B1127" s="4">
        <v>40526</v>
      </c>
      <c r="C1127" s="7">
        <v>4301334241</v>
      </c>
      <c r="D1127" s="8">
        <v>366</v>
      </c>
      <c r="E1127" s="8">
        <v>2472</v>
      </c>
      <c r="F1127" s="8" t="s">
        <v>1695</v>
      </c>
      <c r="G1127" s="8" t="s">
        <v>1696</v>
      </c>
      <c r="H1127" s="8">
        <v>40.118540000000003</v>
      </c>
      <c r="I1127" s="9">
        <v>-110.14507</v>
      </c>
      <c r="J1127" s="7">
        <v>2472</v>
      </c>
      <c r="K1127" s="8">
        <v>365</v>
      </c>
      <c r="L1127" s="8">
        <v>730</v>
      </c>
      <c r="M1127" s="8">
        <v>1095</v>
      </c>
      <c r="N1127" s="8">
        <v>1460</v>
      </c>
      <c r="O1127" s="8">
        <v>1825</v>
      </c>
      <c r="P1127" s="8">
        <v>2190</v>
      </c>
      <c r="Q1127" s="6">
        <v>2.3290384453705478E-4</v>
      </c>
      <c r="R1127" s="33">
        <f t="shared" si="360"/>
        <v>2270.5398811913028</v>
      </c>
      <c r="S1127" s="31">
        <f t="shared" si="361"/>
        <v>2085.4981197735501</v>
      </c>
      <c r="T1127" s="31">
        <f t="shared" si="362"/>
        <v>1915.5366719641268</v>
      </c>
      <c r="U1127" s="31">
        <f t="shared" si="363"/>
        <v>1759.4265402827718</v>
      </c>
      <c r="V1127" s="31">
        <f t="shared" si="364"/>
        <v>1616.0388866255944</v>
      </c>
      <c r="W1127" s="20">
        <f t="shared" si="365"/>
        <v>1484.3368695952277</v>
      </c>
      <c r="Y1127" s="153">
        <f t="shared" si="357"/>
        <v>3.6450727679999999</v>
      </c>
      <c r="Z1127" s="155">
        <f t="shared" si="366"/>
        <v>456.57997386542201</v>
      </c>
      <c r="AA1127" s="156">
        <f t="shared" si="367"/>
        <v>1458.9566980987047</v>
      </c>
      <c r="AD1127" s="14" t="s">
        <v>849</v>
      </c>
      <c r="AE1127" s="57">
        <v>40526</v>
      </c>
      <c r="AF1127" s="33">
        <f t="shared" si="368"/>
        <v>2270.5398811913028</v>
      </c>
      <c r="AG1127" s="84">
        <f t="shared" si="358"/>
        <v>3.3480109585713484</v>
      </c>
      <c r="AH1127" s="31">
        <f t="shared" si="369"/>
        <v>2085.4981197735501</v>
      </c>
      <c r="AI1127" s="86">
        <f t="shared" si="359"/>
        <v>3.0751587395233697</v>
      </c>
      <c r="AJ1127" s="155">
        <f t="shared" si="370"/>
        <v>1915.5366719641268</v>
      </c>
      <c r="AK1127" s="56"/>
      <c r="AL1127" s="86">
        <f t="shared" si="371"/>
        <v>2.8245431064246711</v>
      </c>
      <c r="AM1127" s="31">
        <f t="shared" si="372"/>
        <v>1759.4265402827718</v>
      </c>
      <c r="AN1127" s="86">
        <f t="shared" si="373"/>
        <v>2.5943518484147194</v>
      </c>
      <c r="AO1127" s="31">
        <f t="shared" si="374"/>
        <v>1616.0388866255944</v>
      </c>
      <c r="AP1127" s="89">
        <f t="shared" si="375"/>
        <v>2.3829204440404506</v>
      </c>
      <c r="AQ1127" s="20">
        <f t="shared" si="376"/>
        <v>1484.3368695952277</v>
      </c>
      <c r="AR1127" s="86">
        <f t="shared" si="377"/>
        <v>2.1887200250404253</v>
      </c>
    </row>
    <row r="1128" spans="1:44" x14ac:dyDescent="0.25">
      <c r="A1128" s="3" t="s">
        <v>949</v>
      </c>
      <c r="B1128" s="4">
        <v>40526</v>
      </c>
      <c r="C1128" s="7">
        <v>4301350146</v>
      </c>
      <c r="D1128" s="8">
        <v>366</v>
      </c>
      <c r="E1128" s="8">
        <v>3818</v>
      </c>
      <c r="F1128" s="8" t="s">
        <v>1695</v>
      </c>
      <c r="G1128" s="8" t="s">
        <v>1696</v>
      </c>
      <c r="H1128" s="8">
        <v>40.091099999999898</v>
      </c>
      <c r="I1128" s="9">
        <v>-110.13642</v>
      </c>
      <c r="J1128" s="7">
        <v>3818</v>
      </c>
      <c r="K1128" s="8">
        <v>365</v>
      </c>
      <c r="L1128" s="8">
        <v>730</v>
      </c>
      <c r="M1128" s="8">
        <v>1095</v>
      </c>
      <c r="N1128" s="8">
        <v>1460</v>
      </c>
      <c r="O1128" s="8">
        <v>1825</v>
      </c>
      <c r="P1128" s="8">
        <v>2190</v>
      </c>
      <c r="Q1128" s="6">
        <v>2.3290384453705478E-4</v>
      </c>
      <c r="R1128" s="33">
        <f t="shared" si="360"/>
        <v>3506.8451724872143</v>
      </c>
      <c r="S1128" s="31">
        <f t="shared" si="361"/>
        <v>3221.0484713978212</v>
      </c>
      <c r="T1128" s="31">
        <f t="shared" si="362"/>
        <v>2958.5432902746911</v>
      </c>
      <c r="U1128" s="31">
        <f t="shared" si="363"/>
        <v>2717.4314444982292</v>
      </c>
      <c r="V1128" s="31">
        <f t="shared" si="364"/>
        <v>2495.9694454435758</v>
      </c>
      <c r="W1128" s="20">
        <f t="shared" si="365"/>
        <v>2292.5558932502345</v>
      </c>
      <c r="Y1128" s="153">
        <f t="shared" si="357"/>
        <v>5.6298089920000001</v>
      </c>
      <c r="Z1128" s="155">
        <f t="shared" si="366"/>
        <v>705.18703083259754</v>
      </c>
      <c r="AA1128" s="156">
        <f t="shared" si="367"/>
        <v>2253.3562594420932</v>
      </c>
      <c r="AD1128" s="14" t="s">
        <v>949</v>
      </c>
      <c r="AE1128" s="57">
        <v>40526</v>
      </c>
      <c r="AF1128" s="33">
        <f t="shared" si="368"/>
        <v>3506.8451724872143</v>
      </c>
      <c r="AG1128" s="84">
        <f t="shared" si="358"/>
        <v>5.1709975080199868</v>
      </c>
      <c r="AH1128" s="31">
        <f t="shared" si="369"/>
        <v>3221.0484713978212</v>
      </c>
      <c r="AI1128" s="86">
        <f t="shared" si="359"/>
        <v>4.7495776972088288</v>
      </c>
      <c r="AJ1128" s="155">
        <f t="shared" si="370"/>
        <v>2958.5432902746911</v>
      </c>
      <c r="AK1128" s="56"/>
      <c r="AL1128" s="86">
        <f t="shared" si="371"/>
        <v>4.3625022574148042</v>
      </c>
      <c r="AM1128" s="31">
        <f t="shared" si="372"/>
        <v>2717.4314444982292</v>
      </c>
      <c r="AN1128" s="86">
        <f t="shared" si="373"/>
        <v>4.0069722318961967</v>
      </c>
      <c r="AO1128" s="31">
        <f t="shared" si="374"/>
        <v>2495.9694454435758</v>
      </c>
      <c r="AP1128" s="89">
        <f t="shared" si="375"/>
        <v>3.6804167699621519</v>
      </c>
      <c r="AQ1128" s="20">
        <f t="shared" si="376"/>
        <v>2292.5558932502345</v>
      </c>
      <c r="AR1128" s="86">
        <f t="shared" si="377"/>
        <v>3.3804745370567737</v>
      </c>
    </row>
    <row r="1129" spans="1:44" x14ac:dyDescent="0.25">
      <c r="A1129" s="3" t="s">
        <v>1098</v>
      </c>
      <c r="B1129" s="4">
        <v>40526</v>
      </c>
      <c r="C1129" s="7">
        <v>4301350378</v>
      </c>
      <c r="D1129" s="8">
        <v>366</v>
      </c>
      <c r="E1129" s="8">
        <v>434</v>
      </c>
      <c r="F1129" s="8" t="s">
        <v>1695</v>
      </c>
      <c r="G1129" s="8" t="s">
        <v>1696</v>
      </c>
      <c r="H1129" s="8">
        <v>40.132539999999899</v>
      </c>
      <c r="I1129" s="9">
        <v>-110.19271000000001</v>
      </c>
      <c r="J1129" s="7">
        <v>434</v>
      </c>
      <c r="K1129" s="8">
        <v>365</v>
      </c>
      <c r="L1129" s="8">
        <v>730</v>
      </c>
      <c r="M1129" s="8">
        <v>1095</v>
      </c>
      <c r="N1129" s="8">
        <v>1460</v>
      </c>
      <c r="O1129" s="8">
        <v>1825</v>
      </c>
      <c r="P1129" s="8">
        <v>2190</v>
      </c>
      <c r="Q1129" s="6">
        <v>2.3290384453705478E-4</v>
      </c>
      <c r="R1129" s="33">
        <f t="shared" si="360"/>
        <v>398.63038367193582</v>
      </c>
      <c r="S1129" s="31">
        <f t="shared" si="361"/>
        <v>366.14327830975759</v>
      </c>
      <c r="T1129" s="31">
        <f t="shared" si="362"/>
        <v>336.30376845972131</v>
      </c>
      <c r="U1129" s="31">
        <f t="shared" si="363"/>
        <v>308.89608352860961</v>
      </c>
      <c r="V1129" s="31">
        <f t="shared" si="364"/>
        <v>283.7220375386359</v>
      </c>
      <c r="W1129" s="20">
        <f t="shared" si="365"/>
        <v>260.59959603734984</v>
      </c>
      <c r="Y1129" s="153">
        <f t="shared" si="357"/>
        <v>0.63995209600000003</v>
      </c>
      <c r="Z1129" s="155">
        <f t="shared" si="366"/>
        <v>80.16007631779658</v>
      </c>
      <c r="AA1129" s="156">
        <f t="shared" si="367"/>
        <v>256.1436921419247</v>
      </c>
      <c r="AD1129" s="14" t="s">
        <v>1098</v>
      </c>
      <c r="AE1129" s="57">
        <v>40526</v>
      </c>
      <c r="AF1129" s="33">
        <f t="shared" si="368"/>
        <v>398.63038367193582</v>
      </c>
      <c r="AG1129" s="84">
        <f t="shared" si="358"/>
        <v>0.58779804046115092</v>
      </c>
      <c r="AH1129" s="31">
        <f t="shared" si="369"/>
        <v>366.14327830975759</v>
      </c>
      <c r="AI1129" s="86">
        <f t="shared" si="359"/>
        <v>0.53989437417198316</v>
      </c>
      <c r="AJ1129" s="155">
        <f t="shared" si="370"/>
        <v>336.30376845972131</v>
      </c>
      <c r="AK1129" s="56"/>
      <c r="AL1129" s="86">
        <f t="shared" si="371"/>
        <v>0.49589470395967128</v>
      </c>
      <c r="AM1129" s="31">
        <f t="shared" si="372"/>
        <v>308.89608352860961</v>
      </c>
      <c r="AN1129" s="86">
        <f t="shared" si="373"/>
        <v>0.4554808665906101</v>
      </c>
      <c r="AO1129" s="31">
        <f t="shared" si="374"/>
        <v>283.7220375386359</v>
      </c>
      <c r="AP1129" s="89">
        <f t="shared" si="375"/>
        <v>0.41836062812037034</v>
      </c>
      <c r="AQ1129" s="20">
        <f t="shared" si="376"/>
        <v>260.59959603734984</v>
      </c>
      <c r="AR1129" s="86">
        <f t="shared" si="377"/>
        <v>0.38426557073929796</v>
      </c>
    </row>
    <row r="1130" spans="1:44" x14ac:dyDescent="0.25">
      <c r="A1130" s="3" t="s">
        <v>885</v>
      </c>
      <c r="B1130" s="4">
        <v>40527</v>
      </c>
      <c r="C1130" s="7">
        <v>4301350024</v>
      </c>
      <c r="D1130" s="8">
        <v>363</v>
      </c>
      <c r="E1130" s="8">
        <v>2999</v>
      </c>
      <c r="F1130" s="8" t="s">
        <v>1695</v>
      </c>
      <c r="G1130" s="8" t="s">
        <v>1696</v>
      </c>
      <c r="H1130" s="8">
        <v>40.093429999999898</v>
      </c>
      <c r="I1130" s="9">
        <v>-110.1874</v>
      </c>
      <c r="J1130" s="7">
        <v>2999</v>
      </c>
      <c r="K1130" s="8">
        <v>365</v>
      </c>
      <c r="L1130" s="8">
        <v>730</v>
      </c>
      <c r="M1130" s="8">
        <v>1095</v>
      </c>
      <c r="N1130" s="8">
        <v>1460</v>
      </c>
      <c r="O1130" s="8">
        <v>1825</v>
      </c>
      <c r="P1130" s="8">
        <v>2190</v>
      </c>
      <c r="Q1130" s="6">
        <v>2.3290384453705478E-4</v>
      </c>
      <c r="R1130" s="33">
        <f t="shared" si="360"/>
        <v>2754.5910613643678</v>
      </c>
      <c r="S1130" s="31">
        <f t="shared" si="361"/>
        <v>2530.1006720068272</v>
      </c>
      <c r="T1130" s="31">
        <f t="shared" si="362"/>
        <v>2323.9055336652168</v>
      </c>
      <c r="U1130" s="31">
        <f t="shared" si="363"/>
        <v>2134.5146417103692</v>
      </c>
      <c r="V1130" s="31">
        <f t="shared" si="364"/>
        <v>1960.5585036367952</v>
      </c>
      <c r="W1130" s="20">
        <f t="shared" si="365"/>
        <v>1800.7792362120097</v>
      </c>
      <c r="Y1130" s="153">
        <f t="shared" si="357"/>
        <v>4.4221574559999999</v>
      </c>
      <c r="Z1130" s="155">
        <f t="shared" si="366"/>
        <v>553.91720939417496</v>
      </c>
      <c r="AA1130" s="156">
        <f t="shared" si="367"/>
        <v>1769.9883242710418</v>
      </c>
      <c r="AD1130" s="14" t="s">
        <v>885</v>
      </c>
      <c r="AE1130" s="57">
        <v>40527</v>
      </c>
      <c r="AF1130" s="33">
        <f t="shared" si="368"/>
        <v>2754.5910613643678</v>
      </c>
      <c r="AG1130" s="84">
        <f t="shared" si="358"/>
        <v>4.0617657219884604</v>
      </c>
      <c r="AH1130" s="31">
        <f t="shared" si="369"/>
        <v>2530.1006720068272</v>
      </c>
      <c r="AI1130" s="86">
        <f t="shared" si="359"/>
        <v>3.7307447653036347</v>
      </c>
      <c r="AJ1130" s="155">
        <f t="shared" si="370"/>
        <v>2323.9055336652168</v>
      </c>
      <c r="AK1130" s="56"/>
      <c r="AL1130" s="86">
        <f t="shared" si="371"/>
        <v>3.4267009612328434</v>
      </c>
      <c r="AM1130" s="31">
        <f t="shared" si="372"/>
        <v>2134.5146417103692</v>
      </c>
      <c r="AN1130" s="86">
        <f t="shared" si="373"/>
        <v>3.1474357578461745</v>
      </c>
      <c r="AO1130" s="31">
        <f t="shared" si="374"/>
        <v>1960.5585036367952</v>
      </c>
      <c r="AP1130" s="89">
        <f t="shared" si="375"/>
        <v>2.8909297781866146</v>
      </c>
      <c r="AQ1130" s="20">
        <f t="shared" si="376"/>
        <v>1800.7792362120097</v>
      </c>
      <c r="AR1130" s="86">
        <f t="shared" si="377"/>
        <v>2.6553282180810016</v>
      </c>
    </row>
    <row r="1131" spans="1:44" x14ac:dyDescent="0.25">
      <c r="A1131" s="3" t="s">
        <v>1094</v>
      </c>
      <c r="B1131" s="4">
        <v>40527</v>
      </c>
      <c r="C1131" s="7">
        <v>4301350373</v>
      </c>
      <c r="D1131" s="8">
        <v>348</v>
      </c>
      <c r="E1131" s="8">
        <v>2622</v>
      </c>
      <c r="F1131" s="8" t="s">
        <v>1695</v>
      </c>
      <c r="G1131" s="8" t="s">
        <v>1696</v>
      </c>
      <c r="H1131" s="8">
        <v>40.136670000000002</v>
      </c>
      <c r="I1131" s="9">
        <v>-110.17332</v>
      </c>
      <c r="J1131" s="7">
        <v>2622</v>
      </c>
      <c r="K1131" s="8">
        <v>365</v>
      </c>
      <c r="L1131" s="8">
        <v>730</v>
      </c>
      <c r="M1131" s="8">
        <v>1095</v>
      </c>
      <c r="N1131" s="8">
        <v>1460</v>
      </c>
      <c r="O1131" s="8">
        <v>1825</v>
      </c>
      <c r="P1131" s="8">
        <v>2190</v>
      </c>
      <c r="Q1131" s="6">
        <v>2.3290384453705478E-4</v>
      </c>
      <c r="R1131" s="33">
        <f t="shared" si="360"/>
        <v>2408.3153594189303</v>
      </c>
      <c r="S1131" s="31">
        <f t="shared" si="361"/>
        <v>2212.0453357792267</v>
      </c>
      <c r="T1131" s="31">
        <f t="shared" si="362"/>
        <v>2031.7706933211734</v>
      </c>
      <c r="U1131" s="31">
        <f t="shared" si="363"/>
        <v>1866.1878594746877</v>
      </c>
      <c r="V1131" s="31">
        <f t="shared" si="364"/>
        <v>1714.0994986781184</v>
      </c>
      <c r="W1131" s="20">
        <f t="shared" si="365"/>
        <v>1574.4058544007635</v>
      </c>
      <c r="Y1131" s="153">
        <f t="shared" si="357"/>
        <v>3.8662543679999999</v>
      </c>
      <c r="Z1131" s="155">
        <f t="shared" si="366"/>
        <v>484.28506936696459</v>
      </c>
      <c r="AA1131" s="156">
        <f t="shared" si="367"/>
        <v>1547.4856239542087</v>
      </c>
      <c r="AD1131" s="14" t="s">
        <v>1094</v>
      </c>
      <c r="AE1131" s="57">
        <v>40527</v>
      </c>
      <c r="AF1131" s="33">
        <f t="shared" si="368"/>
        <v>2408.3153594189303</v>
      </c>
      <c r="AG1131" s="84">
        <f t="shared" si="358"/>
        <v>3.551166963339027</v>
      </c>
      <c r="AH1131" s="31">
        <f t="shared" si="369"/>
        <v>2212.0453357792267</v>
      </c>
      <c r="AI1131" s="86">
        <f t="shared" si="359"/>
        <v>3.2617581776012439</v>
      </c>
      <c r="AJ1131" s="155">
        <f t="shared" si="370"/>
        <v>2031.7706933211734</v>
      </c>
      <c r="AK1131" s="56"/>
      <c r="AL1131" s="86">
        <f t="shared" si="371"/>
        <v>2.9959352852125765</v>
      </c>
      <c r="AM1131" s="31">
        <f t="shared" si="372"/>
        <v>1866.1878594746877</v>
      </c>
      <c r="AN1131" s="86">
        <f t="shared" si="373"/>
        <v>2.7517761110612438</v>
      </c>
      <c r="AO1131" s="31">
        <f t="shared" si="374"/>
        <v>1714.0994986781184</v>
      </c>
      <c r="AP1131" s="89">
        <f t="shared" si="375"/>
        <v>2.5275151311788271</v>
      </c>
      <c r="AQ1131" s="20">
        <f t="shared" si="376"/>
        <v>1574.4058544007635</v>
      </c>
      <c r="AR1131" s="86">
        <f t="shared" si="377"/>
        <v>2.3215307061715191</v>
      </c>
    </row>
    <row r="1132" spans="1:44" x14ac:dyDescent="0.25">
      <c r="A1132" s="3" t="s">
        <v>1522</v>
      </c>
      <c r="B1132" s="4">
        <v>40527</v>
      </c>
      <c r="C1132" s="7">
        <v>4304751104</v>
      </c>
      <c r="D1132" s="8">
        <v>361</v>
      </c>
      <c r="E1132" s="8">
        <v>7756</v>
      </c>
      <c r="F1132" s="8" t="s">
        <v>1695</v>
      </c>
      <c r="G1132" s="8" t="s">
        <v>1697</v>
      </c>
      <c r="H1132" s="8">
        <v>40.118650000000002</v>
      </c>
      <c r="I1132" s="9">
        <v>-109.93355</v>
      </c>
      <c r="J1132" s="7">
        <v>7756</v>
      </c>
      <c r="K1132" s="8">
        <v>365</v>
      </c>
      <c r="L1132" s="8">
        <v>730</v>
      </c>
      <c r="M1132" s="8">
        <v>1095</v>
      </c>
      <c r="N1132" s="8">
        <v>1460</v>
      </c>
      <c r="O1132" s="8">
        <v>1825</v>
      </c>
      <c r="P1132" s="8">
        <v>2190</v>
      </c>
      <c r="Q1132" s="6">
        <v>2.3290384453705478E-4</v>
      </c>
      <c r="R1132" s="33">
        <f t="shared" si="360"/>
        <v>7123.9107275565311</v>
      </c>
      <c r="S1132" s="31">
        <f t="shared" si="361"/>
        <v>6543.3347156001837</v>
      </c>
      <c r="T1132" s="31">
        <f t="shared" si="362"/>
        <v>6010.0737976350192</v>
      </c>
      <c r="U1132" s="31">
        <f t="shared" si="363"/>
        <v>5520.2719443499918</v>
      </c>
      <c r="V1132" s="31">
        <f t="shared" si="364"/>
        <v>5070.3873805291714</v>
      </c>
      <c r="W1132" s="20">
        <f t="shared" si="365"/>
        <v>4657.1669743448974</v>
      </c>
      <c r="Y1132" s="153">
        <f t="shared" si="357"/>
        <v>11.436563264</v>
      </c>
      <c r="Z1132" s="155">
        <f t="shared" si="366"/>
        <v>1432.5381380664292</v>
      </c>
      <c r="AA1132" s="156">
        <f t="shared" si="367"/>
        <v>4577.5356595685898</v>
      </c>
      <c r="AD1132" s="14" t="s">
        <v>1522</v>
      </c>
      <c r="AE1132" s="57">
        <v>40527</v>
      </c>
      <c r="AF1132" s="33">
        <f t="shared" si="368"/>
        <v>7123.9107275565311</v>
      </c>
      <c r="AG1132" s="84">
        <f t="shared" si="358"/>
        <v>10.504519819854117</v>
      </c>
      <c r="AH1132" s="31">
        <f t="shared" si="369"/>
        <v>6543.3347156001837</v>
      </c>
      <c r="AI1132" s="86">
        <f t="shared" si="359"/>
        <v>9.6484349448799573</v>
      </c>
      <c r="AJ1132" s="155">
        <f t="shared" si="370"/>
        <v>6010.0737976350192</v>
      </c>
      <c r="AK1132" s="56"/>
      <c r="AL1132" s="86">
        <f t="shared" si="371"/>
        <v>8.8621182578599313</v>
      </c>
      <c r="AM1132" s="31">
        <f t="shared" si="372"/>
        <v>5520.2719443499918</v>
      </c>
      <c r="AN1132" s="86">
        <f t="shared" si="373"/>
        <v>8.1398838739096142</v>
      </c>
      <c r="AO1132" s="31">
        <f t="shared" si="374"/>
        <v>5070.3873805291714</v>
      </c>
      <c r="AP1132" s="89">
        <f t="shared" si="375"/>
        <v>7.4765092896350058</v>
      </c>
      <c r="AQ1132" s="20">
        <f t="shared" si="376"/>
        <v>4657.1669743448974</v>
      </c>
      <c r="AR1132" s="86">
        <f t="shared" si="377"/>
        <v>6.8671976190184223</v>
      </c>
    </row>
    <row r="1133" spans="1:44" x14ac:dyDescent="0.25">
      <c r="A1133" s="3" t="s">
        <v>1041</v>
      </c>
      <c r="B1133" s="4">
        <v>40530</v>
      </c>
      <c r="C1133" s="7">
        <v>4301350283</v>
      </c>
      <c r="D1133" s="8">
        <v>366</v>
      </c>
      <c r="E1133" s="8">
        <v>5409</v>
      </c>
      <c r="F1133" s="8" t="s">
        <v>1695</v>
      </c>
      <c r="G1133" s="8" t="s">
        <v>1696</v>
      </c>
      <c r="H1133" s="8">
        <v>40.054340000000003</v>
      </c>
      <c r="I1133" s="9">
        <v>-110.09856000000001</v>
      </c>
      <c r="J1133" s="7">
        <v>5409</v>
      </c>
      <c r="K1133" s="8">
        <v>365</v>
      </c>
      <c r="L1133" s="8">
        <v>730</v>
      </c>
      <c r="M1133" s="8">
        <v>1095</v>
      </c>
      <c r="N1133" s="8">
        <v>1460</v>
      </c>
      <c r="O1133" s="8">
        <v>1825</v>
      </c>
      <c r="P1133" s="8">
        <v>2190</v>
      </c>
      <c r="Q1133" s="6">
        <v>2.3290384453705478E-4</v>
      </c>
      <c r="R1133" s="33">
        <f t="shared" si="360"/>
        <v>4968.1837448882507</v>
      </c>
      <c r="S1133" s="31">
        <f t="shared" si="361"/>
        <v>4563.2926091646978</v>
      </c>
      <c r="T1133" s="31">
        <f t="shared" si="362"/>
        <v>4191.3988101350978</v>
      </c>
      <c r="U1133" s="31">
        <f t="shared" si="363"/>
        <v>3849.8131700604827</v>
      </c>
      <c r="V1133" s="31">
        <f t="shared" si="364"/>
        <v>3536.065670614013</v>
      </c>
      <c r="W1133" s="20">
        <f t="shared" si="365"/>
        <v>3247.8875920876158</v>
      </c>
      <c r="Y1133" s="153">
        <f t="shared" si="357"/>
        <v>7.975808496</v>
      </c>
      <c r="Z1133" s="155">
        <f t="shared" si="366"/>
        <v>999.04574378562609</v>
      </c>
      <c r="AA1133" s="156">
        <f t="shared" si="367"/>
        <v>3192.3530663494716</v>
      </c>
      <c r="AD1133" s="14" t="s">
        <v>1041</v>
      </c>
      <c r="AE1133" s="57">
        <v>40530</v>
      </c>
      <c r="AF1133" s="33">
        <f t="shared" si="368"/>
        <v>4968.1837448882507</v>
      </c>
      <c r="AG1133" s="84">
        <f t="shared" si="358"/>
        <v>7.3258055319225006</v>
      </c>
      <c r="AH1133" s="31">
        <f t="shared" si="369"/>
        <v>4563.2926091646978</v>
      </c>
      <c r="AI1133" s="86">
        <f t="shared" si="359"/>
        <v>6.7287757370881502</v>
      </c>
      <c r="AJ1133" s="155">
        <f t="shared" si="370"/>
        <v>4191.3988101350978</v>
      </c>
      <c r="AK1133" s="56"/>
      <c r="AL1133" s="86">
        <f t="shared" si="371"/>
        <v>6.1804019670918473</v>
      </c>
      <c r="AM1133" s="31">
        <f t="shared" si="372"/>
        <v>3849.8131700604827</v>
      </c>
      <c r="AN1133" s="86">
        <f t="shared" si="373"/>
        <v>5.6767189110336638</v>
      </c>
      <c r="AO1133" s="31">
        <f t="shared" si="374"/>
        <v>3536.065670614013</v>
      </c>
      <c r="AP1133" s="89">
        <f t="shared" si="375"/>
        <v>5.2140844182098691</v>
      </c>
      <c r="AQ1133" s="20">
        <f t="shared" si="376"/>
        <v>3247.8875920876158</v>
      </c>
      <c r="AR1133" s="86">
        <f t="shared" si="377"/>
        <v>4.7891531615872411</v>
      </c>
    </row>
    <row r="1134" spans="1:44" x14ac:dyDescent="0.25">
      <c r="A1134" s="3" t="s">
        <v>1099</v>
      </c>
      <c r="B1134" s="4">
        <v>40530</v>
      </c>
      <c r="C1134" s="7">
        <v>4301350379</v>
      </c>
      <c r="D1134" s="8">
        <v>366</v>
      </c>
      <c r="E1134" s="8">
        <v>649</v>
      </c>
      <c r="F1134" s="8" t="s">
        <v>1695</v>
      </c>
      <c r="G1134" s="8" t="s">
        <v>1696</v>
      </c>
      <c r="H1134" s="8">
        <v>40.1295</v>
      </c>
      <c r="I1134" s="9">
        <v>-110.19849000000001</v>
      </c>
      <c r="J1134" s="7">
        <v>649</v>
      </c>
      <c r="K1134" s="8">
        <v>365</v>
      </c>
      <c r="L1134" s="8">
        <v>730</v>
      </c>
      <c r="M1134" s="8">
        <v>1095</v>
      </c>
      <c r="N1134" s="8">
        <v>1460</v>
      </c>
      <c r="O1134" s="8">
        <v>1825</v>
      </c>
      <c r="P1134" s="8">
        <v>2190</v>
      </c>
      <c r="Q1134" s="6">
        <v>2.3290384453705478E-4</v>
      </c>
      <c r="R1134" s="33">
        <f t="shared" si="360"/>
        <v>596.10856913153543</v>
      </c>
      <c r="S1134" s="31">
        <f t="shared" si="361"/>
        <v>547.52762125122729</v>
      </c>
      <c r="T1134" s="31">
        <f t="shared" si="362"/>
        <v>502.90586573815466</v>
      </c>
      <c r="U1134" s="31">
        <f t="shared" si="363"/>
        <v>461.92064103702222</v>
      </c>
      <c r="V1134" s="31">
        <f t="shared" si="364"/>
        <v>424.27558148058688</v>
      </c>
      <c r="W1134" s="20">
        <f t="shared" si="365"/>
        <v>389.69847425861764</v>
      </c>
      <c r="Y1134" s="153">
        <f t="shared" si="357"/>
        <v>0.95697905599999999</v>
      </c>
      <c r="Z1134" s="155">
        <f t="shared" si="366"/>
        <v>119.87071320334097</v>
      </c>
      <c r="AA1134" s="156">
        <f t="shared" si="367"/>
        <v>383.03515253481368</v>
      </c>
      <c r="AD1134" s="14" t="s">
        <v>1099</v>
      </c>
      <c r="AE1134" s="57">
        <v>40530</v>
      </c>
      <c r="AF1134" s="33">
        <f t="shared" si="368"/>
        <v>596.10856913153543</v>
      </c>
      <c r="AG1134" s="84">
        <f t="shared" si="358"/>
        <v>0.8789883139614908</v>
      </c>
      <c r="AH1134" s="31">
        <f t="shared" si="369"/>
        <v>547.52762125122729</v>
      </c>
      <c r="AI1134" s="86">
        <f t="shared" si="359"/>
        <v>0.80735356875026965</v>
      </c>
      <c r="AJ1134" s="155">
        <f t="shared" si="370"/>
        <v>502.90586573815466</v>
      </c>
      <c r="AK1134" s="56"/>
      <c r="AL1134" s="86">
        <f t="shared" si="371"/>
        <v>0.74155682688900149</v>
      </c>
      <c r="AM1134" s="31">
        <f t="shared" si="372"/>
        <v>461.92064103702222</v>
      </c>
      <c r="AN1134" s="86">
        <f t="shared" si="373"/>
        <v>0.68112230971729482</v>
      </c>
      <c r="AO1134" s="31">
        <f t="shared" si="374"/>
        <v>424.27558148058688</v>
      </c>
      <c r="AP1134" s="89">
        <f t="shared" si="375"/>
        <v>0.62561301301871053</v>
      </c>
      <c r="AQ1134" s="20">
        <f t="shared" si="376"/>
        <v>389.69847425861764</v>
      </c>
      <c r="AR1134" s="86">
        <f t="shared" si="377"/>
        <v>0.57462754702719909</v>
      </c>
    </row>
    <row r="1135" spans="1:44" x14ac:dyDescent="0.25">
      <c r="A1135" s="3" t="s">
        <v>1525</v>
      </c>
      <c r="B1135" s="4">
        <v>40531</v>
      </c>
      <c r="C1135" s="7">
        <v>4304751118</v>
      </c>
      <c r="D1135" s="8">
        <v>351</v>
      </c>
      <c r="E1135" s="8">
        <v>4476</v>
      </c>
      <c r="F1135" s="8" t="s">
        <v>1695</v>
      </c>
      <c r="G1135" s="8" t="s">
        <v>1697</v>
      </c>
      <c r="H1135" s="8">
        <v>40.1586</v>
      </c>
      <c r="I1135" s="9">
        <v>-109.88544</v>
      </c>
      <c r="J1135" s="7">
        <v>4476</v>
      </c>
      <c r="K1135" s="8">
        <v>365</v>
      </c>
      <c r="L1135" s="8">
        <v>730</v>
      </c>
      <c r="M1135" s="8">
        <v>1095</v>
      </c>
      <c r="N1135" s="8">
        <v>1460</v>
      </c>
      <c r="O1135" s="8">
        <v>1825</v>
      </c>
      <c r="P1135" s="8">
        <v>2190</v>
      </c>
      <c r="Q1135" s="6">
        <v>2.3290384453705478E-4</v>
      </c>
      <c r="R1135" s="33">
        <f t="shared" si="360"/>
        <v>4111.2202703124076</v>
      </c>
      <c r="S1135" s="31">
        <f t="shared" si="361"/>
        <v>3776.1689256093891</v>
      </c>
      <c r="T1135" s="31">
        <f t="shared" si="362"/>
        <v>3468.4231972942684</v>
      </c>
      <c r="U1135" s="31">
        <f t="shared" si="363"/>
        <v>3185.7577646867667</v>
      </c>
      <c r="V1135" s="31">
        <f t="shared" si="364"/>
        <v>2926.1286636473142</v>
      </c>
      <c r="W1135" s="20">
        <f t="shared" si="365"/>
        <v>2687.658506597184</v>
      </c>
      <c r="Y1135" s="153">
        <f t="shared" si="357"/>
        <v>6.6000589439999997</v>
      </c>
      <c r="Z1135" s="155">
        <f t="shared" si="366"/>
        <v>826.72004976603114</v>
      </c>
      <c r="AA1135" s="156">
        <f t="shared" si="367"/>
        <v>2641.7031475282374</v>
      </c>
      <c r="AD1135" s="14" t="s">
        <v>1525</v>
      </c>
      <c r="AE1135" s="57">
        <v>40531</v>
      </c>
      <c r="AF1135" s="33">
        <f t="shared" si="368"/>
        <v>4111.2202703124076</v>
      </c>
      <c r="AG1135" s="84">
        <f t="shared" si="358"/>
        <v>6.0621751822675387</v>
      </c>
      <c r="AH1135" s="31">
        <f t="shared" si="369"/>
        <v>3776.1689256093891</v>
      </c>
      <c r="AI1135" s="86">
        <f t="shared" si="359"/>
        <v>5.5681272322437705</v>
      </c>
      <c r="AJ1135" s="155">
        <f t="shared" si="370"/>
        <v>3468.4231972942684</v>
      </c>
      <c r="AK1135" s="56"/>
      <c r="AL1135" s="86">
        <f t="shared" si="371"/>
        <v>5.11434261503108</v>
      </c>
      <c r="AM1135" s="31">
        <f t="shared" si="372"/>
        <v>3185.7577646867667</v>
      </c>
      <c r="AN1135" s="86">
        <f t="shared" si="373"/>
        <v>4.6975399973722833</v>
      </c>
      <c r="AO1135" s="31">
        <f t="shared" si="374"/>
        <v>2926.1286636473142</v>
      </c>
      <c r="AP1135" s="89">
        <f t="shared" si="375"/>
        <v>4.3147054642091653</v>
      </c>
      <c r="AQ1135" s="20">
        <f t="shared" si="376"/>
        <v>2687.658506597184</v>
      </c>
      <c r="AR1135" s="86">
        <f t="shared" si="377"/>
        <v>3.9630707249518378</v>
      </c>
    </row>
    <row r="1136" spans="1:44" x14ac:dyDescent="0.25">
      <c r="A1136" s="3" t="s">
        <v>822</v>
      </c>
      <c r="B1136" s="4">
        <v>40532</v>
      </c>
      <c r="C1136" s="7">
        <v>4301334199</v>
      </c>
      <c r="D1136" s="8">
        <v>360</v>
      </c>
      <c r="E1136" s="8">
        <v>491</v>
      </c>
      <c r="F1136" s="8" t="s">
        <v>1695</v>
      </c>
      <c r="G1136" s="8" t="s">
        <v>1696</v>
      </c>
      <c r="H1136" s="8">
        <v>40.080359999999899</v>
      </c>
      <c r="I1136" s="9">
        <v>-110.164109999999</v>
      </c>
      <c r="J1136" s="7">
        <v>491</v>
      </c>
      <c r="K1136" s="8">
        <v>365</v>
      </c>
      <c r="L1136" s="8">
        <v>730</v>
      </c>
      <c r="M1136" s="8">
        <v>1095</v>
      </c>
      <c r="N1136" s="8">
        <v>1460</v>
      </c>
      <c r="O1136" s="8">
        <v>1825</v>
      </c>
      <c r="P1136" s="8">
        <v>2190</v>
      </c>
      <c r="Q1136" s="6">
        <v>2.3290384453705478E-4</v>
      </c>
      <c r="R1136" s="33">
        <f t="shared" si="360"/>
        <v>450.98506539843436</v>
      </c>
      <c r="S1136" s="31">
        <f t="shared" si="361"/>
        <v>414.23122039191469</v>
      </c>
      <c r="T1136" s="31">
        <f t="shared" si="362"/>
        <v>380.47269657539897</v>
      </c>
      <c r="U1136" s="31">
        <f t="shared" si="363"/>
        <v>349.46538482153761</v>
      </c>
      <c r="V1136" s="31">
        <f t="shared" si="364"/>
        <v>320.98507011859505</v>
      </c>
      <c r="W1136" s="20">
        <f t="shared" si="365"/>
        <v>294.82581026345338</v>
      </c>
      <c r="Y1136" s="153">
        <f t="shared" si="357"/>
        <v>0.72400110399999995</v>
      </c>
      <c r="Z1136" s="155">
        <f t="shared" si="366"/>
        <v>90.688012608382763</v>
      </c>
      <c r="AA1136" s="156">
        <f t="shared" si="367"/>
        <v>289.78468396701618</v>
      </c>
      <c r="AD1136" s="14" t="s">
        <v>822</v>
      </c>
      <c r="AE1136" s="57">
        <v>40532</v>
      </c>
      <c r="AF1136" s="33">
        <f t="shared" si="368"/>
        <v>450.98506539843436</v>
      </c>
      <c r="AG1136" s="84">
        <f t="shared" si="358"/>
        <v>0.66499732227286901</v>
      </c>
      <c r="AH1136" s="31">
        <f t="shared" si="369"/>
        <v>414.23122039191469</v>
      </c>
      <c r="AI1136" s="86">
        <f t="shared" si="359"/>
        <v>0.61080216064157544</v>
      </c>
      <c r="AJ1136" s="155">
        <f t="shared" si="370"/>
        <v>380.47269657539897</v>
      </c>
      <c r="AK1136" s="56"/>
      <c r="AL1136" s="86">
        <f t="shared" si="371"/>
        <v>0.56102373189907506</v>
      </c>
      <c r="AM1136" s="31">
        <f t="shared" si="372"/>
        <v>349.46538482153761</v>
      </c>
      <c r="AN1136" s="86">
        <f t="shared" si="373"/>
        <v>0.51530208639628938</v>
      </c>
      <c r="AO1136" s="31">
        <f t="shared" si="374"/>
        <v>320.98507011859505</v>
      </c>
      <c r="AP1136" s="89">
        <f t="shared" si="375"/>
        <v>0.47330660923295359</v>
      </c>
      <c r="AQ1136" s="20">
        <f t="shared" si="376"/>
        <v>294.82581026345338</v>
      </c>
      <c r="AR1136" s="86">
        <f t="shared" si="377"/>
        <v>0.4347336295691136</v>
      </c>
    </row>
    <row r="1137" spans="1:44" x14ac:dyDescent="0.25">
      <c r="A1137" s="3" t="s">
        <v>1531</v>
      </c>
      <c r="B1137" s="4">
        <v>40532</v>
      </c>
      <c r="C1137" s="7">
        <v>4304751128</v>
      </c>
      <c r="D1137" s="8">
        <v>352</v>
      </c>
      <c r="E1137" s="8">
        <v>2423</v>
      </c>
      <c r="F1137" s="8" t="s">
        <v>1695</v>
      </c>
      <c r="G1137" s="8" t="s">
        <v>1697</v>
      </c>
      <c r="H1137" s="8">
        <v>40.12283</v>
      </c>
      <c r="I1137" s="9">
        <v>-109.83319</v>
      </c>
      <c r="J1137" s="7">
        <v>2423</v>
      </c>
      <c r="K1137" s="8">
        <v>365</v>
      </c>
      <c r="L1137" s="8">
        <v>730</v>
      </c>
      <c r="M1137" s="8">
        <v>1095</v>
      </c>
      <c r="N1137" s="8">
        <v>1460</v>
      </c>
      <c r="O1137" s="8">
        <v>1825</v>
      </c>
      <c r="P1137" s="8">
        <v>2190</v>
      </c>
      <c r="Q1137" s="6">
        <v>2.3290384453705478E-4</v>
      </c>
      <c r="R1137" s="33">
        <f t="shared" si="360"/>
        <v>2225.5332249702778</v>
      </c>
      <c r="S1137" s="31">
        <f t="shared" si="361"/>
        <v>2044.1593625450289</v>
      </c>
      <c r="T1137" s="31">
        <f t="shared" si="362"/>
        <v>1877.5668916541583</v>
      </c>
      <c r="U1137" s="31">
        <f t="shared" si="363"/>
        <v>1724.5511760134127</v>
      </c>
      <c r="V1137" s="31">
        <f t="shared" si="364"/>
        <v>1584.0057533551033</v>
      </c>
      <c r="W1137" s="20">
        <f t="shared" si="365"/>
        <v>1454.9143345587527</v>
      </c>
      <c r="Y1137" s="153">
        <f t="shared" si="357"/>
        <v>3.572820112</v>
      </c>
      <c r="Z1137" s="155">
        <f t="shared" si="366"/>
        <v>447.52964266825143</v>
      </c>
      <c r="AA1137" s="156">
        <f t="shared" si="367"/>
        <v>1430.0372489859069</v>
      </c>
      <c r="AD1137" s="14" t="s">
        <v>1531</v>
      </c>
      <c r="AE1137" s="57">
        <v>40532</v>
      </c>
      <c r="AF1137" s="33">
        <f t="shared" si="368"/>
        <v>2225.5332249702778</v>
      </c>
      <c r="AG1137" s="84">
        <f t="shared" si="358"/>
        <v>3.2816466636805735</v>
      </c>
      <c r="AH1137" s="31">
        <f t="shared" si="369"/>
        <v>2044.1593625450289</v>
      </c>
      <c r="AI1137" s="86">
        <f t="shared" si="359"/>
        <v>3.0142029230845968</v>
      </c>
      <c r="AJ1137" s="155">
        <f t="shared" si="370"/>
        <v>1877.5668916541583</v>
      </c>
      <c r="AK1137" s="56"/>
      <c r="AL1137" s="86">
        <f t="shared" si="371"/>
        <v>2.7685549946872889</v>
      </c>
      <c r="AM1137" s="31">
        <f t="shared" si="372"/>
        <v>1724.5511760134127</v>
      </c>
      <c r="AN1137" s="86">
        <f t="shared" si="373"/>
        <v>2.5429265892835216</v>
      </c>
      <c r="AO1137" s="31">
        <f t="shared" si="374"/>
        <v>1584.0057533551033</v>
      </c>
      <c r="AP1137" s="89">
        <f t="shared" si="375"/>
        <v>2.3356861795752475</v>
      </c>
      <c r="AQ1137" s="20">
        <f t="shared" si="376"/>
        <v>1454.9143345587527</v>
      </c>
      <c r="AR1137" s="86">
        <f t="shared" si="377"/>
        <v>2.1453352025376011</v>
      </c>
    </row>
    <row r="1138" spans="1:44" x14ac:dyDescent="0.25">
      <c r="A1138" s="3" t="s">
        <v>1111</v>
      </c>
      <c r="B1138" s="4">
        <v>40540</v>
      </c>
      <c r="C1138" s="7">
        <v>4301350400</v>
      </c>
      <c r="D1138" s="8">
        <v>361</v>
      </c>
      <c r="E1138" s="8">
        <v>4745</v>
      </c>
      <c r="F1138" s="8" t="s">
        <v>1695</v>
      </c>
      <c r="G1138" s="8" t="s">
        <v>1696</v>
      </c>
      <c r="H1138" s="8">
        <v>40.118580000000001</v>
      </c>
      <c r="I1138" s="9">
        <v>-110.13092</v>
      </c>
      <c r="J1138" s="7">
        <v>4745</v>
      </c>
      <c r="K1138" s="8">
        <v>365</v>
      </c>
      <c r="L1138" s="8">
        <v>730</v>
      </c>
      <c r="M1138" s="8">
        <v>1095</v>
      </c>
      <c r="N1138" s="8">
        <v>1460</v>
      </c>
      <c r="O1138" s="8">
        <v>1825</v>
      </c>
      <c r="P1138" s="8">
        <v>2190</v>
      </c>
      <c r="Q1138" s="6">
        <v>2.3290384453705478E-4</v>
      </c>
      <c r="R1138" s="33">
        <f t="shared" si="360"/>
        <v>4358.2976279339528</v>
      </c>
      <c r="S1138" s="31">
        <f t="shared" si="361"/>
        <v>4003.1102663129022</v>
      </c>
      <c r="T1138" s="31">
        <f t="shared" si="362"/>
        <v>3676.8695422612386</v>
      </c>
      <c r="U1138" s="31">
        <f t="shared" si="363"/>
        <v>3377.2163971042687</v>
      </c>
      <c r="V1138" s="31">
        <f t="shared" si="364"/>
        <v>3101.9840279281739</v>
      </c>
      <c r="W1138" s="20">
        <f t="shared" si="365"/>
        <v>2849.182219348445</v>
      </c>
      <c r="Y1138" s="153">
        <f t="shared" si="357"/>
        <v>6.9967112799999995</v>
      </c>
      <c r="Z1138" s="155">
        <f t="shared" si="366"/>
        <v>876.40452103213079</v>
      </c>
      <c r="AA1138" s="156">
        <f t="shared" si="367"/>
        <v>2800.4650212291076</v>
      </c>
      <c r="AD1138" s="14" t="s">
        <v>1111</v>
      </c>
      <c r="AE1138" s="57">
        <v>40540</v>
      </c>
      <c r="AF1138" s="33">
        <f t="shared" si="368"/>
        <v>4358.2976279339528</v>
      </c>
      <c r="AG1138" s="84">
        <f t="shared" si="358"/>
        <v>6.4265016174842424</v>
      </c>
      <c r="AH1138" s="31">
        <f t="shared" si="369"/>
        <v>4003.1102663129022</v>
      </c>
      <c r="AI1138" s="86">
        <f t="shared" si="359"/>
        <v>5.9027622245300915</v>
      </c>
      <c r="AJ1138" s="155">
        <f t="shared" si="370"/>
        <v>3676.8695422612386</v>
      </c>
      <c r="AK1138" s="56"/>
      <c r="AL1138" s="86">
        <f t="shared" si="371"/>
        <v>5.4217059223240556</v>
      </c>
      <c r="AM1138" s="31">
        <f t="shared" si="372"/>
        <v>3377.2163971042687</v>
      </c>
      <c r="AN1138" s="86">
        <f t="shared" si="373"/>
        <v>4.9798541750517167</v>
      </c>
      <c r="AO1138" s="31">
        <f t="shared" si="374"/>
        <v>3101.9840279281739</v>
      </c>
      <c r="AP1138" s="89">
        <f t="shared" si="375"/>
        <v>4.5740119364773211</v>
      </c>
      <c r="AQ1138" s="20">
        <f t="shared" si="376"/>
        <v>2849.182219348445</v>
      </c>
      <c r="AR1138" s="86">
        <f t="shared" si="377"/>
        <v>4.201244546446933</v>
      </c>
    </row>
    <row r="1139" spans="1:44" x14ac:dyDescent="0.25">
      <c r="A1139" s="3" t="s">
        <v>1106</v>
      </c>
      <c r="B1139" s="4">
        <v>40546</v>
      </c>
      <c r="C1139" s="7">
        <v>4301350392</v>
      </c>
      <c r="D1139" s="8">
        <v>366</v>
      </c>
      <c r="E1139" s="8">
        <v>684</v>
      </c>
      <c r="F1139" s="8" t="s">
        <v>1695</v>
      </c>
      <c r="G1139" s="8" t="s">
        <v>1696</v>
      </c>
      <c r="H1139" s="8">
        <v>40.129620000000003</v>
      </c>
      <c r="I1139" s="9">
        <v>-110.159319999999</v>
      </c>
      <c r="J1139" s="7">
        <v>684</v>
      </c>
      <c r="K1139" s="8">
        <v>365</v>
      </c>
      <c r="L1139" s="8">
        <v>730</v>
      </c>
      <c r="M1139" s="8">
        <v>1095</v>
      </c>
      <c r="N1139" s="8">
        <v>1460</v>
      </c>
      <c r="O1139" s="8">
        <v>1825</v>
      </c>
      <c r="P1139" s="8">
        <v>2190</v>
      </c>
      <c r="Q1139" s="6">
        <v>2.3290384453705478E-4</v>
      </c>
      <c r="R1139" s="33">
        <f t="shared" si="360"/>
        <v>628.25618071798181</v>
      </c>
      <c r="S1139" s="31">
        <f t="shared" si="361"/>
        <v>577.05530498588519</v>
      </c>
      <c r="T1139" s="31">
        <f t="shared" si="362"/>
        <v>530.02713738813213</v>
      </c>
      <c r="U1139" s="31">
        <f t="shared" si="363"/>
        <v>486.83161551513592</v>
      </c>
      <c r="V1139" s="31">
        <f t="shared" si="364"/>
        <v>447.15639095950917</v>
      </c>
      <c r="W1139" s="20">
        <f t="shared" si="365"/>
        <v>410.71457071324261</v>
      </c>
      <c r="Y1139" s="153">
        <f t="shared" si="357"/>
        <v>1.008588096</v>
      </c>
      <c r="Z1139" s="155">
        <f t="shared" si="366"/>
        <v>126.33523548703423</v>
      </c>
      <c r="AA1139" s="156">
        <f t="shared" si="367"/>
        <v>403.69190190109788</v>
      </c>
      <c r="AD1139" s="14" t="s">
        <v>1106</v>
      </c>
      <c r="AE1139" s="57">
        <v>40546</v>
      </c>
      <c r="AF1139" s="33">
        <f t="shared" si="368"/>
        <v>628.25618071798181</v>
      </c>
      <c r="AG1139" s="84">
        <f t="shared" si="358"/>
        <v>0.92639138174061575</v>
      </c>
      <c r="AH1139" s="31">
        <f t="shared" si="369"/>
        <v>577.05530498588519</v>
      </c>
      <c r="AI1139" s="86">
        <f t="shared" si="359"/>
        <v>0.85089343763510705</v>
      </c>
      <c r="AJ1139" s="155">
        <f t="shared" si="370"/>
        <v>530.02713738813213</v>
      </c>
      <c r="AK1139" s="56"/>
      <c r="AL1139" s="86">
        <f t="shared" si="371"/>
        <v>0.78154833527284584</v>
      </c>
      <c r="AM1139" s="31">
        <f t="shared" si="372"/>
        <v>486.83161551513592</v>
      </c>
      <c r="AN1139" s="86">
        <f t="shared" si="373"/>
        <v>0.71785463766815061</v>
      </c>
      <c r="AO1139" s="31">
        <f t="shared" si="374"/>
        <v>447.15639095950917</v>
      </c>
      <c r="AP1139" s="89">
        <f t="shared" si="375"/>
        <v>0.65935177335099848</v>
      </c>
      <c r="AQ1139" s="20">
        <f t="shared" si="376"/>
        <v>410.71457071324261</v>
      </c>
      <c r="AR1139" s="86">
        <f t="shared" si="377"/>
        <v>0.6056167059577876</v>
      </c>
    </row>
    <row r="1140" spans="1:44" x14ac:dyDescent="0.25">
      <c r="A1140" s="3" t="s">
        <v>808</v>
      </c>
      <c r="B1140" s="4">
        <v>40547</v>
      </c>
      <c r="C1140" s="7">
        <v>4301334179</v>
      </c>
      <c r="D1140" s="8">
        <v>366</v>
      </c>
      <c r="E1140" s="8">
        <v>2100</v>
      </c>
      <c r="F1140" s="8" t="s">
        <v>1695</v>
      </c>
      <c r="G1140" s="8" t="s">
        <v>1696</v>
      </c>
      <c r="H1140" s="8">
        <v>40.083599999999898</v>
      </c>
      <c r="I1140" s="9">
        <v>-110.15944</v>
      </c>
      <c r="J1140" s="7">
        <v>2100</v>
      </c>
      <c r="K1140" s="8">
        <v>365</v>
      </c>
      <c r="L1140" s="8">
        <v>730</v>
      </c>
      <c r="M1140" s="8">
        <v>1095</v>
      </c>
      <c r="N1140" s="8">
        <v>1460</v>
      </c>
      <c r="O1140" s="8">
        <v>1825</v>
      </c>
      <c r="P1140" s="8">
        <v>2190</v>
      </c>
      <c r="Q1140" s="6">
        <v>2.3290384453705478E-4</v>
      </c>
      <c r="R1140" s="33">
        <f t="shared" si="360"/>
        <v>1928.8566951867863</v>
      </c>
      <c r="S1140" s="31">
        <f t="shared" si="361"/>
        <v>1771.6610240794721</v>
      </c>
      <c r="T1140" s="31">
        <f t="shared" si="362"/>
        <v>1627.2762989986513</v>
      </c>
      <c r="U1140" s="31">
        <f t="shared" si="363"/>
        <v>1494.6584686868207</v>
      </c>
      <c r="V1140" s="31">
        <f t="shared" si="364"/>
        <v>1372.8485687353352</v>
      </c>
      <c r="W1140" s="20">
        <f t="shared" si="365"/>
        <v>1260.9657872774992</v>
      </c>
      <c r="Y1140" s="153">
        <f t="shared" si="357"/>
        <v>3.0965423999999997</v>
      </c>
      <c r="Z1140" s="155">
        <f t="shared" si="366"/>
        <v>387.87133702159633</v>
      </c>
      <c r="AA1140" s="156">
        <f t="shared" si="367"/>
        <v>1239.4049619770549</v>
      </c>
      <c r="AD1140" s="14" t="s">
        <v>808</v>
      </c>
      <c r="AE1140" s="57">
        <v>40547</v>
      </c>
      <c r="AF1140" s="33">
        <f t="shared" si="368"/>
        <v>1928.8566951867863</v>
      </c>
      <c r="AG1140" s="84">
        <f t="shared" si="358"/>
        <v>2.8441840667475047</v>
      </c>
      <c r="AH1140" s="31">
        <f t="shared" si="369"/>
        <v>1771.6610240794721</v>
      </c>
      <c r="AI1140" s="86">
        <f t="shared" si="359"/>
        <v>2.6123921330902409</v>
      </c>
      <c r="AJ1140" s="155">
        <f t="shared" si="370"/>
        <v>1627.2762989986513</v>
      </c>
      <c r="AK1140" s="56"/>
      <c r="AL1140" s="86">
        <f t="shared" si="371"/>
        <v>2.399490503030667</v>
      </c>
      <c r="AM1140" s="31">
        <f t="shared" si="372"/>
        <v>1494.6584686868207</v>
      </c>
      <c r="AN1140" s="86">
        <f t="shared" si="373"/>
        <v>2.2039396770513391</v>
      </c>
      <c r="AO1140" s="31">
        <f t="shared" si="374"/>
        <v>1372.8485687353352</v>
      </c>
      <c r="AP1140" s="89">
        <f t="shared" si="375"/>
        <v>2.0243256199372759</v>
      </c>
      <c r="AQ1140" s="20">
        <f t="shared" si="376"/>
        <v>1260.9657872774992</v>
      </c>
      <c r="AR1140" s="86">
        <f t="shared" si="377"/>
        <v>1.8593495358353127</v>
      </c>
    </row>
    <row r="1141" spans="1:44" x14ac:dyDescent="0.25">
      <c r="A1141" s="3" t="s">
        <v>1040</v>
      </c>
      <c r="B1141" s="4">
        <v>40547</v>
      </c>
      <c r="C1141" s="7">
        <v>4301350281</v>
      </c>
      <c r="D1141" s="8">
        <v>362</v>
      </c>
      <c r="E1141" s="8">
        <v>2695</v>
      </c>
      <c r="F1141" s="8" t="s">
        <v>1695</v>
      </c>
      <c r="G1141" s="8" t="s">
        <v>1696</v>
      </c>
      <c r="H1141" s="8">
        <v>40.0688099999999</v>
      </c>
      <c r="I1141" s="9">
        <v>-110.09858</v>
      </c>
      <c r="J1141" s="7">
        <v>2695</v>
      </c>
      <c r="K1141" s="8">
        <v>365</v>
      </c>
      <c r="L1141" s="8">
        <v>730</v>
      </c>
      <c r="M1141" s="8">
        <v>1095</v>
      </c>
      <c r="N1141" s="8">
        <v>1460</v>
      </c>
      <c r="O1141" s="8">
        <v>1825</v>
      </c>
      <c r="P1141" s="8">
        <v>2190</v>
      </c>
      <c r="Q1141" s="6">
        <v>2.3290384453705478E-4</v>
      </c>
      <c r="R1141" s="33">
        <f t="shared" si="360"/>
        <v>2475.366092156376</v>
      </c>
      <c r="S1141" s="31">
        <f t="shared" si="361"/>
        <v>2273.6316475686558</v>
      </c>
      <c r="T1141" s="31">
        <f t="shared" si="362"/>
        <v>2088.3379170482694</v>
      </c>
      <c r="U1141" s="31">
        <f t="shared" si="363"/>
        <v>1918.1450348147534</v>
      </c>
      <c r="V1141" s="31">
        <f t="shared" si="364"/>
        <v>1761.8223298770133</v>
      </c>
      <c r="W1141" s="20">
        <f t="shared" si="365"/>
        <v>1618.2394270061241</v>
      </c>
      <c r="Y1141" s="153">
        <f t="shared" si="357"/>
        <v>3.9738960799999998</v>
      </c>
      <c r="Z1141" s="155">
        <f t="shared" si="366"/>
        <v>497.76821584438204</v>
      </c>
      <c r="AA1141" s="156">
        <f t="shared" si="367"/>
        <v>1590.5697012038875</v>
      </c>
      <c r="AD1141" s="14" t="s">
        <v>1040</v>
      </c>
      <c r="AE1141" s="57">
        <v>40547</v>
      </c>
      <c r="AF1141" s="33">
        <f t="shared" si="368"/>
        <v>2475.366092156376</v>
      </c>
      <c r="AG1141" s="84">
        <f t="shared" si="358"/>
        <v>3.6500362189926312</v>
      </c>
      <c r="AH1141" s="31">
        <f t="shared" si="369"/>
        <v>2273.6316475686558</v>
      </c>
      <c r="AI1141" s="86">
        <f t="shared" si="359"/>
        <v>3.3525699041324759</v>
      </c>
      <c r="AJ1141" s="155">
        <f t="shared" si="370"/>
        <v>2088.3379170482694</v>
      </c>
      <c r="AK1141" s="56"/>
      <c r="AL1141" s="86">
        <f t="shared" si="371"/>
        <v>3.0793461455560234</v>
      </c>
      <c r="AM1141" s="31">
        <f t="shared" si="372"/>
        <v>1918.1450348147534</v>
      </c>
      <c r="AN1141" s="86">
        <f t="shared" si="373"/>
        <v>2.8283892522158856</v>
      </c>
      <c r="AO1141" s="31">
        <f t="shared" si="374"/>
        <v>1761.8223298770133</v>
      </c>
      <c r="AP1141" s="89">
        <f t="shared" si="375"/>
        <v>2.5978845455861705</v>
      </c>
      <c r="AQ1141" s="20">
        <f t="shared" si="376"/>
        <v>1618.2394270061241</v>
      </c>
      <c r="AR1141" s="86">
        <f t="shared" si="377"/>
        <v>2.3861652376553182</v>
      </c>
    </row>
    <row r="1142" spans="1:44" x14ac:dyDescent="0.25">
      <c r="A1142" s="3" t="s">
        <v>1079</v>
      </c>
      <c r="B1142" s="4">
        <v>40547</v>
      </c>
      <c r="C1142" s="7">
        <v>4301350339</v>
      </c>
      <c r="D1142" s="8">
        <v>366</v>
      </c>
      <c r="E1142" s="8">
        <v>3823</v>
      </c>
      <c r="F1142" s="8" t="s">
        <v>1695</v>
      </c>
      <c r="G1142" s="8" t="s">
        <v>1696</v>
      </c>
      <c r="H1142" s="8">
        <v>40.133969999999898</v>
      </c>
      <c r="I1142" s="9">
        <v>-110.20246</v>
      </c>
      <c r="J1142" s="7">
        <v>3823</v>
      </c>
      <c r="K1142" s="8">
        <v>365</v>
      </c>
      <c r="L1142" s="8">
        <v>730</v>
      </c>
      <c r="M1142" s="8">
        <v>1095</v>
      </c>
      <c r="N1142" s="8">
        <v>1460</v>
      </c>
      <c r="O1142" s="8">
        <v>1825</v>
      </c>
      <c r="P1142" s="8">
        <v>2190</v>
      </c>
      <c r="Q1142" s="6">
        <v>2.3290384453705478E-4</v>
      </c>
      <c r="R1142" s="33">
        <f t="shared" si="360"/>
        <v>3511.4376884281355</v>
      </c>
      <c r="S1142" s="31">
        <f t="shared" si="361"/>
        <v>3225.2667119313437</v>
      </c>
      <c r="T1142" s="31">
        <f t="shared" si="362"/>
        <v>2962.4177576532593</v>
      </c>
      <c r="U1142" s="31">
        <f t="shared" si="363"/>
        <v>2720.9901551379598</v>
      </c>
      <c r="V1142" s="31">
        <f t="shared" si="364"/>
        <v>2499.2381325119936</v>
      </c>
      <c r="W1142" s="20">
        <f t="shared" si="365"/>
        <v>2295.5581927437524</v>
      </c>
      <c r="Y1142" s="153">
        <f t="shared" si="357"/>
        <v>5.6371817119999994</v>
      </c>
      <c r="Z1142" s="155">
        <f t="shared" si="366"/>
        <v>706.11053401598235</v>
      </c>
      <c r="AA1142" s="156">
        <f t="shared" si="367"/>
        <v>2256.3072236372768</v>
      </c>
      <c r="AD1142" s="14" t="s">
        <v>1079</v>
      </c>
      <c r="AE1142" s="57">
        <v>40547</v>
      </c>
      <c r="AF1142" s="33">
        <f t="shared" si="368"/>
        <v>3511.4376884281355</v>
      </c>
      <c r="AG1142" s="84">
        <f t="shared" si="358"/>
        <v>5.1777693748455764</v>
      </c>
      <c r="AH1142" s="31">
        <f t="shared" si="369"/>
        <v>3225.2667119313437</v>
      </c>
      <c r="AI1142" s="86">
        <f t="shared" si="359"/>
        <v>4.7557976784780909</v>
      </c>
      <c r="AJ1142" s="155">
        <f t="shared" si="370"/>
        <v>2962.4177576532593</v>
      </c>
      <c r="AK1142" s="56"/>
      <c r="AL1142" s="86">
        <f t="shared" si="371"/>
        <v>4.3682153300410675</v>
      </c>
      <c r="AM1142" s="31">
        <f t="shared" si="372"/>
        <v>2720.9901551379598</v>
      </c>
      <c r="AN1142" s="86">
        <f t="shared" si="373"/>
        <v>4.0122197073177475</v>
      </c>
      <c r="AO1142" s="31">
        <f t="shared" si="374"/>
        <v>2499.2381325119936</v>
      </c>
      <c r="AP1142" s="89">
        <f t="shared" si="375"/>
        <v>3.6852365928667652</v>
      </c>
      <c r="AQ1142" s="20">
        <f t="shared" si="376"/>
        <v>2295.5581927437524</v>
      </c>
      <c r="AR1142" s="86">
        <f t="shared" si="377"/>
        <v>3.3849015597611434</v>
      </c>
    </row>
    <row r="1143" spans="1:44" x14ac:dyDescent="0.25">
      <c r="A1143" s="3" t="s">
        <v>1024</v>
      </c>
      <c r="B1143" s="4">
        <v>40548</v>
      </c>
      <c r="C1143" s="7">
        <v>4301350255</v>
      </c>
      <c r="D1143" s="8">
        <v>366</v>
      </c>
      <c r="E1143" s="8">
        <v>2899</v>
      </c>
      <c r="F1143" s="8" t="s">
        <v>1695</v>
      </c>
      <c r="G1143" s="8" t="s">
        <v>1696</v>
      </c>
      <c r="H1143" s="8">
        <v>40.061309999999899</v>
      </c>
      <c r="I1143" s="9">
        <v>-110.09774</v>
      </c>
      <c r="J1143" s="7">
        <v>2899</v>
      </c>
      <c r="K1143" s="8">
        <v>365</v>
      </c>
      <c r="L1143" s="8">
        <v>730</v>
      </c>
      <c r="M1143" s="8">
        <v>1095</v>
      </c>
      <c r="N1143" s="8">
        <v>1460</v>
      </c>
      <c r="O1143" s="8">
        <v>1825</v>
      </c>
      <c r="P1143" s="8">
        <v>2190</v>
      </c>
      <c r="Q1143" s="6">
        <v>2.3290384453705478E-4</v>
      </c>
      <c r="R1143" s="33">
        <f t="shared" si="360"/>
        <v>2662.7407425459492</v>
      </c>
      <c r="S1143" s="31">
        <f t="shared" si="361"/>
        <v>2445.7358613363758</v>
      </c>
      <c r="T1143" s="31">
        <f t="shared" si="362"/>
        <v>2246.4161860938525</v>
      </c>
      <c r="U1143" s="31">
        <f t="shared" si="363"/>
        <v>2063.3404289157588</v>
      </c>
      <c r="V1143" s="31">
        <f t="shared" si="364"/>
        <v>1895.1847622684459</v>
      </c>
      <c r="W1143" s="20">
        <f t="shared" si="365"/>
        <v>1740.7332463416526</v>
      </c>
      <c r="Y1143" s="153">
        <f t="shared" si="357"/>
        <v>4.2747030559999999</v>
      </c>
      <c r="Z1143" s="155">
        <f t="shared" si="366"/>
        <v>535.4471457264799</v>
      </c>
      <c r="AA1143" s="156">
        <f t="shared" si="367"/>
        <v>1710.9690403673726</v>
      </c>
      <c r="AD1143" s="14" t="s">
        <v>1024</v>
      </c>
      <c r="AE1143" s="57">
        <v>40548</v>
      </c>
      <c r="AF1143" s="33">
        <f t="shared" si="368"/>
        <v>2662.7407425459492</v>
      </c>
      <c r="AG1143" s="84">
        <f t="shared" si="358"/>
        <v>3.926328385476674</v>
      </c>
      <c r="AH1143" s="31">
        <f t="shared" si="369"/>
        <v>2445.7358613363758</v>
      </c>
      <c r="AI1143" s="86">
        <f t="shared" si="359"/>
        <v>3.606345139918385</v>
      </c>
      <c r="AJ1143" s="155">
        <f t="shared" si="370"/>
        <v>2246.4161860938525</v>
      </c>
      <c r="AK1143" s="56"/>
      <c r="AL1143" s="86">
        <f t="shared" si="371"/>
        <v>3.3124395087075733</v>
      </c>
      <c r="AM1143" s="31">
        <f t="shared" si="372"/>
        <v>2063.3404289157588</v>
      </c>
      <c r="AN1143" s="86">
        <f t="shared" si="373"/>
        <v>3.0424862494151586</v>
      </c>
      <c r="AO1143" s="31">
        <f t="shared" si="374"/>
        <v>1895.1847622684459</v>
      </c>
      <c r="AP1143" s="89">
        <f t="shared" si="375"/>
        <v>2.7945333200943629</v>
      </c>
      <c r="AQ1143" s="20">
        <f t="shared" si="376"/>
        <v>1740.7332463416526</v>
      </c>
      <c r="AR1143" s="86">
        <f t="shared" si="377"/>
        <v>2.5667877639936059</v>
      </c>
    </row>
    <row r="1144" spans="1:44" x14ac:dyDescent="0.25">
      <c r="A1144" s="3" t="s">
        <v>1025</v>
      </c>
      <c r="B1144" s="4">
        <v>40548</v>
      </c>
      <c r="C1144" s="7">
        <v>4301350256</v>
      </c>
      <c r="D1144" s="8">
        <v>362</v>
      </c>
      <c r="E1144" s="8">
        <v>5426</v>
      </c>
      <c r="F1144" s="8" t="s">
        <v>1695</v>
      </c>
      <c r="G1144" s="8" t="s">
        <v>1696</v>
      </c>
      <c r="H1144" s="8">
        <v>40.061279999999897</v>
      </c>
      <c r="I1144" s="9">
        <v>-110.09780000000001</v>
      </c>
      <c r="J1144" s="7">
        <v>5426</v>
      </c>
      <c r="K1144" s="8">
        <v>365</v>
      </c>
      <c r="L1144" s="8">
        <v>730</v>
      </c>
      <c r="M1144" s="8">
        <v>1095</v>
      </c>
      <c r="N1144" s="8">
        <v>1460</v>
      </c>
      <c r="O1144" s="8">
        <v>1825</v>
      </c>
      <c r="P1144" s="8">
        <v>2190</v>
      </c>
      <c r="Q1144" s="6">
        <v>2.3290384453705478E-4</v>
      </c>
      <c r="R1144" s="33">
        <f t="shared" si="360"/>
        <v>4983.7982990873825</v>
      </c>
      <c r="S1144" s="31">
        <f t="shared" si="361"/>
        <v>4577.6346269786736</v>
      </c>
      <c r="T1144" s="31">
        <f t="shared" si="362"/>
        <v>4204.5719992222294</v>
      </c>
      <c r="U1144" s="31">
        <f t="shared" si="363"/>
        <v>3861.9127862355663</v>
      </c>
      <c r="V1144" s="31">
        <f t="shared" si="364"/>
        <v>3547.1792066466328</v>
      </c>
      <c r="W1144" s="20">
        <f t="shared" si="365"/>
        <v>3258.0954103655768</v>
      </c>
      <c r="Y1144" s="153">
        <f t="shared" si="357"/>
        <v>8.000875744</v>
      </c>
      <c r="Z1144" s="155">
        <f t="shared" si="366"/>
        <v>1002.1856546091341</v>
      </c>
      <c r="AA1144" s="156">
        <f t="shared" si="367"/>
        <v>3202.3863446130949</v>
      </c>
      <c r="AD1144" s="14" t="s">
        <v>1025</v>
      </c>
      <c r="AE1144" s="57">
        <v>40548</v>
      </c>
      <c r="AF1144" s="33">
        <f t="shared" si="368"/>
        <v>4983.7982990873825</v>
      </c>
      <c r="AG1144" s="84">
        <f t="shared" si="358"/>
        <v>7.3488298791295046</v>
      </c>
      <c r="AH1144" s="31">
        <f t="shared" si="369"/>
        <v>4577.6346269786736</v>
      </c>
      <c r="AI1144" s="86">
        <f t="shared" si="359"/>
        <v>6.7499236734036412</v>
      </c>
      <c r="AJ1144" s="155">
        <f t="shared" si="370"/>
        <v>4204.5719992222294</v>
      </c>
      <c r="AK1144" s="56"/>
      <c r="AL1144" s="86">
        <f t="shared" si="371"/>
        <v>6.1998264140211425</v>
      </c>
      <c r="AM1144" s="31">
        <f t="shared" si="372"/>
        <v>3861.9127862355663</v>
      </c>
      <c r="AN1144" s="86">
        <f t="shared" si="373"/>
        <v>5.6945603274669363</v>
      </c>
      <c r="AO1144" s="31">
        <f t="shared" si="374"/>
        <v>3547.1792066466328</v>
      </c>
      <c r="AP1144" s="89">
        <f t="shared" si="375"/>
        <v>5.2304718160855526</v>
      </c>
      <c r="AQ1144" s="20">
        <f t="shared" si="376"/>
        <v>3258.0954103655768</v>
      </c>
      <c r="AR1144" s="86">
        <f t="shared" si="377"/>
        <v>4.8042050387820989</v>
      </c>
    </row>
    <row r="1145" spans="1:44" x14ac:dyDescent="0.25">
      <c r="A1145" s="3" t="s">
        <v>1043</v>
      </c>
      <c r="B1145" s="4">
        <v>40548</v>
      </c>
      <c r="C1145" s="7">
        <v>4301350285</v>
      </c>
      <c r="D1145" s="8">
        <v>361</v>
      </c>
      <c r="E1145" s="8">
        <v>5890</v>
      </c>
      <c r="F1145" s="8" t="s">
        <v>1695</v>
      </c>
      <c r="G1145" s="8" t="s">
        <v>1696</v>
      </c>
      <c r="H1145" s="8">
        <v>40.068849999999898</v>
      </c>
      <c r="I1145" s="9">
        <v>-110.09851</v>
      </c>
      <c r="J1145" s="7">
        <v>5890</v>
      </c>
      <c r="K1145" s="8">
        <v>365</v>
      </c>
      <c r="L1145" s="8">
        <v>730</v>
      </c>
      <c r="M1145" s="8">
        <v>1095</v>
      </c>
      <c r="N1145" s="8">
        <v>1460</v>
      </c>
      <c r="O1145" s="8">
        <v>1825</v>
      </c>
      <c r="P1145" s="8">
        <v>2190</v>
      </c>
      <c r="Q1145" s="6">
        <v>2.3290384453705478E-4</v>
      </c>
      <c r="R1145" s="33">
        <f t="shared" si="360"/>
        <v>5409.9837784048432</v>
      </c>
      <c r="S1145" s="31">
        <f t="shared" si="361"/>
        <v>4969.0873484895674</v>
      </c>
      <c r="T1145" s="31">
        <f t="shared" si="362"/>
        <v>4564.1225719533604</v>
      </c>
      <c r="U1145" s="31">
        <f t="shared" si="363"/>
        <v>4192.1611336025589</v>
      </c>
      <c r="V1145" s="31">
        <f t="shared" si="364"/>
        <v>3850.5133665957733</v>
      </c>
      <c r="W1145" s="20">
        <f t="shared" si="365"/>
        <v>3536.7088033640339</v>
      </c>
      <c r="Y1145" s="153">
        <f t="shared" si="357"/>
        <v>8.6850641599999996</v>
      </c>
      <c r="Z1145" s="155">
        <f t="shared" si="366"/>
        <v>1087.8867500272393</v>
      </c>
      <c r="AA1145" s="156">
        <f t="shared" si="367"/>
        <v>3476.2358219261209</v>
      </c>
      <c r="AD1145" s="14" t="s">
        <v>1043</v>
      </c>
      <c r="AE1145" s="57">
        <v>40548</v>
      </c>
      <c r="AF1145" s="33">
        <f t="shared" si="368"/>
        <v>5409.9837784048432</v>
      </c>
      <c r="AG1145" s="84">
        <f t="shared" si="358"/>
        <v>7.9772591205441907</v>
      </c>
      <c r="AH1145" s="31">
        <f t="shared" si="369"/>
        <v>4969.0873484895674</v>
      </c>
      <c r="AI1145" s="86">
        <f t="shared" si="359"/>
        <v>7.3271379351912005</v>
      </c>
      <c r="AJ1145" s="155">
        <f t="shared" si="370"/>
        <v>4564.1225719533604</v>
      </c>
      <c r="AK1145" s="56"/>
      <c r="AL1145" s="86">
        <f t="shared" si="371"/>
        <v>6.7299995537383959</v>
      </c>
      <c r="AM1145" s="31">
        <f t="shared" si="372"/>
        <v>4192.1611336025589</v>
      </c>
      <c r="AN1145" s="86">
        <f t="shared" si="373"/>
        <v>6.1815260465868516</v>
      </c>
      <c r="AO1145" s="31">
        <f t="shared" si="374"/>
        <v>3850.5133665957733</v>
      </c>
      <c r="AP1145" s="89">
        <f t="shared" si="375"/>
        <v>5.6777513816335974</v>
      </c>
      <c r="AQ1145" s="20">
        <f t="shared" si="376"/>
        <v>3536.7088033640339</v>
      </c>
      <c r="AR1145" s="86">
        <f t="shared" si="377"/>
        <v>5.2150327457476156</v>
      </c>
    </row>
    <row r="1146" spans="1:44" x14ac:dyDescent="0.25">
      <c r="A1146" s="3" t="s">
        <v>812</v>
      </c>
      <c r="B1146" s="4">
        <v>40549</v>
      </c>
      <c r="C1146" s="7">
        <v>4301334183</v>
      </c>
      <c r="D1146" s="8">
        <v>366</v>
      </c>
      <c r="E1146" s="8">
        <v>648</v>
      </c>
      <c r="F1146" s="8" t="s">
        <v>1695</v>
      </c>
      <c r="G1146" s="8" t="s">
        <v>1696</v>
      </c>
      <c r="H1146" s="8">
        <v>40.087179999999897</v>
      </c>
      <c r="I1146" s="9">
        <v>-110.164469999999</v>
      </c>
      <c r="J1146" s="7">
        <v>648</v>
      </c>
      <c r="K1146" s="8">
        <v>365</v>
      </c>
      <c r="L1146" s="8">
        <v>730</v>
      </c>
      <c r="M1146" s="8">
        <v>1095</v>
      </c>
      <c r="N1146" s="8">
        <v>1460</v>
      </c>
      <c r="O1146" s="8">
        <v>1825</v>
      </c>
      <c r="P1146" s="8">
        <v>2190</v>
      </c>
      <c r="Q1146" s="6">
        <v>2.3290384453705478E-4</v>
      </c>
      <c r="R1146" s="33">
        <f t="shared" si="360"/>
        <v>595.19006594335121</v>
      </c>
      <c r="S1146" s="31">
        <f t="shared" si="361"/>
        <v>546.68397314452284</v>
      </c>
      <c r="T1146" s="31">
        <f t="shared" si="362"/>
        <v>502.13097226244099</v>
      </c>
      <c r="U1146" s="31">
        <f t="shared" si="363"/>
        <v>461.20889890907614</v>
      </c>
      <c r="V1146" s="31">
        <f t="shared" si="364"/>
        <v>423.62184406690341</v>
      </c>
      <c r="W1146" s="20">
        <f t="shared" si="365"/>
        <v>389.09801435991409</v>
      </c>
      <c r="Y1146" s="153">
        <f t="shared" si="357"/>
        <v>0.95550451199999997</v>
      </c>
      <c r="Z1146" s="155">
        <f t="shared" si="366"/>
        <v>119.68601256666402</v>
      </c>
      <c r="AA1146" s="156">
        <f t="shared" si="367"/>
        <v>382.44495969577696</v>
      </c>
      <c r="AD1146" s="14" t="s">
        <v>812</v>
      </c>
      <c r="AE1146" s="57">
        <v>40549</v>
      </c>
      <c r="AF1146" s="33">
        <f t="shared" si="368"/>
        <v>595.19006594335121</v>
      </c>
      <c r="AG1146" s="84">
        <f t="shared" si="358"/>
        <v>0.87763394059637279</v>
      </c>
      <c r="AH1146" s="31">
        <f t="shared" si="369"/>
        <v>546.68397314452284</v>
      </c>
      <c r="AI1146" s="86">
        <f t="shared" si="359"/>
        <v>0.80610957249641724</v>
      </c>
      <c r="AJ1146" s="155">
        <f t="shared" si="370"/>
        <v>502.13097226244099</v>
      </c>
      <c r="AK1146" s="56"/>
      <c r="AL1146" s="86">
        <f t="shared" si="371"/>
        <v>0.74041421236374871</v>
      </c>
      <c r="AM1146" s="31">
        <f t="shared" si="372"/>
        <v>461.20889890907614</v>
      </c>
      <c r="AN1146" s="86">
        <f t="shared" si="373"/>
        <v>0.68007281463298475</v>
      </c>
      <c r="AO1146" s="31">
        <f t="shared" si="374"/>
        <v>423.62184406690341</v>
      </c>
      <c r="AP1146" s="89">
        <f t="shared" si="375"/>
        <v>0.62464904843778801</v>
      </c>
      <c r="AQ1146" s="20">
        <f t="shared" si="376"/>
        <v>389.09801435991409</v>
      </c>
      <c r="AR1146" s="86">
        <f t="shared" si="377"/>
        <v>0.57374214248632516</v>
      </c>
    </row>
    <row r="1147" spans="1:44" x14ac:dyDescent="0.25">
      <c r="A1147" s="3" t="s">
        <v>813</v>
      </c>
      <c r="B1147" s="4">
        <v>40549</v>
      </c>
      <c r="C1147" s="7">
        <v>4301334184</v>
      </c>
      <c r="D1147" s="8">
        <v>366</v>
      </c>
      <c r="E1147" s="8">
        <v>2170</v>
      </c>
      <c r="F1147" s="8" t="s">
        <v>1695</v>
      </c>
      <c r="G1147" s="8" t="s">
        <v>1696</v>
      </c>
      <c r="H1147" s="8">
        <v>40.087119999999899</v>
      </c>
      <c r="I1147" s="9">
        <v>-110.16038</v>
      </c>
      <c r="J1147" s="7">
        <v>2170</v>
      </c>
      <c r="K1147" s="8">
        <v>365</v>
      </c>
      <c r="L1147" s="8">
        <v>730</v>
      </c>
      <c r="M1147" s="8">
        <v>1095</v>
      </c>
      <c r="N1147" s="8">
        <v>1460</v>
      </c>
      <c r="O1147" s="8">
        <v>1825</v>
      </c>
      <c r="P1147" s="8">
        <v>2190</v>
      </c>
      <c r="Q1147" s="6">
        <v>2.3290384453705478E-4</v>
      </c>
      <c r="R1147" s="33">
        <f t="shared" si="360"/>
        <v>1993.1519183596793</v>
      </c>
      <c r="S1147" s="31">
        <f t="shared" si="361"/>
        <v>1830.7163915487879</v>
      </c>
      <c r="T1147" s="31">
        <f t="shared" si="362"/>
        <v>1681.5188422986064</v>
      </c>
      <c r="U1147" s="31">
        <f t="shared" si="363"/>
        <v>1544.4804176430482</v>
      </c>
      <c r="V1147" s="31">
        <f t="shared" si="364"/>
        <v>1418.6101876931796</v>
      </c>
      <c r="W1147" s="20">
        <f t="shared" si="365"/>
        <v>1302.9979801867491</v>
      </c>
      <c r="Y1147" s="153">
        <f t="shared" si="357"/>
        <v>3.1997604799999997</v>
      </c>
      <c r="Z1147" s="155">
        <f t="shared" si="366"/>
        <v>400.80038158898287</v>
      </c>
      <c r="AA1147" s="156">
        <f t="shared" si="367"/>
        <v>1280.7184607096235</v>
      </c>
      <c r="AD1147" s="14" t="s">
        <v>813</v>
      </c>
      <c r="AE1147" s="57">
        <v>40549</v>
      </c>
      <c r="AF1147" s="33">
        <f t="shared" si="368"/>
        <v>1993.1519183596793</v>
      </c>
      <c r="AG1147" s="84">
        <f t="shared" si="358"/>
        <v>2.9389902023057548</v>
      </c>
      <c r="AH1147" s="31">
        <f t="shared" si="369"/>
        <v>1830.7163915487879</v>
      </c>
      <c r="AI1147" s="86">
        <f t="shared" si="359"/>
        <v>2.6994718708599157</v>
      </c>
      <c r="AJ1147" s="155">
        <f t="shared" si="370"/>
        <v>1681.5188422986064</v>
      </c>
      <c r="AK1147" s="56"/>
      <c r="AL1147" s="86">
        <f t="shared" si="371"/>
        <v>2.479473519798356</v>
      </c>
      <c r="AM1147" s="31">
        <f t="shared" si="372"/>
        <v>1544.4804176430482</v>
      </c>
      <c r="AN1147" s="86">
        <f t="shared" si="373"/>
        <v>2.2774043329530507</v>
      </c>
      <c r="AO1147" s="31">
        <f t="shared" si="374"/>
        <v>1418.6101876931796</v>
      </c>
      <c r="AP1147" s="89">
        <f t="shared" si="375"/>
        <v>2.0918031406018516</v>
      </c>
      <c r="AQ1147" s="20">
        <f t="shared" si="376"/>
        <v>1302.9979801867491</v>
      </c>
      <c r="AR1147" s="86">
        <f t="shared" si="377"/>
        <v>1.9213278536964897</v>
      </c>
    </row>
    <row r="1148" spans="1:44" x14ac:dyDescent="0.25">
      <c r="A1148" s="3" t="s">
        <v>1039</v>
      </c>
      <c r="B1148" s="4">
        <v>40549</v>
      </c>
      <c r="C1148" s="7">
        <v>4301350279</v>
      </c>
      <c r="D1148" s="8">
        <v>339</v>
      </c>
      <c r="E1148" s="8">
        <v>4608</v>
      </c>
      <c r="F1148" s="8" t="s">
        <v>1695</v>
      </c>
      <c r="G1148" s="8" t="s">
        <v>1696</v>
      </c>
      <c r="H1148" s="8">
        <v>40.043489999999899</v>
      </c>
      <c r="I1148" s="9">
        <v>-110.08438</v>
      </c>
      <c r="J1148" s="7">
        <v>4608</v>
      </c>
      <c r="K1148" s="8">
        <v>365</v>
      </c>
      <c r="L1148" s="8">
        <v>730</v>
      </c>
      <c r="M1148" s="8">
        <v>1095</v>
      </c>
      <c r="N1148" s="8">
        <v>1460</v>
      </c>
      <c r="O1148" s="8">
        <v>1825</v>
      </c>
      <c r="P1148" s="8">
        <v>2190</v>
      </c>
      <c r="Q1148" s="6">
        <v>2.3290384453705478E-4</v>
      </c>
      <c r="R1148" s="33">
        <f t="shared" si="360"/>
        <v>4232.4626911527193</v>
      </c>
      <c r="S1148" s="31">
        <f t="shared" si="361"/>
        <v>3887.5304756943842</v>
      </c>
      <c r="T1148" s="31">
        <f t="shared" si="362"/>
        <v>3570.7091360884692</v>
      </c>
      <c r="U1148" s="31">
        <f t="shared" si="363"/>
        <v>3279.7077255756526</v>
      </c>
      <c r="V1148" s="31">
        <f t="shared" si="364"/>
        <v>3012.4220022535355</v>
      </c>
      <c r="W1148" s="20">
        <f t="shared" si="365"/>
        <v>2766.9192132260555</v>
      </c>
      <c r="Y1148" s="153">
        <f t="shared" si="357"/>
        <v>6.7946987519999995</v>
      </c>
      <c r="Z1148" s="155">
        <f t="shared" si="366"/>
        <v>851.1005338073885</v>
      </c>
      <c r="AA1148" s="156">
        <f t="shared" si="367"/>
        <v>2719.6086022810805</v>
      </c>
      <c r="AD1148" s="14" t="s">
        <v>1039</v>
      </c>
      <c r="AE1148" s="57">
        <v>40549</v>
      </c>
      <c r="AF1148" s="33">
        <f t="shared" si="368"/>
        <v>4232.4626911527193</v>
      </c>
      <c r="AG1148" s="84">
        <f t="shared" si="358"/>
        <v>6.2409524664630949</v>
      </c>
      <c r="AH1148" s="31">
        <f t="shared" si="369"/>
        <v>3887.5304756943842</v>
      </c>
      <c r="AI1148" s="86">
        <f t="shared" si="359"/>
        <v>5.7323347377523</v>
      </c>
      <c r="AJ1148" s="155">
        <f t="shared" si="370"/>
        <v>3570.7091360884692</v>
      </c>
      <c r="AK1148" s="56"/>
      <c r="AL1148" s="86">
        <f t="shared" si="371"/>
        <v>5.2651677323644357</v>
      </c>
      <c r="AM1148" s="31">
        <f t="shared" si="372"/>
        <v>3279.7077255756526</v>
      </c>
      <c r="AN1148" s="86">
        <f t="shared" si="373"/>
        <v>4.8360733485012251</v>
      </c>
      <c r="AO1148" s="31">
        <f t="shared" si="374"/>
        <v>3012.4220022535355</v>
      </c>
      <c r="AP1148" s="89">
        <f t="shared" si="375"/>
        <v>4.4419487888909375</v>
      </c>
      <c r="AQ1148" s="20">
        <f t="shared" si="376"/>
        <v>2766.9192132260555</v>
      </c>
      <c r="AR1148" s="86">
        <f t="shared" si="377"/>
        <v>4.0799441243472003</v>
      </c>
    </row>
    <row r="1149" spans="1:44" x14ac:dyDescent="0.25">
      <c r="A1149" s="3" t="s">
        <v>1114</v>
      </c>
      <c r="B1149" s="4">
        <v>40551</v>
      </c>
      <c r="C1149" s="7">
        <v>4301350406</v>
      </c>
      <c r="D1149" s="8">
        <v>362</v>
      </c>
      <c r="E1149" s="8">
        <v>1695</v>
      </c>
      <c r="F1149" s="8" t="s">
        <v>1695</v>
      </c>
      <c r="G1149" s="8" t="s">
        <v>1696</v>
      </c>
      <c r="H1149" s="8">
        <v>40.1113</v>
      </c>
      <c r="I1149" s="9">
        <v>-110.22072</v>
      </c>
      <c r="J1149" s="7">
        <v>1695</v>
      </c>
      <c r="K1149" s="8">
        <v>365</v>
      </c>
      <c r="L1149" s="8">
        <v>730</v>
      </c>
      <c r="M1149" s="8">
        <v>1095</v>
      </c>
      <c r="N1149" s="8">
        <v>1460</v>
      </c>
      <c r="O1149" s="8">
        <v>1825</v>
      </c>
      <c r="P1149" s="8">
        <v>2190</v>
      </c>
      <c r="Q1149" s="6">
        <v>2.3290384453705478E-4</v>
      </c>
      <c r="R1149" s="33">
        <f t="shared" si="360"/>
        <v>1556.8629039721918</v>
      </c>
      <c r="S1149" s="31">
        <f t="shared" si="361"/>
        <v>1429.9835408641454</v>
      </c>
      <c r="T1149" s="31">
        <f t="shared" si="362"/>
        <v>1313.4444413346257</v>
      </c>
      <c r="U1149" s="31">
        <f t="shared" si="363"/>
        <v>1206.4029068686482</v>
      </c>
      <c r="V1149" s="31">
        <f t="shared" si="364"/>
        <v>1108.0849161935205</v>
      </c>
      <c r="W1149" s="20">
        <f t="shared" si="365"/>
        <v>1017.779528302553</v>
      </c>
      <c r="Y1149" s="153">
        <f t="shared" si="357"/>
        <v>2.49935208</v>
      </c>
      <c r="Z1149" s="155">
        <f t="shared" si="366"/>
        <v>313.06757916743135</v>
      </c>
      <c r="AA1149" s="156">
        <f t="shared" si="367"/>
        <v>1000.3768621671943</v>
      </c>
      <c r="AD1149" s="14" t="s">
        <v>1114</v>
      </c>
      <c r="AE1149" s="57">
        <v>40551</v>
      </c>
      <c r="AF1149" s="33">
        <f t="shared" si="368"/>
        <v>1556.8629039721918</v>
      </c>
      <c r="AG1149" s="84">
        <f t="shared" si="358"/>
        <v>2.2956628538747714</v>
      </c>
      <c r="AH1149" s="31">
        <f t="shared" si="369"/>
        <v>1429.9835408641454</v>
      </c>
      <c r="AI1149" s="86">
        <f t="shared" si="359"/>
        <v>2.1085736502799803</v>
      </c>
      <c r="AJ1149" s="155">
        <f t="shared" si="370"/>
        <v>1313.4444413346257</v>
      </c>
      <c r="AK1149" s="56"/>
      <c r="AL1149" s="86">
        <f t="shared" si="371"/>
        <v>1.9367316203033242</v>
      </c>
      <c r="AM1149" s="31">
        <f t="shared" si="372"/>
        <v>1206.4029068686482</v>
      </c>
      <c r="AN1149" s="86">
        <f t="shared" si="373"/>
        <v>1.778894167905724</v>
      </c>
      <c r="AO1149" s="31">
        <f t="shared" si="374"/>
        <v>1108.0849161935205</v>
      </c>
      <c r="AP1149" s="89">
        <f t="shared" si="375"/>
        <v>1.6339199646636584</v>
      </c>
      <c r="AQ1149" s="20">
        <f t="shared" si="376"/>
        <v>1017.779528302553</v>
      </c>
      <c r="AR1149" s="86">
        <f t="shared" si="377"/>
        <v>1.5007606967813596</v>
      </c>
    </row>
    <row r="1150" spans="1:44" x14ac:dyDescent="0.25">
      <c r="A1150" s="3" t="s">
        <v>1530</v>
      </c>
      <c r="B1150" s="4">
        <v>40552</v>
      </c>
      <c r="C1150" s="7">
        <v>4304751127</v>
      </c>
      <c r="D1150" s="8">
        <v>338</v>
      </c>
      <c r="E1150" s="8">
        <v>3206</v>
      </c>
      <c r="F1150" s="8" t="s">
        <v>1695</v>
      </c>
      <c r="G1150" s="8" t="s">
        <v>1697</v>
      </c>
      <c r="H1150" s="8">
        <v>40.1329899999999</v>
      </c>
      <c r="I1150" s="9">
        <v>-109.87125</v>
      </c>
      <c r="J1150" s="7">
        <v>3206</v>
      </c>
      <c r="K1150" s="8">
        <v>365</v>
      </c>
      <c r="L1150" s="8">
        <v>730</v>
      </c>
      <c r="M1150" s="8">
        <v>1095</v>
      </c>
      <c r="N1150" s="8">
        <v>1460</v>
      </c>
      <c r="O1150" s="8">
        <v>1825</v>
      </c>
      <c r="P1150" s="8">
        <v>2190</v>
      </c>
      <c r="Q1150" s="6">
        <v>2.3290384453705478E-4</v>
      </c>
      <c r="R1150" s="33">
        <f t="shared" si="360"/>
        <v>2944.7212213184939</v>
      </c>
      <c r="S1150" s="31">
        <f t="shared" si="361"/>
        <v>2704.7358300946607</v>
      </c>
      <c r="T1150" s="31">
        <f t="shared" si="362"/>
        <v>2484.308483137941</v>
      </c>
      <c r="U1150" s="31">
        <f t="shared" si="363"/>
        <v>2281.8452621952133</v>
      </c>
      <c r="V1150" s="31">
        <f t="shared" si="364"/>
        <v>2095.8821482692783</v>
      </c>
      <c r="W1150" s="20">
        <f t="shared" si="365"/>
        <v>1925.0744352436488</v>
      </c>
      <c r="Y1150" s="153">
        <f t="shared" si="357"/>
        <v>4.7273880639999994</v>
      </c>
      <c r="Z1150" s="155">
        <f t="shared" si="366"/>
        <v>592.15024118630379</v>
      </c>
      <c r="AA1150" s="156">
        <f t="shared" si="367"/>
        <v>1892.1582419516371</v>
      </c>
      <c r="AD1150" s="14" t="s">
        <v>1530</v>
      </c>
      <c r="AE1150" s="57">
        <v>40552</v>
      </c>
      <c r="AF1150" s="33">
        <f t="shared" si="368"/>
        <v>2944.7212213184939</v>
      </c>
      <c r="AG1150" s="84">
        <f t="shared" si="358"/>
        <v>4.3421210085678572</v>
      </c>
      <c r="AH1150" s="31">
        <f t="shared" si="369"/>
        <v>2704.7358300946607</v>
      </c>
      <c r="AI1150" s="86">
        <f t="shared" si="359"/>
        <v>3.9882519898511011</v>
      </c>
      <c r="AJ1150" s="155">
        <f t="shared" si="370"/>
        <v>2484.308483137941</v>
      </c>
      <c r="AK1150" s="56"/>
      <c r="AL1150" s="86">
        <f t="shared" si="371"/>
        <v>3.6632221679601518</v>
      </c>
      <c r="AM1150" s="31">
        <f t="shared" si="372"/>
        <v>2281.8452621952133</v>
      </c>
      <c r="AN1150" s="86">
        <f t="shared" si="373"/>
        <v>3.3646812402983786</v>
      </c>
      <c r="AO1150" s="31">
        <f t="shared" si="374"/>
        <v>2095.8821482692783</v>
      </c>
      <c r="AP1150" s="89">
        <f t="shared" si="375"/>
        <v>3.0904704464375747</v>
      </c>
      <c r="AQ1150" s="20">
        <f t="shared" si="376"/>
        <v>1925.0744352436488</v>
      </c>
      <c r="AR1150" s="86">
        <f t="shared" si="377"/>
        <v>2.8386069580419107</v>
      </c>
    </row>
    <row r="1151" spans="1:44" x14ac:dyDescent="0.25">
      <c r="A1151" s="3" t="s">
        <v>796</v>
      </c>
      <c r="B1151" s="4">
        <v>40554</v>
      </c>
      <c r="C1151" s="7">
        <v>4301334142</v>
      </c>
      <c r="D1151" s="8">
        <v>348</v>
      </c>
      <c r="E1151" s="8">
        <v>3335</v>
      </c>
      <c r="F1151" s="8" t="s">
        <v>1695</v>
      </c>
      <c r="G1151" s="8" t="s">
        <v>1696</v>
      </c>
      <c r="H1151" s="8">
        <v>40.047110000000004</v>
      </c>
      <c r="I1151" s="9">
        <v>-110.07489</v>
      </c>
      <c r="J1151" s="7">
        <v>3335</v>
      </c>
      <c r="K1151" s="8">
        <v>365</v>
      </c>
      <c r="L1151" s="8">
        <v>730</v>
      </c>
      <c r="M1151" s="8">
        <v>1095</v>
      </c>
      <c r="N1151" s="8">
        <v>1460</v>
      </c>
      <c r="O1151" s="8">
        <v>1825</v>
      </c>
      <c r="P1151" s="8">
        <v>2190</v>
      </c>
      <c r="Q1151" s="6">
        <v>2.3290384453705478E-4</v>
      </c>
      <c r="R1151" s="33">
        <f t="shared" si="360"/>
        <v>3063.2081325942536</v>
      </c>
      <c r="S1151" s="31">
        <f t="shared" si="361"/>
        <v>2813.5664358595427</v>
      </c>
      <c r="T1151" s="31">
        <f t="shared" si="362"/>
        <v>2584.2697415050011</v>
      </c>
      <c r="U1151" s="31">
        <f t="shared" si="363"/>
        <v>2373.6599967002608</v>
      </c>
      <c r="V1151" s="31">
        <f t="shared" si="364"/>
        <v>2180.2142746344489</v>
      </c>
      <c r="W1151" s="20">
        <f t="shared" si="365"/>
        <v>2002.5337621764095</v>
      </c>
      <c r="Y1151" s="153">
        <f t="shared" si="357"/>
        <v>4.9176042400000002</v>
      </c>
      <c r="Z1151" s="155">
        <f t="shared" si="366"/>
        <v>615.97662331763036</v>
      </c>
      <c r="AA1151" s="156">
        <f t="shared" si="367"/>
        <v>1968.2931181873707</v>
      </c>
      <c r="AD1151" s="14" t="s">
        <v>796</v>
      </c>
      <c r="AE1151" s="57">
        <v>40554</v>
      </c>
      <c r="AF1151" s="33">
        <f t="shared" si="368"/>
        <v>3063.2081325942536</v>
      </c>
      <c r="AG1151" s="84">
        <f t="shared" si="358"/>
        <v>4.5168351726680607</v>
      </c>
      <c r="AH1151" s="31">
        <f t="shared" si="369"/>
        <v>2813.5664358595427</v>
      </c>
      <c r="AI1151" s="86">
        <f t="shared" si="359"/>
        <v>4.1487275065980738</v>
      </c>
      <c r="AJ1151" s="155">
        <f t="shared" si="370"/>
        <v>2584.2697415050011</v>
      </c>
      <c r="AK1151" s="56"/>
      <c r="AL1151" s="86">
        <f t="shared" si="371"/>
        <v>3.8106194417177504</v>
      </c>
      <c r="AM1151" s="31">
        <f t="shared" si="372"/>
        <v>2373.6599967002608</v>
      </c>
      <c r="AN1151" s="86">
        <f t="shared" si="373"/>
        <v>3.5000661061743892</v>
      </c>
      <c r="AO1151" s="31">
        <f t="shared" si="374"/>
        <v>2180.2142746344489</v>
      </c>
      <c r="AP1151" s="89">
        <f t="shared" si="375"/>
        <v>3.2148218773765787</v>
      </c>
      <c r="AQ1151" s="20">
        <f t="shared" si="376"/>
        <v>2002.5337621764095</v>
      </c>
      <c r="AR1151" s="86">
        <f t="shared" si="377"/>
        <v>2.9528241438146514</v>
      </c>
    </row>
    <row r="1152" spans="1:44" x14ac:dyDescent="0.25">
      <c r="A1152" s="3" t="s">
        <v>1032</v>
      </c>
      <c r="B1152" s="4">
        <v>40554</v>
      </c>
      <c r="C1152" s="7">
        <v>4301350270</v>
      </c>
      <c r="D1152" s="8">
        <v>366</v>
      </c>
      <c r="E1152" s="8">
        <v>7467</v>
      </c>
      <c r="F1152" s="8" t="s">
        <v>1695</v>
      </c>
      <c r="G1152" s="8" t="s">
        <v>1696</v>
      </c>
      <c r="H1152" s="8">
        <v>40.200740000000003</v>
      </c>
      <c r="I1152" s="9">
        <v>-110.59224</v>
      </c>
      <c r="J1152" s="7">
        <v>7467</v>
      </c>
      <c r="K1152" s="8">
        <v>365</v>
      </c>
      <c r="L1152" s="8">
        <v>730</v>
      </c>
      <c r="M1152" s="8">
        <v>1095</v>
      </c>
      <c r="N1152" s="8">
        <v>1460</v>
      </c>
      <c r="O1152" s="8">
        <v>1825</v>
      </c>
      <c r="P1152" s="8">
        <v>2190</v>
      </c>
      <c r="Q1152" s="6">
        <v>2.3290384453705478E-4</v>
      </c>
      <c r="R1152" s="33">
        <f t="shared" si="360"/>
        <v>6858.4633061713021</v>
      </c>
      <c r="S1152" s="31">
        <f t="shared" si="361"/>
        <v>6299.5204127625802</v>
      </c>
      <c r="T1152" s="31">
        <f t="shared" si="362"/>
        <v>5786.1295831537764</v>
      </c>
      <c r="U1152" s="31">
        <f t="shared" si="363"/>
        <v>5314.5784693735668</v>
      </c>
      <c r="V1152" s="31">
        <f t="shared" si="364"/>
        <v>4881.4572679746416</v>
      </c>
      <c r="W1152" s="20">
        <f t="shared" si="365"/>
        <v>4483.6340636195655</v>
      </c>
      <c r="Y1152" s="153">
        <f t="shared" si="357"/>
        <v>11.010420048</v>
      </c>
      <c r="Z1152" s="155">
        <f t="shared" si="366"/>
        <v>1379.1596540667904</v>
      </c>
      <c r="AA1152" s="156">
        <f t="shared" si="367"/>
        <v>4406.9699290869858</v>
      </c>
      <c r="AD1152" s="14" t="s">
        <v>1032</v>
      </c>
      <c r="AE1152" s="57">
        <v>40554</v>
      </c>
      <c r="AF1152" s="33">
        <f t="shared" si="368"/>
        <v>6858.4633061713021</v>
      </c>
      <c r="AG1152" s="84">
        <f t="shared" si="358"/>
        <v>10.113105917335057</v>
      </c>
      <c r="AH1152" s="31">
        <f t="shared" si="369"/>
        <v>6299.5204127625802</v>
      </c>
      <c r="AI1152" s="86">
        <f t="shared" si="359"/>
        <v>9.2889200275165855</v>
      </c>
      <c r="AJ1152" s="155">
        <f t="shared" si="370"/>
        <v>5786.1295831537764</v>
      </c>
      <c r="AK1152" s="56"/>
      <c r="AL1152" s="86">
        <f t="shared" si="371"/>
        <v>8.5319026600619026</v>
      </c>
      <c r="AM1152" s="31">
        <f t="shared" si="372"/>
        <v>5314.5784693735668</v>
      </c>
      <c r="AN1152" s="86">
        <f t="shared" si="373"/>
        <v>7.8365797945439768</v>
      </c>
      <c r="AO1152" s="31">
        <f t="shared" si="374"/>
        <v>4881.4572679746416</v>
      </c>
      <c r="AP1152" s="89">
        <f t="shared" si="375"/>
        <v>7.1979235257483998</v>
      </c>
      <c r="AQ1152" s="20">
        <f t="shared" si="376"/>
        <v>4483.6340636195655</v>
      </c>
      <c r="AR1152" s="86">
        <f t="shared" si="377"/>
        <v>6.6113157067058479</v>
      </c>
    </row>
    <row r="1153" spans="1:44" x14ac:dyDescent="0.25">
      <c r="A1153" s="3" t="s">
        <v>1100</v>
      </c>
      <c r="B1153" s="4">
        <v>40556</v>
      </c>
      <c r="C1153" s="7">
        <v>4301350383</v>
      </c>
      <c r="D1153" s="8">
        <v>366</v>
      </c>
      <c r="E1153" s="8">
        <v>605</v>
      </c>
      <c r="F1153" s="8" t="s">
        <v>1695</v>
      </c>
      <c r="G1153" s="8" t="s">
        <v>1696</v>
      </c>
      <c r="H1153" s="8">
        <v>40.115250000000003</v>
      </c>
      <c r="I1153" s="9">
        <v>-110.21606</v>
      </c>
      <c r="J1153" s="7">
        <v>605</v>
      </c>
      <c r="K1153" s="8">
        <v>365</v>
      </c>
      <c r="L1153" s="8">
        <v>730</v>
      </c>
      <c r="M1153" s="8">
        <v>1095</v>
      </c>
      <c r="N1153" s="8">
        <v>1460</v>
      </c>
      <c r="O1153" s="8">
        <v>1825</v>
      </c>
      <c r="P1153" s="8">
        <v>2190</v>
      </c>
      <c r="Q1153" s="6">
        <v>2.3290384453705478E-4</v>
      </c>
      <c r="R1153" s="33">
        <f t="shared" si="360"/>
        <v>555.69442885143133</v>
      </c>
      <c r="S1153" s="31">
        <f t="shared" si="361"/>
        <v>510.40710455622889</v>
      </c>
      <c r="T1153" s="31">
        <f t="shared" si="362"/>
        <v>468.81055280675434</v>
      </c>
      <c r="U1153" s="31">
        <f t="shared" si="363"/>
        <v>430.60398740739362</v>
      </c>
      <c r="V1153" s="31">
        <f t="shared" si="364"/>
        <v>395.51113527851322</v>
      </c>
      <c r="W1153" s="20">
        <f t="shared" si="365"/>
        <v>363.27823871566051</v>
      </c>
      <c r="Y1153" s="153">
        <f t="shared" si="357"/>
        <v>0.89209911999999991</v>
      </c>
      <c r="Z1153" s="155">
        <f t="shared" si="366"/>
        <v>111.74388518955514</v>
      </c>
      <c r="AA1153" s="156">
        <f t="shared" si="367"/>
        <v>357.06666761719919</v>
      </c>
      <c r="AD1153" s="14" t="s">
        <v>1100</v>
      </c>
      <c r="AE1153" s="57">
        <v>40556</v>
      </c>
      <c r="AF1153" s="33">
        <f t="shared" si="368"/>
        <v>555.69442885143133</v>
      </c>
      <c r="AG1153" s="84">
        <f t="shared" si="358"/>
        <v>0.81939588589630497</v>
      </c>
      <c r="AH1153" s="31">
        <f t="shared" si="369"/>
        <v>510.40710455622889</v>
      </c>
      <c r="AI1153" s="86">
        <f t="shared" si="359"/>
        <v>0.7526177335807599</v>
      </c>
      <c r="AJ1153" s="155">
        <f t="shared" si="370"/>
        <v>468.81055280675434</v>
      </c>
      <c r="AK1153" s="56"/>
      <c r="AL1153" s="86">
        <f t="shared" si="371"/>
        <v>0.69128178777788274</v>
      </c>
      <c r="AM1153" s="31">
        <f t="shared" si="372"/>
        <v>430.60398740739362</v>
      </c>
      <c r="AN1153" s="86">
        <f t="shared" si="373"/>
        <v>0.63494452600764784</v>
      </c>
      <c r="AO1153" s="31">
        <f t="shared" si="374"/>
        <v>395.51113527851322</v>
      </c>
      <c r="AP1153" s="89">
        <f t="shared" si="375"/>
        <v>0.58319857145811993</v>
      </c>
      <c r="AQ1153" s="20">
        <f t="shared" si="376"/>
        <v>363.27823871566051</v>
      </c>
      <c r="AR1153" s="86">
        <f t="shared" si="377"/>
        <v>0.53566974722874483</v>
      </c>
    </row>
    <row r="1154" spans="1:44" x14ac:dyDescent="0.25">
      <c r="A1154" s="3" t="s">
        <v>1113</v>
      </c>
      <c r="B1154" s="4">
        <v>40556</v>
      </c>
      <c r="C1154" s="7">
        <v>4301350405</v>
      </c>
      <c r="D1154" s="8">
        <v>359</v>
      </c>
      <c r="E1154" s="8">
        <v>979</v>
      </c>
      <c r="F1154" s="8" t="s">
        <v>1695</v>
      </c>
      <c r="G1154" s="8" t="s">
        <v>1696</v>
      </c>
      <c r="H1154" s="8">
        <v>40.121940000000002</v>
      </c>
      <c r="I1154" s="9">
        <v>-110.2208</v>
      </c>
      <c r="J1154" s="7">
        <v>979</v>
      </c>
      <c r="K1154" s="8">
        <v>365</v>
      </c>
      <c r="L1154" s="8">
        <v>730</v>
      </c>
      <c r="M1154" s="8">
        <v>1095</v>
      </c>
      <c r="N1154" s="8">
        <v>1460</v>
      </c>
      <c r="O1154" s="8">
        <v>1825</v>
      </c>
      <c r="P1154" s="8">
        <v>2190</v>
      </c>
      <c r="Q1154" s="6">
        <v>2.3290384453705478E-4</v>
      </c>
      <c r="R1154" s="33">
        <f t="shared" si="360"/>
        <v>899.21462123231606</v>
      </c>
      <c r="S1154" s="31">
        <f t="shared" si="361"/>
        <v>825.9314964637158</v>
      </c>
      <c r="T1154" s="31">
        <f t="shared" si="362"/>
        <v>758.62071272365699</v>
      </c>
      <c r="U1154" s="31">
        <f t="shared" si="363"/>
        <v>696.79554325923698</v>
      </c>
      <c r="V1154" s="31">
        <f t="shared" si="364"/>
        <v>640.00892799613962</v>
      </c>
      <c r="W1154" s="20">
        <f t="shared" si="365"/>
        <v>587.85024083079611</v>
      </c>
      <c r="Y1154" s="153">
        <f t="shared" si="357"/>
        <v>1.4435785759999999</v>
      </c>
      <c r="Z1154" s="155">
        <f t="shared" si="366"/>
        <v>180.82192330673467</v>
      </c>
      <c r="AA1154" s="156">
        <f t="shared" si="367"/>
        <v>577.79878941692232</v>
      </c>
      <c r="AD1154" s="14" t="s">
        <v>1113</v>
      </c>
      <c r="AE1154" s="57">
        <v>40556</v>
      </c>
      <c r="AF1154" s="33">
        <f t="shared" si="368"/>
        <v>899.21462123231606</v>
      </c>
      <c r="AG1154" s="84">
        <f t="shared" si="358"/>
        <v>1.3259315244503842</v>
      </c>
      <c r="AH1154" s="31">
        <f t="shared" si="369"/>
        <v>825.9314964637158</v>
      </c>
      <c r="AI1154" s="86">
        <f t="shared" si="359"/>
        <v>1.2178723325215932</v>
      </c>
      <c r="AJ1154" s="155">
        <f t="shared" si="370"/>
        <v>758.62071272365699</v>
      </c>
      <c r="AK1154" s="56"/>
      <c r="AL1154" s="86">
        <f t="shared" si="371"/>
        <v>1.1186196202223921</v>
      </c>
      <c r="AM1154" s="31">
        <f t="shared" si="372"/>
        <v>696.79554325923698</v>
      </c>
      <c r="AN1154" s="86">
        <f t="shared" si="373"/>
        <v>1.0274556875396483</v>
      </c>
      <c r="AO1154" s="31">
        <f t="shared" si="374"/>
        <v>640.00892799613962</v>
      </c>
      <c r="AP1154" s="89">
        <f t="shared" si="375"/>
        <v>0.94372132472313963</v>
      </c>
      <c r="AQ1154" s="20">
        <f t="shared" si="376"/>
        <v>587.85024083079611</v>
      </c>
      <c r="AR1154" s="86">
        <f t="shared" si="377"/>
        <v>0.86681104551560539</v>
      </c>
    </row>
    <row r="1155" spans="1:44" x14ac:dyDescent="0.25">
      <c r="A1155" s="3" t="s">
        <v>1529</v>
      </c>
      <c r="B1155" s="4">
        <v>40556</v>
      </c>
      <c r="C1155" s="7">
        <v>4304751125</v>
      </c>
      <c r="D1155" s="8">
        <v>364</v>
      </c>
      <c r="E1155" s="8">
        <v>6533</v>
      </c>
      <c r="F1155" s="8" t="s">
        <v>1695</v>
      </c>
      <c r="G1155" s="8" t="s">
        <v>1697</v>
      </c>
      <c r="H1155" s="8">
        <v>40.147849999999899</v>
      </c>
      <c r="I1155" s="9">
        <v>-109.83334000000001</v>
      </c>
      <c r="J1155" s="7">
        <v>6533</v>
      </c>
      <c r="K1155" s="8">
        <v>365</v>
      </c>
      <c r="L1155" s="8">
        <v>730</v>
      </c>
      <c r="M1155" s="8">
        <v>1095</v>
      </c>
      <c r="N1155" s="8">
        <v>1460</v>
      </c>
      <c r="O1155" s="8">
        <v>1825</v>
      </c>
      <c r="P1155" s="8">
        <v>2190</v>
      </c>
      <c r="Q1155" s="6">
        <v>2.3290384453705478E-4</v>
      </c>
      <c r="R1155" s="33">
        <f t="shared" si="360"/>
        <v>6000.5813284072738</v>
      </c>
      <c r="S1155" s="31">
        <f t="shared" si="361"/>
        <v>5511.5530811005674</v>
      </c>
      <c r="T1155" s="31">
        <f t="shared" si="362"/>
        <v>5062.3790768372328</v>
      </c>
      <c r="U1155" s="31">
        <f t="shared" si="363"/>
        <v>4649.8113218719045</v>
      </c>
      <c r="V1155" s="31">
        <f t="shared" si="364"/>
        <v>4270.866523594259</v>
      </c>
      <c r="W1155" s="20">
        <f t="shared" si="365"/>
        <v>3922.8045182304299</v>
      </c>
      <c r="Y1155" s="153">
        <f t="shared" si="357"/>
        <v>9.6331959519999995</v>
      </c>
      <c r="Z1155" s="155">
        <f t="shared" si="366"/>
        <v>1206.6492594105184</v>
      </c>
      <c r="AA1155" s="156">
        <f t="shared" si="367"/>
        <v>3855.7298174267144</v>
      </c>
      <c r="AD1155" s="14" t="s">
        <v>1529</v>
      </c>
      <c r="AE1155" s="57">
        <v>40556</v>
      </c>
      <c r="AF1155" s="33">
        <f t="shared" si="368"/>
        <v>6000.5813284072738</v>
      </c>
      <c r="AG1155" s="84">
        <f t="shared" si="358"/>
        <v>8.8481211943149756</v>
      </c>
      <c r="AH1155" s="31">
        <f t="shared" si="369"/>
        <v>5511.5530811005674</v>
      </c>
      <c r="AI1155" s="86">
        <f t="shared" si="359"/>
        <v>8.1270275264183542</v>
      </c>
      <c r="AJ1155" s="155">
        <f t="shared" si="370"/>
        <v>5062.3790768372328</v>
      </c>
      <c r="AK1155" s="56"/>
      <c r="AL1155" s="86">
        <f t="shared" si="371"/>
        <v>7.4647006934758799</v>
      </c>
      <c r="AM1155" s="31">
        <f t="shared" si="372"/>
        <v>4649.8113218719045</v>
      </c>
      <c r="AN1155" s="86">
        <f t="shared" si="373"/>
        <v>6.856351385798285</v>
      </c>
      <c r="AO1155" s="31">
        <f t="shared" si="374"/>
        <v>4270.866523594259</v>
      </c>
      <c r="AP1155" s="89">
        <f t="shared" si="375"/>
        <v>6.2975806071667728</v>
      </c>
      <c r="AQ1155" s="20">
        <f t="shared" si="376"/>
        <v>3922.8045182304299</v>
      </c>
      <c r="AR1155" s="86">
        <f t="shared" si="377"/>
        <v>5.784347865529571</v>
      </c>
    </row>
    <row r="1156" spans="1:44" x14ac:dyDescent="0.25">
      <c r="A1156" s="3" t="s">
        <v>815</v>
      </c>
      <c r="B1156" s="4">
        <v>40557</v>
      </c>
      <c r="C1156" s="7">
        <v>4301334186</v>
      </c>
      <c r="D1156" s="8">
        <v>342</v>
      </c>
      <c r="E1156" s="8">
        <v>1133</v>
      </c>
      <c r="F1156" s="8" t="s">
        <v>1695</v>
      </c>
      <c r="G1156" s="8" t="s">
        <v>1696</v>
      </c>
      <c r="H1156" s="8">
        <v>40.090989999999898</v>
      </c>
      <c r="I1156" s="9">
        <v>-110.15514</v>
      </c>
      <c r="J1156" s="7">
        <v>1133</v>
      </c>
      <c r="K1156" s="8">
        <v>365</v>
      </c>
      <c r="L1156" s="8">
        <v>730</v>
      </c>
      <c r="M1156" s="8">
        <v>1095</v>
      </c>
      <c r="N1156" s="8">
        <v>1460</v>
      </c>
      <c r="O1156" s="8">
        <v>1825</v>
      </c>
      <c r="P1156" s="8">
        <v>2190</v>
      </c>
      <c r="Q1156" s="6">
        <v>2.3290384453705478E-4</v>
      </c>
      <c r="R1156" s="33">
        <f t="shared" si="360"/>
        <v>1040.6641122126805</v>
      </c>
      <c r="S1156" s="31">
        <f t="shared" si="361"/>
        <v>955.85330489621037</v>
      </c>
      <c r="T1156" s="31">
        <f t="shared" si="362"/>
        <v>877.95430798355812</v>
      </c>
      <c r="U1156" s="31">
        <f t="shared" si="363"/>
        <v>806.40383096293715</v>
      </c>
      <c r="V1156" s="31">
        <f t="shared" si="364"/>
        <v>740.6844897033975</v>
      </c>
      <c r="W1156" s="20">
        <f t="shared" si="365"/>
        <v>680.32106523114601</v>
      </c>
      <c r="Y1156" s="153">
        <f t="shared" ref="Y1156:Y1219" si="378">J1156*$X$11</f>
        <v>1.670658352</v>
      </c>
      <c r="Z1156" s="155">
        <f t="shared" si="366"/>
        <v>209.26582135498509</v>
      </c>
      <c r="AA1156" s="156">
        <f t="shared" si="367"/>
        <v>668.68848662857306</v>
      </c>
      <c r="AD1156" s="14" t="s">
        <v>815</v>
      </c>
      <c r="AE1156" s="57">
        <v>40557</v>
      </c>
      <c r="AF1156" s="33">
        <f t="shared" si="368"/>
        <v>1040.6641122126805</v>
      </c>
      <c r="AG1156" s="84">
        <f t="shared" ref="AG1156:AG1219" si="379">AF1156*$X$11</f>
        <v>1.5345050226785346</v>
      </c>
      <c r="AH1156" s="31">
        <f t="shared" si="369"/>
        <v>955.85330489621037</v>
      </c>
      <c r="AI1156" s="86">
        <f t="shared" ref="AI1156:AI1219" si="380">AH1156*$X$11</f>
        <v>1.4094477556148777</v>
      </c>
      <c r="AJ1156" s="155">
        <f t="shared" si="370"/>
        <v>877.95430798355812</v>
      </c>
      <c r="AK1156" s="56"/>
      <c r="AL1156" s="86">
        <f t="shared" si="371"/>
        <v>1.2945822571113077</v>
      </c>
      <c r="AM1156" s="31">
        <f t="shared" si="372"/>
        <v>806.40383096293715</v>
      </c>
      <c r="AN1156" s="86">
        <f t="shared" si="373"/>
        <v>1.1890779305234132</v>
      </c>
      <c r="AO1156" s="31">
        <f t="shared" si="374"/>
        <v>740.6844897033975</v>
      </c>
      <c r="AP1156" s="89">
        <f t="shared" si="375"/>
        <v>1.0921718701852066</v>
      </c>
      <c r="AQ1156" s="20">
        <f t="shared" si="376"/>
        <v>680.32106523114601</v>
      </c>
      <c r="AR1156" s="86">
        <f t="shared" si="377"/>
        <v>1.0031633448101949</v>
      </c>
    </row>
    <row r="1157" spans="1:44" x14ac:dyDescent="0.25">
      <c r="A1157" s="3" t="s">
        <v>1011</v>
      </c>
      <c r="B1157" s="4">
        <v>40561</v>
      </c>
      <c r="C1157" s="7">
        <v>4301350240</v>
      </c>
      <c r="D1157" s="8">
        <v>366</v>
      </c>
      <c r="E1157" s="8">
        <v>4911</v>
      </c>
      <c r="F1157" s="8" t="s">
        <v>1695</v>
      </c>
      <c r="G1157" s="8" t="s">
        <v>1696</v>
      </c>
      <c r="H1157" s="8">
        <v>40.07255</v>
      </c>
      <c r="I1157" s="9">
        <v>-110.10302</v>
      </c>
      <c r="J1157" s="7">
        <v>4911</v>
      </c>
      <c r="K1157" s="8">
        <v>365</v>
      </c>
      <c r="L1157" s="8">
        <v>730</v>
      </c>
      <c r="M1157" s="8">
        <v>1095</v>
      </c>
      <c r="N1157" s="8">
        <v>1460</v>
      </c>
      <c r="O1157" s="8">
        <v>1825</v>
      </c>
      <c r="P1157" s="8">
        <v>2190</v>
      </c>
      <c r="Q1157" s="6">
        <v>2.3290384453705478E-4</v>
      </c>
      <c r="R1157" s="33">
        <f t="shared" ref="R1157:R1220" si="381">(J1157*(EXP(-Q1157*K1157)))</f>
        <v>4510.7691571725272</v>
      </c>
      <c r="S1157" s="31">
        <f t="shared" ref="S1157:S1220" si="382">(J1157*(EXP(-Q1157*L1157)))</f>
        <v>4143.1558520258513</v>
      </c>
      <c r="T1157" s="31">
        <f t="shared" ref="T1157:T1220" si="383">(J1157*(EXP(-Q1157*M1157)))</f>
        <v>3805.5018592297033</v>
      </c>
      <c r="U1157" s="31">
        <f t="shared" ref="U1157:U1220" si="384">(J1157*(EXP(-Q1157*N1157)))</f>
        <v>3495.3655903433223</v>
      </c>
      <c r="V1157" s="31">
        <f t="shared" ref="V1157:V1220" si="385">(J1157*(EXP(-Q1157*O1157)))</f>
        <v>3210.5044385996339</v>
      </c>
      <c r="W1157" s="20">
        <f t="shared" ref="W1157:W1220" si="386">(J1157*(EXP(-Q1157*P1157)))</f>
        <v>2948.8585625332375</v>
      </c>
      <c r="Y1157" s="153">
        <f t="shared" si="378"/>
        <v>7.2414855839999994</v>
      </c>
      <c r="Z1157" s="155">
        <f t="shared" ref="Z1157:Z1220" si="387">(87/365)*T1157</f>
        <v>907.06482672050458</v>
      </c>
      <c r="AA1157" s="156">
        <f t="shared" ref="AA1157:AA1220" si="388">(278/365)*T1157</f>
        <v>2898.4370325091986</v>
      </c>
      <c r="AD1157" s="14" t="s">
        <v>1011</v>
      </c>
      <c r="AE1157" s="57">
        <v>40561</v>
      </c>
      <c r="AF1157" s="33">
        <f t="shared" ref="AF1157:AF1220" si="389">R1157</f>
        <v>4510.7691571725272</v>
      </c>
      <c r="AG1157" s="84">
        <f t="shared" si="379"/>
        <v>6.6513275960938065</v>
      </c>
      <c r="AH1157" s="31">
        <f t="shared" ref="AH1157:AH1220" si="390">S1157</f>
        <v>4143.1558520258513</v>
      </c>
      <c r="AI1157" s="86">
        <f t="shared" si="380"/>
        <v>6.1092656026696064</v>
      </c>
      <c r="AJ1157" s="155">
        <f t="shared" ref="AJ1157:AJ1220" si="391">T1157</f>
        <v>3805.5018592297033</v>
      </c>
      <c r="AK1157" s="56"/>
      <c r="AL1157" s="86">
        <f t="shared" ref="AL1157:AL1220" si="392">AJ1157*$X$11</f>
        <v>5.6113799335160035</v>
      </c>
      <c r="AM1157" s="31">
        <f t="shared" ref="AM1157:AM1220" si="393">U1157</f>
        <v>3495.3655903433223</v>
      </c>
      <c r="AN1157" s="86">
        <f t="shared" ref="AN1157:AN1220" si="394">AM1157*$X$11</f>
        <v>5.1540703590472035</v>
      </c>
      <c r="AO1157" s="31">
        <f t="shared" ref="AO1157:AO1220" si="395">V1157</f>
        <v>3210.5044385996339</v>
      </c>
      <c r="AP1157" s="89">
        <f t="shared" ref="AP1157:AP1220" si="396">AO1157*$X$11</f>
        <v>4.7340300569104583</v>
      </c>
      <c r="AQ1157" s="20">
        <f t="shared" ref="AQ1157:AQ1220" si="397">W1157</f>
        <v>2948.8585625332375</v>
      </c>
      <c r="AR1157" s="86">
        <f t="shared" ref="AR1157:AR1220" si="398">AQ1157*$X$11</f>
        <v>4.3482217002320098</v>
      </c>
    </row>
    <row r="1158" spans="1:44" x14ac:dyDescent="0.25">
      <c r="A1158" s="3" t="s">
        <v>1061</v>
      </c>
      <c r="B1158" s="4">
        <v>40561</v>
      </c>
      <c r="C1158" s="7">
        <v>4301350303</v>
      </c>
      <c r="D1158" s="8">
        <v>364</v>
      </c>
      <c r="E1158" s="8">
        <v>12052</v>
      </c>
      <c r="F1158" s="8" t="s">
        <v>1695</v>
      </c>
      <c r="G1158" s="8" t="s">
        <v>1696</v>
      </c>
      <c r="H1158" s="8">
        <v>40.115020000000001</v>
      </c>
      <c r="I1158" s="9">
        <v>-110.07416000000001</v>
      </c>
      <c r="J1158" s="7">
        <v>12052</v>
      </c>
      <c r="K1158" s="8">
        <v>365</v>
      </c>
      <c r="L1158" s="8">
        <v>730</v>
      </c>
      <c r="M1158" s="8">
        <v>1095</v>
      </c>
      <c r="N1158" s="8">
        <v>1460</v>
      </c>
      <c r="O1158" s="8">
        <v>1825</v>
      </c>
      <c r="P1158" s="8">
        <v>2190</v>
      </c>
      <c r="Q1158" s="6">
        <v>2.3290384453705478E-4</v>
      </c>
      <c r="R1158" s="33">
        <f t="shared" si="381"/>
        <v>11069.800423995785</v>
      </c>
      <c r="S1158" s="31">
        <f t="shared" si="382"/>
        <v>10167.646982002761</v>
      </c>
      <c r="T1158" s="31">
        <f t="shared" si="383"/>
        <v>9339.0161693008322</v>
      </c>
      <c r="U1158" s="31">
        <f t="shared" si="384"/>
        <v>8577.9161260064593</v>
      </c>
      <c r="V1158" s="31">
        <f t="shared" si="385"/>
        <v>7878.8433097134566</v>
      </c>
      <c r="W1158" s="20">
        <f t="shared" si="386"/>
        <v>7236.7426991754382</v>
      </c>
      <c r="Y1158" s="153">
        <f t="shared" si="378"/>
        <v>17.771204288</v>
      </c>
      <c r="Z1158" s="155">
        <f t="shared" si="387"/>
        <v>2226.0120732306091</v>
      </c>
      <c r="AA1158" s="156">
        <f t="shared" si="388"/>
        <v>7113.0040960702227</v>
      </c>
      <c r="AD1158" s="14" t="s">
        <v>1061</v>
      </c>
      <c r="AE1158" s="57">
        <v>40561</v>
      </c>
      <c r="AF1158" s="33">
        <f t="shared" si="389"/>
        <v>11069.800423995785</v>
      </c>
      <c r="AG1158" s="84">
        <f t="shared" si="379"/>
        <v>16.32290779640044</v>
      </c>
      <c r="AH1158" s="31">
        <f t="shared" si="390"/>
        <v>10167.646982002761</v>
      </c>
      <c r="AI1158" s="86">
        <f t="shared" si="380"/>
        <v>14.992642851430279</v>
      </c>
      <c r="AJ1158" s="155">
        <f t="shared" si="391"/>
        <v>9339.0161693008322</v>
      </c>
      <c r="AK1158" s="56"/>
      <c r="AL1158" s="86">
        <f t="shared" si="392"/>
        <v>13.770790258345526</v>
      </c>
      <c r="AM1158" s="31">
        <f t="shared" si="393"/>
        <v>8577.9161260064593</v>
      </c>
      <c r="AN1158" s="86">
        <f t="shared" si="394"/>
        <v>12.648514756106069</v>
      </c>
      <c r="AO1158" s="31">
        <f t="shared" si="395"/>
        <v>7878.8433097134566</v>
      </c>
      <c r="AP1158" s="89">
        <f t="shared" si="396"/>
        <v>11.617701129278119</v>
      </c>
      <c r="AQ1158" s="20">
        <f t="shared" si="397"/>
        <v>7236.7426991754382</v>
      </c>
      <c r="AR1158" s="86">
        <f t="shared" si="398"/>
        <v>10.670895526612947</v>
      </c>
    </row>
    <row r="1159" spans="1:44" x14ac:dyDescent="0.25">
      <c r="A1159" s="3" t="s">
        <v>1073</v>
      </c>
      <c r="B1159" s="4">
        <v>40561</v>
      </c>
      <c r="C1159" s="7">
        <v>4301350331</v>
      </c>
      <c r="D1159" s="8">
        <v>363</v>
      </c>
      <c r="E1159" s="8">
        <v>212</v>
      </c>
      <c r="F1159" s="8" t="s">
        <v>1695</v>
      </c>
      <c r="G1159" s="8" t="s">
        <v>1696</v>
      </c>
      <c r="H1159" s="8">
        <v>40.111719999999899</v>
      </c>
      <c r="I1159" s="9">
        <v>-110.201939999999</v>
      </c>
      <c r="J1159" s="7">
        <v>212</v>
      </c>
      <c r="K1159" s="8">
        <v>365</v>
      </c>
      <c r="L1159" s="8">
        <v>730</v>
      </c>
      <c r="M1159" s="8">
        <v>1095</v>
      </c>
      <c r="N1159" s="8">
        <v>1460</v>
      </c>
      <c r="O1159" s="8">
        <v>1825</v>
      </c>
      <c r="P1159" s="8">
        <v>2190</v>
      </c>
      <c r="Q1159" s="6">
        <v>2.3290384453705478E-4</v>
      </c>
      <c r="R1159" s="33">
        <f t="shared" si="381"/>
        <v>194.72267589504699</v>
      </c>
      <c r="S1159" s="31">
        <f t="shared" si="382"/>
        <v>178.85339862135623</v>
      </c>
      <c r="T1159" s="31">
        <f t="shared" si="383"/>
        <v>164.27741685129243</v>
      </c>
      <c r="U1159" s="31">
        <f t="shared" si="384"/>
        <v>150.88933112457428</v>
      </c>
      <c r="V1159" s="31">
        <f t="shared" si="385"/>
        <v>138.5923317009005</v>
      </c>
      <c r="W1159" s="20">
        <f t="shared" si="386"/>
        <v>127.29749852515707</v>
      </c>
      <c r="Y1159" s="153">
        <f t="shared" si="378"/>
        <v>0.31260332800000001</v>
      </c>
      <c r="Z1159" s="155">
        <f t="shared" si="387"/>
        <v>39.156534975513537</v>
      </c>
      <c r="AA1159" s="156">
        <f t="shared" si="388"/>
        <v>125.12088187577889</v>
      </c>
      <c r="AD1159" s="14" t="s">
        <v>1073</v>
      </c>
      <c r="AE1159" s="57">
        <v>40561</v>
      </c>
      <c r="AF1159" s="33">
        <f t="shared" si="389"/>
        <v>194.72267589504699</v>
      </c>
      <c r="AG1159" s="84">
        <f t="shared" si="379"/>
        <v>0.28712715340498618</v>
      </c>
      <c r="AH1159" s="31">
        <f t="shared" si="390"/>
        <v>178.85339862135623</v>
      </c>
      <c r="AI1159" s="86">
        <f t="shared" si="380"/>
        <v>0.26372720581672909</v>
      </c>
      <c r="AJ1159" s="155">
        <f t="shared" si="391"/>
        <v>164.27741685129243</v>
      </c>
      <c r="AK1159" s="56"/>
      <c r="AL1159" s="86">
        <f t="shared" si="392"/>
        <v>0.24223427935357214</v>
      </c>
      <c r="AM1159" s="31">
        <f t="shared" si="393"/>
        <v>150.88933112457428</v>
      </c>
      <c r="AN1159" s="86">
        <f t="shared" si="394"/>
        <v>0.22249295787375425</v>
      </c>
      <c r="AO1159" s="31">
        <f t="shared" si="395"/>
        <v>138.5923317009005</v>
      </c>
      <c r="AP1159" s="89">
        <f t="shared" si="396"/>
        <v>0.20436049115557262</v>
      </c>
      <c r="AQ1159" s="20">
        <f t="shared" si="397"/>
        <v>127.29749852515707</v>
      </c>
      <c r="AR1159" s="86">
        <f t="shared" si="398"/>
        <v>0.18770576266527919</v>
      </c>
    </row>
    <row r="1160" spans="1:44" x14ac:dyDescent="0.25">
      <c r="A1160" s="3" t="s">
        <v>1102</v>
      </c>
      <c r="B1160" s="4">
        <v>40562</v>
      </c>
      <c r="C1160" s="7">
        <v>4301350386</v>
      </c>
      <c r="D1160" s="8">
        <v>344</v>
      </c>
      <c r="E1160" s="8">
        <v>2440</v>
      </c>
      <c r="F1160" s="8" t="s">
        <v>1695</v>
      </c>
      <c r="G1160" s="8" t="s">
        <v>1696</v>
      </c>
      <c r="H1160" s="8">
        <v>40.107460000000003</v>
      </c>
      <c r="I1160" s="9">
        <v>-110.21562</v>
      </c>
      <c r="J1160" s="7">
        <v>2440</v>
      </c>
      <c r="K1160" s="8">
        <v>365</v>
      </c>
      <c r="L1160" s="8">
        <v>730</v>
      </c>
      <c r="M1160" s="8">
        <v>1095</v>
      </c>
      <c r="N1160" s="8">
        <v>1460</v>
      </c>
      <c r="O1160" s="8">
        <v>1825</v>
      </c>
      <c r="P1160" s="8">
        <v>2190</v>
      </c>
      <c r="Q1160" s="6">
        <v>2.3290384453705478E-4</v>
      </c>
      <c r="R1160" s="33">
        <f t="shared" si="381"/>
        <v>2241.1477791694088</v>
      </c>
      <c r="S1160" s="31">
        <f t="shared" si="382"/>
        <v>2058.5013803590055</v>
      </c>
      <c r="T1160" s="31">
        <f t="shared" si="383"/>
        <v>1890.7400807412903</v>
      </c>
      <c r="U1160" s="31">
        <f t="shared" si="384"/>
        <v>1736.6507921884966</v>
      </c>
      <c r="V1160" s="31">
        <f t="shared" si="385"/>
        <v>1595.1192893877228</v>
      </c>
      <c r="W1160" s="20">
        <f t="shared" si="386"/>
        <v>1465.1221528367134</v>
      </c>
      <c r="Y1160" s="153">
        <f t="shared" si="378"/>
        <v>3.5978873599999996</v>
      </c>
      <c r="Z1160" s="155">
        <f t="shared" si="387"/>
        <v>450.66955349175959</v>
      </c>
      <c r="AA1160" s="156">
        <f t="shared" si="388"/>
        <v>1440.0705272495306</v>
      </c>
      <c r="AD1160" s="14" t="s">
        <v>1102</v>
      </c>
      <c r="AE1160" s="57">
        <v>40562</v>
      </c>
      <c r="AF1160" s="33">
        <f t="shared" si="389"/>
        <v>2241.1477791694088</v>
      </c>
      <c r="AG1160" s="84">
        <f t="shared" si="379"/>
        <v>3.3046710108875765</v>
      </c>
      <c r="AH1160" s="31">
        <f t="shared" si="390"/>
        <v>2058.5013803590055</v>
      </c>
      <c r="AI1160" s="86">
        <f t="shared" si="380"/>
        <v>3.0353508594000891</v>
      </c>
      <c r="AJ1160" s="155">
        <f t="shared" si="391"/>
        <v>1890.7400807412903</v>
      </c>
      <c r="AK1160" s="56"/>
      <c r="AL1160" s="86">
        <f t="shared" si="392"/>
        <v>2.7879794416165851</v>
      </c>
      <c r="AM1160" s="31">
        <f t="shared" si="393"/>
        <v>1736.6507921884966</v>
      </c>
      <c r="AN1160" s="86">
        <f t="shared" si="394"/>
        <v>2.5607680057167945</v>
      </c>
      <c r="AO1160" s="31">
        <f t="shared" si="395"/>
        <v>1595.1192893877228</v>
      </c>
      <c r="AP1160" s="89">
        <f t="shared" si="396"/>
        <v>2.35207357745093</v>
      </c>
      <c r="AQ1160" s="20">
        <f t="shared" si="397"/>
        <v>1465.1221528367134</v>
      </c>
      <c r="AR1160" s="86">
        <f t="shared" si="398"/>
        <v>2.1603870797324589</v>
      </c>
    </row>
    <row r="1161" spans="1:44" x14ac:dyDescent="0.25">
      <c r="A1161" s="3" t="s">
        <v>1112</v>
      </c>
      <c r="B1161" s="4">
        <v>40562</v>
      </c>
      <c r="C1161" s="7">
        <v>4301350404</v>
      </c>
      <c r="D1161" s="8">
        <v>327</v>
      </c>
      <c r="E1161" s="8">
        <v>1982</v>
      </c>
      <c r="F1161" s="8" t="s">
        <v>1695</v>
      </c>
      <c r="G1161" s="8" t="s">
        <v>1696</v>
      </c>
      <c r="H1161" s="8">
        <v>40.1221099999999</v>
      </c>
      <c r="I1161" s="9">
        <v>-110.230549999999</v>
      </c>
      <c r="J1161" s="7">
        <v>1982</v>
      </c>
      <c r="K1161" s="8">
        <v>365</v>
      </c>
      <c r="L1161" s="8">
        <v>730</v>
      </c>
      <c r="M1161" s="8">
        <v>1095</v>
      </c>
      <c r="N1161" s="8">
        <v>1460</v>
      </c>
      <c r="O1161" s="8">
        <v>1825</v>
      </c>
      <c r="P1161" s="8">
        <v>2190</v>
      </c>
      <c r="Q1161" s="6">
        <v>2.3290384453705478E-4</v>
      </c>
      <c r="R1161" s="33">
        <f t="shared" si="381"/>
        <v>1820.4733189810527</v>
      </c>
      <c r="S1161" s="31">
        <f t="shared" si="382"/>
        <v>1672.1105474883398</v>
      </c>
      <c r="T1161" s="31">
        <f t="shared" si="383"/>
        <v>1535.8388688644416</v>
      </c>
      <c r="U1161" s="31">
        <f t="shared" si="384"/>
        <v>1410.6728975891804</v>
      </c>
      <c r="V1161" s="31">
        <f t="shared" si="385"/>
        <v>1295.707553920683</v>
      </c>
      <c r="W1161" s="20">
        <f t="shared" si="386"/>
        <v>1190.1115192304778</v>
      </c>
      <c r="Y1161" s="153">
        <f t="shared" si="378"/>
        <v>2.922546208</v>
      </c>
      <c r="Z1161" s="155">
        <f t="shared" si="387"/>
        <v>366.07666189371622</v>
      </c>
      <c r="AA1161" s="156">
        <f t="shared" si="388"/>
        <v>1169.7622069707254</v>
      </c>
      <c r="AD1161" s="14" t="s">
        <v>1112</v>
      </c>
      <c r="AE1161" s="57">
        <v>40562</v>
      </c>
      <c r="AF1161" s="33">
        <f t="shared" si="389"/>
        <v>1820.4733189810527</v>
      </c>
      <c r="AG1161" s="84">
        <f t="shared" si="379"/>
        <v>2.6843680096635971</v>
      </c>
      <c r="AH1161" s="31">
        <f t="shared" si="390"/>
        <v>1672.1105474883398</v>
      </c>
      <c r="AI1161" s="86">
        <f t="shared" si="380"/>
        <v>2.4656005751356465</v>
      </c>
      <c r="AJ1161" s="155">
        <f t="shared" si="391"/>
        <v>1535.8388688644416</v>
      </c>
      <c r="AK1161" s="56"/>
      <c r="AL1161" s="86">
        <f t="shared" si="392"/>
        <v>2.264661989050849</v>
      </c>
      <c r="AM1161" s="31">
        <f t="shared" si="393"/>
        <v>1410.6728975891804</v>
      </c>
      <c r="AN1161" s="86">
        <f t="shared" si="394"/>
        <v>2.0800992571027401</v>
      </c>
      <c r="AO1161" s="31">
        <f t="shared" si="395"/>
        <v>1295.707553920683</v>
      </c>
      <c r="AP1161" s="89">
        <f t="shared" si="396"/>
        <v>1.9105777993884197</v>
      </c>
      <c r="AQ1161" s="20">
        <f t="shared" si="397"/>
        <v>1190.1115192304778</v>
      </c>
      <c r="AR1161" s="86">
        <f t="shared" si="398"/>
        <v>1.7548718000121857</v>
      </c>
    </row>
    <row r="1162" spans="1:44" x14ac:dyDescent="0.25">
      <c r="A1162" s="3" t="s">
        <v>992</v>
      </c>
      <c r="B1162" s="4">
        <v>40563</v>
      </c>
      <c r="C1162" s="7">
        <v>4301350215</v>
      </c>
      <c r="D1162" s="8">
        <v>357</v>
      </c>
      <c r="E1162" s="8">
        <v>6657</v>
      </c>
      <c r="F1162" s="8" t="s">
        <v>1695</v>
      </c>
      <c r="G1162" s="8" t="s">
        <v>1696</v>
      </c>
      <c r="H1162" s="8">
        <v>40.068829999999899</v>
      </c>
      <c r="I1162" s="9">
        <v>-110.10328</v>
      </c>
      <c r="J1162" s="7">
        <v>6657</v>
      </c>
      <c r="K1162" s="8">
        <v>365</v>
      </c>
      <c r="L1162" s="8">
        <v>730</v>
      </c>
      <c r="M1162" s="8">
        <v>1095</v>
      </c>
      <c r="N1162" s="8">
        <v>1460</v>
      </c>
      <c r="O1162" s="8">
        <v>1825</v>
      </c>
      <c r="P1162" s="8">
        <v>2190</v>
      </c>
      <c r="Q1162" s="6">
        <v>2.3290384453705478E-4</v>
      </c>
      <c r="R1162" s="33">
        <f t="shared" si="381"/>
        <v>6114.4757237421127</v>
      </c>
      <c r="S1162" s="31">
        <f t="shared" si="382"/>
        <v>5616.1654463319264</v>
      </c>
      <c r="T1162" s="31">
        <f t="shared" si="383"/>
        <v>5158.4658678257247</v>
      </c>
      <c r="U1162" s="31">
        <f t="shared" si="384"/>
        <v>4738.0673457372222</v>
      </c>
      <c r="V1162" s="31">
        <f t="shared" si="385"/>
        <v>4351.9299628910121</v>
      </c>
      <c r="W1162" s="20">
        <f t="shared" si="386"/>
        <v>3997.2615456696726</v>
      </c>
      <c r="Y1162" s="153">
        <f t="shared" si="378"/>
        <v>9.816039408</v>
      </c>
      <c r="Z1162" s="155">
        <f t="shared" si="387"/>
        <v>1229.5521383584603</v>
      </c>
      <c r="AA1162" s="156">
        <f t="shared" si="388"/>
        <v>3928.9137294672641</v>
      </c>
      <c r="AD1162" s="14" t="s">
        <v>992</v>
      </c>
      <c r="AE1162" s="57">
        <v>40563</v>
      </c>
      <c r="AF1162" s="33">
        <f t="shared" si="389"/>
        <v>6114.4757237421127</v>
      </c>
      <c r="AG1162" s="84">
        <f t="shared" si="379"/>
        <v>9.0160634915895894</v>
      </c>
      <c r="AH1162" s="31">
        <f t="shared" si="390"/>
        <v>5616.1654463319264</v>
      </c>
      <c r="AI1162" s="86">
        <f t="shared" si="380"/>
        <v>8.2812830618960636</v>
      </c>
      <c r="AJ1162" s="155">
        <f t="shared" si="391"/>
        <v>5158.4658678257247</v>
      </c>
      <c r="AK1162" s="56"/>
      <c r="AL1162" s="86">
        <f t="shared" si="392"/>
        <v>7.6063848946072152</v>
      </c>
      <c r="AM1162" s="31">
        <f t="shared" si="393"/>
        <v>4738.0673457372222</v>
      </c>
      <c r="AN1162" s="86">
        <f t="shared" si="394"/>
        <v>6.9864887762527461</v>
      </c>
      <c r="AO1162" s="31">
        <f t="shared" si="395"/>
        <v>4351.9299628910121</v>
      </c>
      <c r="AP1162" s="89">
        <f t="shared" si="396"/>
        <v>6.4171122152011639</v>
      </c>
      <c r="AQ1162" s="20">
        <f t="shared" si="397"/>
        <v>3997.2615456696726</v>
      </c>
      <c r="AR1162" s="86">
        <f t="shared" si="398"/>
        <v>5.8941380285979417</v>
      </c>
    </row>
    <row r="1163" spans="1:44" x14ac:dyDescent="0.25">
      <c r="A1163" s="3" t="s">
        <v>993</v>
      </c>
      <c r="B1163" s="4">
        <v>40563</v>
      </c>
      <c r="C1163" s="7">
        <v>4301350216</v>
      </c>
      <c r="D1163" s="8">
        <v>327</v>
      </c>
      <c r="E1163" s="8">
        <v>8534</v>
      </c>
      <c r="F1163" s="8" t="s">
        <v>1695</v>
      </c>
      <c r="G1163" s="8" t="s">
        <v>1696</v>
      </c>
      <c r="H1163" s="8">
        <v>40.068869999999897</v>
      </c>
      <c r="I1163" s="9">
        <v>-110.10323</v>
      </c>
      <c r="J1163" s="7">
        <v>8534</v>
      </c>
      <c r="K1163" s="8">
        <v>365</v>
      </c>
      <c r="L1163" s="8">
        <v>730</v>
      </c>
      <c r="M1163" s="8">
        <v>1095</v>
      </c>
      <c r="N1163" s="8">
        <v>1460</v>
      </c>
      <c r="O1163" s="8">
        <v>1825</v>
      </c>
      <c r="P1163" s="8">
        <v>2190</v>
      </c>
      <c r="Q1163" s="6">
        <v>2.3290384453705478E-4</v>
      </c>
      <c r="R1163" s="33">
        <f t="shared" si="381"/>
        <v>7838.5062079638265</v>
      </c>
      <c r="S1163" s="31">
        <f t="shared" si="382"/>
        <v>7199.6929426162924</v>
      </c>
      <c r="T1163" s="31">
        <f t="shared" si="383"/>
        <v>6612.9409217402335</v>
      </c>
      <c r="U1163" s="31">
        <f t="shared" si="384"/>
        <v>6074.0073198920609</v>
      </c>
      <c r="V1163" s="31">
        <f t="shared" si="385"/>
        <v>5578.9950883749289</v>
      </c>
      <c r="W1163" s="20">
        <f t="shared" si="386"/>
        <v>5124.3247755362754</v>
      </c>
      <c r="Y1163" s="153">
        <f t="shared" si="378"/>
        <v>12.583758496</v>
      </c>
      <c r="Z1163" s="155">
        <f t="shared" si="387"/>
        <v>1576.2352334010968</v>
      </c>
      <c r="AA1163" s="156">
        <f t="shared" si="388"/>
        <v>5036.7056883391369</v>
      </c>
      <c r="AD1163" s="14" t="s">
        <v>993</v>
      </c>
      <c r="AE1163" s="57">
        <v>40563</v>
      </c>
      <c r="AF1163" s="33">
        <f t="shared" si="389"/>
        <v>7838.5062079638265</v>
      </c>
      <c r="AG1163" s="84">
        <f t="shared" si="379"/>
        <v>11.558222297915812</v>
      </c>
      <c r="AH1163" s="31">
        <f t="shared" si="390"/>
        <v>7199.6929426162924</v>
      </c>
      <c r="AI1163" s="86">
        <f t="shared" si="380"/>
        <v>10.616264030377199</v>
      </c>
      <c r="AJ1163" s="155">
        <f t="shared" si="391"/>
        <v>6612.9409217402335</v>
      </c>
      <c r="AK1163" s="56"/>
      <c r="AL1163" s="86">
        <f t="shared" si="392"/>
        <v>9.75107235850653</v>
      </c>
      <c r="AM1163" s="31">
        <f t="shared" si="393"/>
        <v>6074.0073198920609</v>
      </c>
      <c r="AN1163" s="86">
        <f t="shared" si="394"/>
        <v>8.9563910495029191</v>
      </c>
      <c r="AO1163" s="31">
        <f t="shared" si="395"/>
        <v>5578.9950883749289</v>
      </c>
      <c r="AP1163" s="89">
        <f t="shared" si="396"/>
        <v>8.2264737335927212</v>
      </c>
      <c r="AQ1163" s="20">
        <f t="shared" si="397"/>
        <v>5124.3247755362754</v>
      </c>
      <c r="AR1163" s="86">
        <f t="shared" si="398"/>
        <v>7.5560423518183617</v>
      </c>
    </row>
    <row r="1164" spans="1:44" x14ac:dyDescent="0.25">
      <c r="A1164" s="3" t="s">
        <v>683</v>
      </c>
      <c r="B1164" s="4">
        <v>40565</v>
      </c>
      <c r="C1164" s="7">
        <v>4301333867</v>
      </c>
      <c r="D1164" s="8">
        <v>366</v>
      </c>
      <c r="E1164" s="8">
        <v>1832</v>
      </c>
      <c r="F1164" s="8" t="s">
        <v>1695</v>
      </c>
      <c r="G1164" s="8" t="s">
        <v>1696</v>
      </c>
      <c r="H1164" s="8">
        <v>40.007330000000003</v>
      </c>
      <c r="I1164" s="9">
        <v>-110.31927</v>
      </c>
      <c r="J1164" s="7">
        <v>1832</v>
      </c>
      <c r="K1164" s="8">
        <v>365</v>
      </c>
      <c r="L1164" s="8">
        <v>730</v>
      </c>
      <c r="M1164" s="8">
        <v>1095</v>
      </c>
      <c r="N1164" s="8">
        <v>1460</v>
      </c>
      <c r="O1164" s="8">
        <v>1825</v>
      </c>
      <c r="P1164" s="8">
        <v>2190</v>
      </c>
      <c r="Q1164" s="6">
        <v>2.3290384453705478E-4</v>
      </c>
      <c r="R1164" s="33">
        <f t="shared" si="381"/>
        <v>1682.697840753425</v>
      </c>
      <c r="S1164" s="31">
        <f t="shared" si="382"/>
        <v>1545.5633314826632</v>
      </c>
      <c r="T1164" s="31">
        <f t="shared" si="383"/>
        <v>1419.6048475073949</v>
      </c>
      <c r="U1164" s="31">
        <f t="shared" si="384"/>
        <v>1303.9115783972645</v>
      </c>
      <c r="V1164" s="31">
        <f t="shared" si="385"/>
        <v>1197.646941868159</v>
      </c>
      <c r="W1164" s="20">
        <f t="shared" si="386"/>
        <v>1100.0425344249422</v>
      </c>
      <c r="Y1164" s="153">
        <f t="shared" si="378"/>
        <v>2.701364608</v>
      </c>
      <c r="Z1164" s="155">
        <f t="shared" si="387"/>
        <v>338.37156639217358</v>
      </c>
      <c r="AA1164" s="156">
        <f t="shared" si="388"/>
        <v>1081.2332811152212</v>
      </c>
      <c r="AD1164" s="14" t="s">
        <v>683</v>
      </c>
      <c r="AE1164" s="57">
        <v>40565</v>
      </c>
      <c r="AF1164" s="33">
        <f t="shared" si="389"/>
        <v>1682.697840753425</v>
      </c>
      <c r="AG1164" s="84">
        <f t="shared" si="379"/>
        <v>2.4812120048959181</v>
      </c>
      <c r="AH1164" s="31">
        <f t="shared" si="390"/>
        <v>1545.5633314826632</v>
      </c>
      <c r="AI1164" s="86">
        <f t="shared" si="380"/>
        <v>2.2790011370577719</v>
      </c>
      <c r="AJ1164" s="155">
        <f t="shared" si="391"/>
        <v>1419.6048475073949</v>
      </c>
      <c r="AK1164" s="56"/>
      <c r="AL1164" s="86">
        <f t="shared" si="392"/>
        <v>2.0932698102629441</v>
      </c>
      <c r="AM1164" s="31">
        <f t="shared" si="393"/>
        <v>1303.9115783972645</v>
      </c>
      <c r="AN1164" s="86">
        <f t="shared" si="394"/>
        <v>1.922674994456216</v>
      </c>
      <c r="AO1164" s="31">
        <f t="shared" si="395"/>
        <v>1197.646941868159</v>
      </c>
      <c r="AP1164" s="89">
        <f t="shared" si="396"/>
        <v>1.7659831122500427</v>
      </c>
      <c r="AQ1164" s="20">
        <f t="shared" si="397"/>
        <v>1100.0425344249422</v>
      </c>
      <c r="AR1164" s="86">
        <f t="shared" si="398"/>
        <v>1.6220611188810921</v>
      </c>
    </row>
    <row r="1165" spans="1:44" x14ac:dyDescent="0.25">
      <c r="A1165" s="3" t="s">
        <v>1070</v>
      </c>
      <c r="B1165" s="4">
        <v>40565</v>
      </c>
      <c r="C1165" s="7">
        <v>4301350317</v>
      </c>
      <c r="D1165" s="8">
        <v>345</v>
      </c>
      <c r="E1165" s="8">
        <v>27</v>
      </c>
      <c r="F1165" s="8" t="s">
        <v>1695</v>
      </c>
      <c r="G1165" s="8" t="s">
        <v>1696</v>
      </c>
      <c r="H1165" s="8">
        <v>40.104080000000003</v>
      </c>
      <c r="I1165" s="9">
        <v>-110.20654</v>
      </c>
      <c r="J1165" s="7">
        <v>27</v>
      </c>
      <c r="K1165" s="8">
        <v>365</v>
      </c>
      <c r="L1165" s="8">
        <v>730</v>
      </c>
      <c r="M1165" s="8">
        <v>1095</v>
      </c>
      <c r="N1165" s="8">
        <v>1460</v>
      </c>
      <c r="O1165" s="8">
        <v>1825</v>
      </c>
      <c r="P1165" s="8">
        <v>2190</v>
      </c>
      <c r="Q1165" s="6">
        <v>2.3290384453705478E-4</v>
      </c>
      <c r="R1165" s="33">
        <f t="shared" si="381"/>
        <v>24.799586080972968</v>
      </c>
      <c r="S1165" s="31">
        <f t="shared" si="382"/>
        <v>22.778498881021783</v>
      </c>
      <c r="T1165" s="31">
        <f t="shared" si="383"/>
        <v>20.922123844268377</v>
      </c>
      <c r="U1165" s="31">
        <f t="shared" si="384"/>
        <v>19.21703745454484</v>
      </c>
      <c r="V1165" s="31">
        <f t="shared" si="385"/>
        <v>17.65091016945431</v>
      </c>
      <c r="W1165" s="20">
        <f t="shared" si="386"/>
        <v>16.212417264996418</v>
      </c>
      <c r="Y1165" s="153">
        <f t="shared" si="378"/>
        <v>3.9812687999999999E-2</v>
      </c>
      <c r="Z1165" s="155">
        <f t="shared" si="387"/>
        <v>4.9869171902776674</v>
      </c>
      <c r="AA1165" s="156">
        <f t="shared" si="388"/>
        <v>15.935206653990708</v>
      </c>
      <c r="AD1165" s="14" t="s">
        <v>1070</v>
      </c>
      <c r="AE1165" s="57">
        <v>40565</v>
      </c>
      <c r="AF1165" s="33">
        <f t="shared" si="389"/>
        <v>24.799586080972968</v>
      </c>
      <c r="AG1165" s="84">
        <f t="shared" si="379"/>
        <v>3.6568080858182202E-2</v>
      </c>
      <c r="AH1165" s="31">
        <f t="shared" si="390"/>
        <v>22.778498881021783</v>
      </c>
      <c r="AI1165" s="86">
        <f t="shared" si="380"/>
        <v>3.3587898854017383E-2</v>
      </c>
      <c r="AJ1165" s="155">
        <f t="shared" si="391"/>
        <v>20.922123844268377</v>
      </c>
      <c r="AK1165" s="56"/>
      <c r="AL1165" s="86">
        <f t="shared" si="392"/>
        <v>3.0850592181822869E-2</v>
      </c>
      <c r="AM1165" s="31">
        <f t="shared" si="393"/>
        <v>19.21703745454484</v>
      </c>
      <c r="AN1165" s="86">
        <f t="shared" si="394"/>
        <v>2.8336367276374366E-2</v>
      </c>
      <c r="AO1165" s="31">
        <f t="shared" si="395"/>
        <v>17.65091016945431</v>
      </c>
      <c r="AP1165" s="89">
        <f t="shared" si="396"/>
        <v>2.6027043684907835E-2</v>
      </c>
      <c r="AQ1165" s="20">
        <f t="shared" si="397"/>
        <v>16.212417264996418</v>
      </c>
      <c r="AR1165" s="86">
        <f t="shared" si="398"/>
        <v>2.3905922603596877E-2</v>
      </c>
    </row>
    <row r="1166" spans="1:44" x14ac:dyDescent="0.25">
      <c r="A1166" s="3" t="s">
        <v>736</v>
      </c>
      <c r="B1166" s="4">
        <v>40566</v>
      </c>
      <c r="C1166" s="7">
        <v>4301333989</v>
      </c>
      <c r="D1166" s="8">
        <v>366</v>
      </c>
      <c r="E1166" s="8">
        <v>3423</v>
      </c>
      <c r="F1166" s="8" t="s">
        <v>1695</v>
      </c>
      <c r="G1166" s="8" t="s">
        <v>1696</v>
      </c>
      <c r="H1166" s="8">
        <v>40.026440000000001</v>
      </c>
      <c r="I1166" s="9">
        <v>-110.3015</v>
      </c>
      <c r="J1166" s="7">
        <v>3423</v>
      </c>
      <c r="K1166" s="8">
        <v>365</v>
      </c>
      <c r="L1166" s="8">
        <v>730</v>
      </c>
      <c r="M1166" s="8">
        <v>1095</v>
      </c>
      <c r="N1166" s="8">
        <v>1460</v>
      </c>
      <c r="O1166" s="8">
        <v>1825</v>
      </c>
      <c r="P1166" s="8">
        <v>2190</v>
      </c>
      <c r="Q1166" s="6">
        <v>2.3290384453705478E-4</v>
      </c>
      <c r="R1166" s="33">
        <f t="shared" si="381"/>
        <v>3144.0364131544616</v>
      </c>
      <c r="S1166" s="31">
        <f t="shared" si="382"/>
        <v>2887.8074692495393</v>
      </c>
      <c r="T1166" s="31">
        <f t="shared" si="383"/>
        <v>2652.4603673678016</v>
      </c>
      <c r="U1166" s="31">
        <f t="shared" si="384"/>
        <v>2436.2933039595177</v>
      </c>
      <c r="V1166" s="31">
        <f t="shared" si="385"/>
        <v>2237.7431670385963</v>
      </c>
      <c r="W1166" s="20">
        <f t="shared" si="386"/>
        <v>2055.3742332623237</v>
      </c>
      <c r="Y1166" s="153">
        <f t="shared" si="378"/>
        <v>5.0473641119999995</v>
      </c>
      <c r="Z1166" s="155">
        <f t="shared" si="387"/>
        <v>632.23027934520201</v>
      </c>
      <c r="AA1166" s="156">
        <f t="shared" si="388"/>
        <v>2020.2300880225996</v>
      </c>
      <c r="AD1166" s="14" t="s">
        <v>736</v>
      </c>
      <c r="AE1166" s="57">
        <v>40566</v>
      </c>
      <c r="AF1166" s="33">
        <f t="shared" si="389"/>
        <v>3144.0364131544616</v>
      </c>
      <c r="AG1166" s="84">
        <f t="shared" si="379"/>
        <v>4.6360200287984323</v>
      </c>
      <c r="AH1166" s="31">
        <f t="shared" si="390"/>
        <v>2887.8074692495393</v>
      </c>
      <c r="AI1166" s="86">
        <f t="shared" si="380"/>
        <v>4.2581991769370928</v>
      </c>
      <c r="AJ1166" s="155">
        <f t="shared" si="391"/>
        <v>2652.4603673678016</v>
      </c>
      <c r="AK1166" s="56"/>
      <c r="AL1166" s="86">
        <f t="shared" si="392"/>
        <v>3.9111695199399876</v>
      </c>
      <c r="AM1166" s="31">
        <f t="shared" si="393"/>
        <v>2436.2933039595177</v>
      </c>
      <c r="AN1166" s="86">
        <f t="shared" si="394"/>
        <v>3.5924216735936829</v>
      </c>
      <c r="AO1166" s="31">
        <f t="shared" si="395"/>
        <v>2237.7431670385963</v>
      </c>
      <c r="AP1166" s="89">
        <f t="shared" si="396"/>
        <v>3.2996507604977596</v>
      </c>
      <c r="AQ1166" s="20">
        <f t="shared" si="397"/>
        <v>2055.3742332623237</v>
      </c>
      <c r="AR1166" s="86">
        <f t="shared" si="398"/>
        <v>3.0307397434115599</v>
      </c>
    </row>
    <row r="1167" spans="1:44" x14ac:dyDescent="0.25">
      <c r="A1167" s="3" t="s">
        <v>1081</v>
      </c>
      <c r="B1167" s="4">
        <v>40566</v>
      </c>
      <c r="C1167" s="7">
        <v>4301350341</v>
      </c>
      <c r="D1167" s="8">
        <v>321</v>
      </c>
      <c r="E1167" s="8">
        <v>1480</v>
      </c>
      <c r="F1167" s="8" t="s">
        <v>1695</v>
      </c>
      <c r="G1167" s="8" t="s">
        <v>1696</v>
      </c>
      <c r="H1167" s="8">
        <v>40.115290000000002</v>
      </c>
      <c r="I1167" s="9">
        <v>-110.20141</v>
      </c>
      <c r="J1167" s="7">
        <v>1480</v>
      </c>
      <c r="K1167" s="8">
        <v>365</v>
      </c>
      <c r="L1167" s="8">
        <v>730</v>
      </c>
      <c r="M1167" s="8">
        <v>1095</v>
      </c>
      <c r="N1167" s="8">
        <v>1460</v>
      </c>
      <c r="O1167" s="8">
        <v>1825</v>
      </c>
      <c r="P1167" s="8">
        <v>2190</v>
      </c>
      <c r="Q1167" s="6">
        <v>2.3290384453705478E-4</v>
      </c>
      <c r="R1167" s="33">
        <f t="shared" si="381"/>
        <v>1359.3847185125924</v>
      </c>
      <c r="S1167" s="31">
        <f t="shared" si="382"/>
        <v>1248.5991979226756</v>
      </c>
      <c r="T1167" s="31">
        <f t="shared" si="383"/>
        <v>1146.8423440561924</v>
      </c>
      <c r="U1167" s="31">
        <f t="shared" si="384"/>
        <v>1053.3783493602357</v>
      </c>
      <c r="V1167" s="31">
        <f t="shared" si="385"/>
        <v>967.53137225156956</v>
      </c>
      <c r="W1167" s="20">
        <f t="shared" si="386"/>
        <v>888.68065008128519</v>
      </c>
      <c r="Y1167" s="153">
        <f t="shared" si="378"/>
        <v>2.1823251199999998</v>
      </c>
      <c r="Z1167" s="155">
        <f t="shared" si="387"/>
        <v>273.35694228188692</v>
      </c>
      <c r="AA1167" s="156">
        <f t="shared" si="388"/>
        <v>873.48540177430539</v>
      </c>
      <c r="AD1167" s="14" t="s">
        <v>1081</v>
      </c>
      <c r="AE1167" s="57">
        <v>40566</v>
      </c>
      <c r="AF1167" s="33">
        <f t="shared" si="389"/>
        <v>1359.3847185125924</v>
      </c>
      <c r="AG1167" s="84">
        <f t="shared" si="379"/>
        <v>2.0044725803744319</v>
      </c>
      <c r="AH1167" s="31">
        <f t="shared" si="390"/>
        <v>1248.5991979226756</v>
      </c>
      <c r="AI1167" s="86">
        <f t="shared" si="380"/>
        <v>1.8411144557016936</v>
      </c>
      <c r="AJ1167" s="155">
        <f t="shared" si="391"/>
        <v>1146.8423440561924</v>
      </c>
      <c r="AK1167" s="56"/>
      <c r="AL1167" s="86">
        <f t="shared" si="392"/>
        <v>1.6910694973739941</v>
      </c>
      <c r="AM1167" s="31">
        <f t="shared" si="393"/>
        <v>1053.3783493602357</v>
      </c>
      <c r="AN1167" s="86">
        <f t="shared" si="394"/>
        <v>1.5532527247790393</v>
      </c>
      <c r="AO1167" s="31">
        <f t="shared" si="395"/>
        <v>967.53137225156956</v>
      </c>
      <c r="AP1167" s="89">
        <f t="shared" si="396"/>
        <v>1.4266675797653183</v>
      </c>
      <c r="AQ1167" s="20">
        <f t="shared" si="397"/>
        <v>888.68065008128519</v>
      </c>
      <c r="AR1167" s="86">
        <f t="shared" si="398"/>
        <v>1.3103987204934586</v>
      </c>
    </row>
    <row r="1168" spans="1:44" x14ac:dyDescent="0.25">
      <c r="A1168" s="3" t="s">
        <v>1103</v>
      </c>
      <c r="B1168" s="4">
        <v>40566</v>
      </c>
      <c r="C1168" s="7">
        <v>4301350387</v>
      </c>
      <c r="D1168" s="8">
        <v>347</v>
      </c>
      <c r="E1168" s="8">
        <v>1328</v>
      </c>
      <c r="F1168" s="8" t="s">
        <v>1695</v>
      </c>
      <c r="G1168" s="8" t="s">
        <v>1696</v>
      </c>
      <c r="H1168" s="8">
        <v>40.1041799999999</v>
      </c>
      <c r="I1168" s="9">
        <v>-110.21061</v>
      </c>
      <c r="J1168" s="7">
        <v>1328</v>
      </c>
      <c r="K1168" s="8">
        <v>365</v>
      </c>
      <c r="L1168" s="8">
        <v>730</v>
      </c>
      <c r="M1168" s="8">
        <v>1095</v>
      </c>
      <c r="N1168" s="8">
        <v>1460</v>
      </c>
      <c r="O1168" s="8">
        <v>1825</v>
      </c>
      <c r="P1168" s="8">
        <v>2190</v>
      </c>
      <c r="Q1168" s="6">
        <v>2.3290384453705478E-4</v>
      </c>
      <c r="R1168" s="33">
        <f t="shared" si="381"/>
        <v>1219.7722339085963</v>
      </c>
      <c r="S1168" s="31">
        <f t="shared" si="382"/>
        <v>1120.3646857035899</v>
      </c>
      <c r="T1168" s="31">
        <f t="shared" si="383"/>
        <v>1029.0585357477187</v>
      </c>
      <c r="U1168" s="31">
        <f t="shared" si="384"/>
        <v>945.19354591242768</v>
      </c>
      <c r="V1168" s="31">
        <f t="shared" si="385"/>
        <v>868.16328537167863</v>
      </c>
      <c r="W1168" s="20">
        <f t="shared" si="386"/>
        <v>797.41074547834239</v>
      </c>
      <c r="Y1168" s="153">
        <f t="shared" si="378"/>
        <v>1.958194432</v>
      </c>
      <c r="Z1168" s="155">
        <f t="shared" si="387"/>
        <v>245.28244550699048</v>
      </c>
      <c r="AA1168" s="156">
        <f t="shared" si="388"/>
        <v>783.77609024072819</v>
      </c>
      <c r="AD1168" s="14" t="s">
        <v>1103</v>
      </c>
      <c r="AE1168" s="57">
        <v>40566</v>
      </c>
      <c r="AF1168" s="33">
        <f t="shared" si="389"/>
        <v>1219.7722339085963</v>
      </c>
      <c r="AG1168" s="84">
        <f t="shared" si="379"/>
        <v>1.798607828876517</v>
      </c>
      <c r="AH1168" s="31">
        <f t="shared" si="390"/>
        <v>1120.3646857035899</v>
      </c>
      <c r="AI1168" s="86">
        <f t="shared" si="380"/>
        <v>1.6520270251161142</v>
      </c>
      <c r="AJ1168" s="155">
        <f t="shared" si="391"/>
        <v>1029.0585357477187</v>
      </c>
      <c r="AK1168" s="56"/>
      <c r="AL1168" s="86">
        <f t="shared" si="392"/>
        <v>1.5173920895355841</v>
      </c>
      <c r="AM1168" s="31">
        <f t="shared" si="393"/>
        <v>945.19354591242768</v>
      </c>
      <c r="AN1168" s="86">
        <f t="shared" si="394"/>
        <v>1.3937294719638946</v>
      </c>
      <c r="AO1168" s="31">
        <f t="shared" si="395"/>
        <v>868.16328537167863</v>
      </c>
      <c r="AP1168" s="89">
        <f t="shared" si="396"/>
        <v>1.2801449634650965</v>
      </c>
      <c r="AQ1168" s="20">
        <f t="shared" si="397"/>
        <v>797.41074547834239</v>
      </c>
      <c r="AR1168" s="86">
        <f t="shared" si="398"/>
        <v>1.1758172302806169</v>
      </c>
    </row>
    <row r="1169" spans="1:44" x14ac:dyDescent="0.25">
      <c r="A1169" s="3" t="s">
        <v>1078</v>
      </c>
      <c r="B1169" s="4">
        <v>40568</v>
      </c>
      <c r="C1169" s="7">
        <v>4301350336</v>
      </c>
      <c r="D1169" s="8">
        <v>356</v>
      </c>
      <c r="E1169" s="8">
        <v>2980</v>
      </c>
      <c r="F1169" s="8" t="s">
        <v>1695</v>
      </c>
      <c r="G1169" s="8" t="s">
        <v>1696</v>
      </c>
      <c r="H1169" s="8">
        <v>40.100389999999898</v>
      </c>
      <c r="I1169" s="9">
        <v>-110.20164</v>
      </c>
      <c r="J1169" s="7">
        <v>2980</v>
      </c>
      <c r="K1169" s="8">
        <v>365</v>
      </c>
      <c r="L1169" s="8">
        <v>730</v>
      </c>
      <c r="M1169" s="8">
        <v>1095</v>
      </c>
      <c r="N1169" s="8">
        <v>1460</v>
      </c>
      <c r="O1169" s="8">
        <v>1825</v>
      </c>
      <c r="P1169" s="8">
        <v>2190</v>
      </c>
      <c r="Q1169" s="6">
        <v>2.3290384453705478E-4</v>
      </c>
      <c r="R1169" s="33">
        <f t="shared" si="381"/>
        <v>2737.1395007888682</v>
      </c>
      <c r="S1169" s="31">
        <f t="shared" si="382"/>
        <v>2514.0713579794415</v>
      </c>
      <c r="T1169" s="31">
        <f t="shared" si="383"/>
        <v>2309.1825576266579</v>
      </c>
      <c r="U1169" s="31">
        <f t="shared" si="384"/>
        <v>2120.9915412793935</v>
      </c>
      <c r="V1169" s="31">
        <f t="shared" si="385"/>
        <v>1948.1374927768088</v>
      </c>
      <c r="W1169" s="20">
        <f t="shared" si="386"/>
        <v>1789.3704981366418</v>
      </c>
      <c r="Y1169" s="153">
        <f t="shared" si="378"/>
        <v>4.3941411199999996</v>
      </c>
      <c r="Z1169" s="155">
        <f t="shared" si="387"/>
        <v>550.40789729731296</v>
      </c>
      <c r="AA1169" s="156">
        <f t="shared" si="388"/>
        <v>1758.7746603293449</v>
      </c>
      <c r="AD1169" s="14" t="s">
        <v>1078</v>
      </c>
      <c r="AE1169" s="57">
        <v>40568</v>
      </c>
      <c r="AF1169" s="33">
        <f t="shared" si="389"/>
        <v>2737.1395007888682</v>
      </c>
      <c r="AG1169" s="84">
        <f t="shared" si="379"/>
        <v>4.0360326280512204</v>
      </c>
      <c r="AH1169" s="31">
        <f t="shared" si="390"/>
        <v>2514.0713579794415</v>
      </c>
      <c r="AI1169" s="86">
        <f t="shared" si="380"/>
        <v>3.7071088364804372</v>
      </c>
      <c r="AJ1169" s="155">
        <f t="shared" si="391"/>
        <v>2309.1825576266579</v>
      </c>
      <c r="AK1169" s="56"/>
      <c r="AL1169" s="86">
        <f t="shared" si="392"/>
        <v>3.4049912852530424</v>
      </c>
      <c r="AM1169" s="31">
        <f t="shared" si="393"/>
        <v>2120.9915412793935</v>
      </c>
      <c r="AN1169" s="86">
        <f t="shared" si="394"/>
        <v>3.1274953512442818</v>
      </c>
      <c r="AO1169" s="31">
        <f t="shared" si="395"/>
        <v>1948.1374927768088</v>
      </c>
      <c r="AP1169" s="89">
        <f t="shared" si="396"/>
        <v>2.8726144511490865</v>
      </c>
      <c r="AQ1169" s="20">
        <f t="shared" si="397"/>
        <v>1789.3704981366418</v>
      </c>
      <c r="AR1169" s="86">
        <f t="shared" si="398"/>
        <v>2.6385055318043964</v>
      </c>
    </row>
    <row r="1170" spans="1:44" x14ac:dyDescent="0.25">
      <c r="A1170" s="3" t="s">
        <v>1115</v>
      </c>
      <c r="B1170" s="4">
        <v>40569</v>
      </c>
      <c r="C1170" s="7">
        <v>4301350412</v>
      </c>
      <c r="D1170" s="8">
        <v>366</v>
      </c>
      <c r="E1170" s="8">
        <v>1363</v>
      </c>
      <c r="F1170" s="8" t="s">
        <v>1695</v>
      </c>
      <c r="G1170" s="8" t="s">
        <v>1696</v>
      </c>
      <c r="H1170" s="8">
        <v>40.140360000000001</v>
      </c>
      <c r="I1170" s="9">
        <v>-110.06444</v>
      </c>
      <c r="J1170" s="7">
        <v>1363</v>
      </c>
      <c r="K1170" s="8">
        <v>365</v>
      </c>
      <c r="L1170" s="8">
        <v>730</v>
      </c>
      <c r="M1170" s="8">
        <v>1095</v>
      </c>
      <c r="N1170" s="8">
        <v>1460</v>
      </c>
      <c r="O1170" s="8">
        <v>1825</v>
      </c>
      <c r="P1170" s="8">
        <v>2190</v>
      </c>
      <c r="Q1170" s="6">
        <v>2.3290384453705478E-4</v>
      </c>
      <c r="R1170" s="33">
        <f t="shared" si="381"/>
        <v>1251.9198454950429</v>
      </c>
      <c r="S1170" s="31">
        <f t="shared" si="382"/>
        <v>1149.8923694382479</v>
      </c>
      <c r="T1170" s="31">
        <f t="shared" si="383"/>
        <v>1056.1798073976961</v>
      </c>
      <c r="U1170" s="31">
        <f t="shared" si="384"/>
        <v>970.10452039054132</v>
      </c>
      <c r="V1170" s="31">
        <f t="shared" si="385"/>
        <v>891.0440948506008</v>
      </c>
      <c r="W1170" s="20">
        <f t="shared" si="386"/>
        <v>818.42684193296736</v>
      </c>
      <c r="Y1170" s="153">
        <f t="shared" si="378"/>
        <v>2.0098034719999998</v>
      </c>
      <c r="Z1170" s="155">
        <f t="shared" si="387"/>
        <v>251.74696779068373</v>
      </c>
      <c r="AA1170" s="156">
        <f t="shared" si="388"/>
        <v>804.4328396070124</v>
      </c>
      <c r="AD1170" s="14" t="s">
        <v>1115</v>
      </c>
      <c r="AE1170" s="57">
        <v>40569</v>
      </c>
      <c r="AF1170" s="33">
        <f t="shared" si="389"/>
        <v>1251.9198454950429</v>
      </c>
      <c r="AG1170" s="84">
        <f t="shared" si="379"/>
        <v>1.8460108966556423</v>
      </c>
      <c r="AH1170" s="31">
        <f t="shared" si="390"/>
        <v>1149.8923694382479</v>
      </c>
      <c r="AI1170" s="86">
        <f t="shared" si="380"/>
        <v>1.6955668940009518</v>
      </c>
      <c r="AJ1170" s="155">
        <f t="shared" si="391"/>
        <v>1056.1798073976961</v>
      </c>
      <c r="AK1170" s="56"/>
      <c r="AL1170" s="86">
        <f t="shared" si="392"/>
        <v>1.5573835979194284</v>
      </c>
      <c r="AM1170" s="31">
        <f t="shared" si="393"/>
        <v>970.10452039054132</v>
      </c>
      <c r="AN1170" s="86">
        <f t="shared" si="394"/>
        <v>1.4304617999147504</v>
      </c>
      <c r="AO1170" s="31">
        <f t="shared" si="395"/>
        <v>891.0440948506008</v>
      </c>
      <c r="AP1170" s="89">
        <f t="shared" si="396"/>
        <v>1.3138837237973842</v>
      </c>
      <c r="AQ1170" s="20">
        <f t="shared" si="397"/>
        <v>818.42684193296736</v>
      </c>
      <c r="AR1170" s="86">
        <f t="shared" si="398"/>
        <v>1.2068063892112053</v>
      </c>
    </row>
    <row r="1171" spans="1:44" x14ac:dyDescent="0.25">
      <c r="A1171" s="3" t="s">
        <v>512</v>
      </c>
      <c r="B1171" s="4">
        <v>40571</v>
      </c>
      <c r="C1171" s="7">
        <v>4301333139</v>
      </c>
      <c r="D1171" s="8">
        <v>363</v>
      </c>
      <c r="E1171" s="8">
        <v>17063</v>
      </c>
      <c r="F1171" s="8" t="s">
        <v>1695</v>
      </c>
      <c r="G1171" s="8" t="s">
        <v>1696</v>
      </c>
      <c r="H1171" s="8">
        <v>40.27413</v>
      </c>
      <c r="I1171" s="9">
        <v>-110.31043</v>
      </c>
      <c r="J1171" s="7">
        <v>17063</v>
      </c>
      <c r="K1171" s="8">
        <v>365</v>
      </c>
      <c r="L1171" s="8">
        <v>730</v>
      </c>
      <c r="M1171" s="8">
        <v>1095</v>
      </c>
      <c r="N1171" s="8">
        <v>1460</v>
      </c>
      <c r="O1171" s="8">
        <v>1825</v>
      </c>
      <c r="P1171" s="8">
        <v>2190</v>
      </c>
      <c r="Q1171" s="6">
        <v>2.3290384453705478E-4</v>
      </c>
      <c r="R1171" s="33">
        <f t="shared" si="381"/>
        <v>15672.419899986731</v>
      </c>
      <c r="S1171" s="31">
        <f t="shared" si="382"/>
        <v>14395.167644699062</v>
      </c>
      <c r="T1171" s="31">
        <f t="shared" si="383"/>
        <v>13222.007376101899</v>
      </c>
      <c r="U1171" s="31">
        <f t="shared" si="384"/>
        <v>12144.455929144391</v>
      </c>
      <c r="V1171" s="31">
        <f t="shared" si="385"/>
        <v>11154.72148968144</v>
      </c>
      <c r="W1171" s="20">
        <f t="shared" si="386"/>
        <v>10245.647251579034</v>
      </c>
      <c r="Y1171" s="153">
        <f t="shared" si="378"/>
        <v>25.160144272</v>
      </c>
      <c r="Z1171" s="155">
        <f t="shared" si="387"/>
        <v>3151.5469636188086</v>
      </c>
      <c r="AA1171" s="156">
        <f t="shared" si="388"/>
        <v>10070.460412483089</v>
      </c>
      <c r="AD1171" s="14" t="s">
        <v>512</v>
      </c>
      <c r="AE1171" s="57">
        <v>40571</v>
      </c>
      <c r="AF1171" s="33">
        <f t="shared" si="389"/>
        <v>15672.419899986731</v>
      </c>
      <c r="AG1171" s="84">
        <f t="shared" si="379"/>
        <v>23.109672729006032</v>
      </c>
      <c r="AH1171" s="31">
        <f t="shared" si="390"/>
        <v>14395.167644699062</v>
      </c>
      <c r="AI1171" s="86">
        <f t="shared" si="380"/>
        <v>21.226308079485133</v>
      </c>
      <c r="AJ1171" s="155">
        <f t="shared" si="391"/>
        <v>13222.007376101899</v>
      </c>
      <c r="AK1171" s="56"/>
      <c r="AL1171" s="86">
        <f t="shared" si="392"/>
        <v>19.496431644386799</v>
      </c>
      <c r="AM1171" s="31">
        <f t="shared" si="393"/>
        <v>12144.455929144391</v>
      </c>
      <c r="AN1171" s="86">
        <f t="shared" si="394"/>
        <v>17.907534623584286</v>
      </c>
      <c r="AO1171" s="31">
        <f t="shared" si="395"/>
        <v>11154.72148968144</v>
      </c>
      <c r="AP1171" s="89">
        <f t="shared" si="396"/>
        <v>16.448127644280827</v>
      </c>
      <c r="AQ1171" s="20">
        <f t="shared" si="397"/>
        <v>10245.647251579034</v>
      </c>
      <c r="AR1171" s="86">
        <f t="shared" si="398"/>
        <v>15.107657680932354</v>
      </c>
    </row>
    <row r="1172" spans="1:44" x14ac:dyDescent="0.25">
      <c r="A1172" s="3" t="s">
        <v>1002</v>
      </c>
      <c r="B1172" s="4">
        <v>40572</v>
      </c>
      <c r="C1172" s="7">
        <v>4301350226</v>
      </c>
      <c r="D1172" s="8">
        <v>361</v>
      </c>
      <c r="E1172" s="8">
        <v>14454</v>
      </c>
      <c r="F1172" s="8" t="s">
        <v>1695</v>
      </c>
      <c r="G1172" s="8" t="s">
        <v>1696</v>
      </c>
      <c r="H1172" s="8">
        <v>40.076149999999899</v>
      </c>
      <c r="I1172" s="9">
        <v>-110.103219999999</v>
      </c>
      <c r="J1172" s="7">
        <v>14454</v>
      </c>
      <c r="K1172" s="8">
        <v>365</v>
      </c>
      <c r="L1172" s="8">
        <v>730</v>
      </c>
      <c r="M1172" s="8">
        <v>1095</v>
      </c>
      <c r="N1172" s="8">
        <v>1460</v>
      </c>
      <c r="O1172" s="8">
        <v>1825</v>
      </c>
      <c r="P1172" s="8">
        <v>2190</v>
      </c>
      <c r="Q1172" s="6">
        <v>2.3290384453705478E-4</v>
      </c>
      <c r="R1172" s="33">
        <f t="shared" si="381"/>
        <v>13276.045082014196</v>
      </c>
      <c r="S1172" s="31">
        <f t="shared" si="382"/>
        <v>12194.089734306996</v>
      </c>
      <c r="T1172" s="31">
        <f t="shared" si="383"/>
        <v>11200.310297965003</v>
      </c>
      <c r="U1172" s="31">
        <f t="shared" si="384"/>
        <v>10287.520717333004</v>
      </c>
      <c r="V1172" s="31">
        <f t="shared" si="385"/>
        <v>9449.1205773812071</v>
      </c>
      <c r="W1172" s="20">
        <f t="shared" si="386"/>
        <v>8679.0473758614171</v>
      </c>
      <c r="Y1172" s="153">
        <f t="shared" si="378"/>
        <v>21.313058976000001</v>
      </c>
      <c r="Z1172" s="155">
        <f t="shared" si="387"/>
        <v>2669.6630025286445</v>
      </c>
      <c r="AA1172" s="156">
        <f t="shared" si="388"/>
        <v>8530.647295436358</v>
      </c>
      <c r="AD1172" s="14" t="s">
        <v>1002</v>
      </c>
      <c r="AE1172" s="57">
        <v>40572</v>
      </c>
      <c r="AF1172" s="33">
        <f t="shared" si="389"/>
        <v>13276.045082014196</v>
      </c>
      <c r="AG1172" s="84">
        <f t="shared" si="379"/>
        <v>19.576112619413539</v>
      </c>
      <c r="AH1172" s="31">
        <f t="shared" si="390"/>
        <v>12194.089734306996</v>
      </c>
      <c r="AI1172" s="86">
        <f t="shared" si="380"/>
        <v>17.980721853183972</v>
      </c>
      <c r="AJ1172" s="155">
        <f t="shared" si="391"/>
        <v>11200.310297965003</v>
      </c>
      <c r="AK1172" s="56"/>
      <c r="AL1172" s="86">
        <f t="shared" si="392"/>
        <v>16.515350348002507</v>
      </c>
      <c r="AM1172" s="31">
        <f t="shared" si="393"/>
        <v>10287.520717333004</v>
      </c>
      <c r="AN1172" s="86">
        <f t="shared" si="394"/>
        <v>15.169401948619075</v>
      </c>
      <c r="AO1172" s="31">
        <f t="shared" si="395"/>
        <v>9449.1205773812071</v>
      </c>
      <c r="AP1172" s="89">
        <f t="shared" si="396"/>
        <v>13.933144052653994</v>
      </c>
      <c r="AQ1172" s="20">
        <f t="shared" si="397"/>
        <v>8679.0473758614171</v>
      </c>
      <c r="AR1172" s="86">
        <f t="shared" si="398"/>
        <v>12.797637233792196</v>
      </c>
    </row>
    <row r="1173" spans="1:44" x14ac:dyDescent="0.25">
      <c r="A1173" s="3" t="s">
        <v>1116</v>
      </c>
      <c r="B1173" s="4">
        <v>40575</v>
      </c>
      <c r="C1173" s="7">
        <v>4301350418</v>
      </c>
      <c r="D1173" s="8">
        <v>366</v>
      </c>
      <c r="E1173" s="8">
        <v>9797</v>
      </c>
      <c r="F1173" s="8" t="s">
        <v>1695</v>
      </c>
      <c r="G1173" s="8" t="s">
        <v>1696</v>
      </c>
      <c r="H1173" s="8">
        <v>40.239919999999898</v>
      </c>
      <c r="I1173" s="9">
        <v>-110.06261000000001</v>
      </c>
      <c r="J1173" s="7">
        <v>9797</v>
      </c>
      <c r="K1173" s="8">
        <v>365</v>
      </c>
      <c r="L1173" s="8">
        <v>730</v>
      </c>
      <c r="M1173" s="8">
        <v>1095</v>
      </c>
      <c r="N1173" s="8">
        <v>1460</v>
      </c>
      <c r="O1173" s="8">
        <v>1825</v>
      </c>
      <c r="P1173" s="8">
        <v>2190</v>
      </c>
      <c r="Q1173" s="6">
        <v>2.3290384453705478E-4</v>
      </c>
      <c r="R1173" s="33">
        <f t="shared" si="381"/>
        <v>8998.5757346404498</v>
      </c>
      <c r="S1173" s="31">
        <f t="shared" si="382"/>
        <v>8265.2205013840903</v>
      </c>
      <c r="T1173" s="31">
        <f t="shared" si="383"/>
        <v>7591.6313815665653</v>
      </c>
      <c r="U1173" s="31">
        <f t="shared" si="384"/>
        <v>6972.9376274879924</v>
      </c>
      <c r="V1173" s="31">
        <f t="shared" si="385"/>
        <v>6404.6654418571798</v>
      </c>
      <c r="W1173" s="20">
        <f t="shared" si="386"/>
        <v>5882.7056275988862</v>
      </c>
      <c r="Y1173" s="153">
        <f t="shared" si="378"/>
        <v>14.446107567999999</v>
      </c>
      <c r="Z1173" s="155">
        <f t="shared" si="387"/>
        <v>1809.5121375240853</v>
      </c>
      <c r="AA1173" s="156">
        <f t="shared" si="388"/>
        <v>5782.1192440424793</v>
      </c>
      <c r="AD1173" s="14" t="s">
        <v>1116</v>
      </c>
      <c r="AE1173" s="57">
        <v>40575</v>
      </c>
      <c r="AF1173" s="33">
        <f t="shared" si="389"/>
        <v>8998.5757346404498</v>
      </c>
      <c r="AG1173" s="84">
        <f t="shared" si="379"/>
        <v>13.268795858059667</v>
      </c>
      <c r="AH1173" s="31">
        <f t="shared" si="390"/>
        <v>8265.2205013840903</v>
      </c>
      <c r="AI1173" s="86">
        <f t="shared" si="380"/>
        <v>12.187431298992902</v>
      </c>
      <c r="AJ1173" s="155">
        <f t="shared" si="391"/>
        <v>7591.6313815665653</v>
      </c>
      <c r="AK1173" s="56"/>
      <c r="AL1173" s="86">
        <f t="shared" si="392"/>
        <v>11.19419450390069</v>
      </c>
      <c r="AM1173" s="31">
        <f t="shared" si="393"/>
        <v>6972.9376274879924</v>
      </c>
      <c r="AN1173" s="86">
        <f t="shared" si="394"/>
        <v>10.281903340986654</v>
      </c>
      <c r="AO1173" s="31">
        <f t="shared" si="395"/>
        <v>6404.6654418571798</v>
      </c>
      <c r="AP1173" s="89">
        <f t="shared" si="396"/>
        <v>9.4439609992978522</v>
      </c>
      <c r="AQ1173" s="20">
        <f t="shared" si="397"/>
        <v>5882.7056275988862</v>
      </c>
      <c r="AR1173" s="86">
        <f t="shared" si="398"/>
        <v>8.6743082869421713</v>
      </c>
    </row>
    <row r="1174" spans="1:44" x14ac:dyDescent="0.25">
      <c r="A1174" s="3" t="s">
        <v>1001</v>
      </c>
      <c r="B1174" s="4">
        <v>40579</v>
      </c>
      <c r="C1174" s="7">
        <v>4301350225</v>
      </c>
      <c r="D1174" s="8">
        <v>311</v>
      </c>
      <c r="E1174" s="8">
        <v>4499</v>
      </c>
      <c r="F1174" s="8" t="s">
        <v>1695</v>
      </c>
      <c r="G1174" s="8" t="s">
        <v>1696</v>
      </c>
      <c r="H1174" s="8">
        <v>40.076149999999899</v>
      </c>
      <c r="I1174" s="9">
        <v>-110.103309999999</v>
      </c>
      <c r="J1174" s="7">
        <v>4499</v>
      </c>
      <c r="K1174" s="8">
        <v>365</v>
      </c>
      <c r="L1174" s="8">
        <v>730</v>
      </c>
      <c r="M1174" s="8">
        <v>1095</v>
      </c>
      <c r="N1174" s="8">
        <v>1460</v>
      </c>
      <c r="O1174" s="8">
        <v>1825</v>
      </c>
      <c r="P1174" s="8">
        <v>2190</v>
      </c>
      <c r="Q1174" s="6">
        <v>2.3290384453705478E-4</v>
      </c>
      <c r="R1174" s="33">
        <f t="shared" si="381"/>
        <v>4132.3458436406436</v>
      </c>
      <c r="S1174" s="31">
        <f t="shared" si="382"/>
        <v>3795.5728320635926</v>
      </c>
      <c r="T1174" s="31">
        <f t="shared" si="383"/>
        <v>3486.2457472356823</v>
      </c>
      <c r="U1174" s="31">
        <f t="shared" si="384"/>
        <v>3202.1278336295272</v>
      </c>
      <c r="V1174" s="31">
        <f t="shared" si="385"/>
        <v>2941.1646241620347</v>
      </c>
      <c r="W1174" s="20">
        <f t="shared" si="386"/>
        <v>2701.4690842673663</v>
      </c>
      <c r="Y1174" s="153">
        <f t="shared" si="378"/>
        <v>6.6339734559999997</v>
      </c>
      <c r="Z1174" s="155">
        <f t="shared" si="387"/>
        <v>830.96816440960094</v>
      </c>
      <c r="AA1174" s="156">
        <f t="shared" si="388"/>
        <v>2655.2775828260815</v>
      </c>
      <c r="AD1174" s="14" t="s">
        <v>1001</v>
      </c>
      <c r="AE1174" s="57">
        <v>40579</v>
      </c>
      <c r="AF1174" s="33">
        <f t="shared" si="389"/>
        <v>4132.3458436406436</v>
      </c>
      <c r="AG1174" s="84">
        <f t="shared" si="379"/>
        <v>6.093325769665249</v>
      </c>
      <c r="AH1174" s="31">
        <f t="shared" si="390"/>
        <v>3795.5728320635926</v>
      </c>
      <c r="AI1174" s="86">
        <f t="shared" si="380"/>
        <v>5.5967391460823777</v>
      </c>
      <c r="AJ1174" s="155">
        <f t="shared" si="391"/>
        <v>3486.2457472356823</v>
      </c>
      <c r="AK1174" s="56"/>
      <c r="AL1174" s="86">
        <f t="shared" si="392"/>
        <v>5.1406227491118921</v>
      </c>
      <c r="AM1174" s="31">
        <f t="shared" si="393"/>
        <v>3202.1278336295272</v>
      </c>
      <c r="AN1174" s="86">
        <f t="shared" si="394"/>
        <v>4.7216783843114172</v>
      </c>
      <c r="AO1174" s="31">
        <f t="shared" si="395"/>
        <v>2941.1646241620347</v>
      </c>
      <c r="AP1174" s="89">
        <f t="shared" si="396"/>
        <v>4.3368766495703834</v>
      </c>
      <c r="AQ1174" s="20">
        <f t="shared" si="397"/>
        <v>2701.4690842673663</v>
      </c>
      <c r="AR1174" s="86">
        <f t="shared" si="398"/>
        <v>3.9834350293919392</v>
      </c>
    </row>
    <row r="1175" spans="1:44" x14ac:dyDescent="0.25">
      <c r="A1175" s="3" t="s">
        <v>1535</v>
      </c>
      <c r="B1175" s="4">
        <v>40583</v>
      </c>
      <c r="C1175" s="7">
        <v>4304751163</v>
      </c>
      <c r="D1175" s="8">
        <v>359</v>
      </c>
      <c r="E1175" s="8">
        <v>5967</v>
      </c>
      <c r="F1175" s="8" t="s">
        <v>1695</v>
      </c>
      <c r="G1175" s="8" t="s">
        <v>1697</v>
      </c>
      <c r="H1175" s="8">
        <v>40.125129999999899</v>
      </c>
      <c r="I1175" s="9">
        <v>-109.93197000000001</v>
      </c>
      <c r="J1175" s="7">
        <v>5967</v>
      </c>
      <c r="K1175" s="8">
        <v>365</v>
      </c>
      <c r="L1175" s="8">
        <v>730</v>
      </c>
      <c r="M1175" s="8">
        <v>1095</v>
      </c>
      <c r="N1175" s="8">
        <v>1460</v>
      </c>
      <c r="O1175" s="8">
        <v>1825</v>
      </c>
      <c r="P1175" s="8">
        <v>2190</v>
      </c>
      <c r="Q1175" s="6">
        <v>2.3290384453705478E-4</v>
      </c>
      <c r="R1175" s="33">
        <f t="shared" si="381"/>
        <v>5480.7085238950258</v>
      </c>
      <c r="S1175" s="31">
        <f t="shared" si="382"/>
        <v>5034.0482527058139</v>
      </c>
      <c r="T1175" s="31">
        <f t="shared" si="383"/>
        <v>4623.7893695833109</v>
      </c>
      <c r="U1175" s="31">
        <f t="shared" si="384"/>
        <v>4246.9652774544093</v>
      </c>
      <c r="V1175" s="31">
        <f t="shared" si="385"/>
        <v>3900.8511474494021</v>
      </c>
      <c r="W1175" s="20">
        <f t="shared" si="386"/>
        <v>3582.9442155642087</v>
      </c>
      <c r="Y1175" s="153">
        <f t="shared" si="378"/>
        <v>8.7986040479999996</v>
      </c>
      <c r="Z1175" s="155">
        <f t="shared" si="387"/>
        <v>1102.1086990513645</v>
      </c>
      <c r="AA1175" s="156">
        <f t="shared" si="388"/>
        <v>3521.6806705319464</v>
      </c>
      <c r="AD1175" s="14" t="s">
        <v>1535</v>
      </c>
      <c r="AE1175" s="57">
        <v>40583</v>
      </c>
      <c r="AF1175" s="33">
        <f t="shared" si="389"/>
        <v>5480.7085238950258</v>
      </c>
      <c r="AG1175" s="84">
        <f t="shared" si="379"/>
        <v>8.0815458696582674</v>
      </c>
      <c r="AH1175" s="31">
        <f t="shared" si="390"/>
        <v>5034.0482527058139</v>
      </c>
      <c r="AI1175" s="86">
        <f t="shared" si="380"/>
        <v>7.4229256467378413</v>
      </c>
      <c r="AJ1175" s="155">
        <f t="shared" si="391"/>
        <v>4623.7893695833109</v>
      </c>
      <c r="AK1175" s="56"/>
      <c r="AL1175" s="86">
        <f t="shared" si="392"/>
        <v>6.8179808721828534</v>
      </c>
      <c r="AM1175" s="31">
        <f t="shared" si="393"/>
        <v>4246.9652774544093</v>
      </c>
      <c r="AN1175" s="86">
        <f t="shared" si="394"/>
        <v>6.2623371680787345</v>
      </c>
      <c r="AO1175" s="31">
        <f t="shared" si="395"/>
        <v>3900.8511474494021</v>
      </c>
      <c r="AP1175" s="89">
        <f t="shared" si="396"/>
        <v>5.7519766543646309</v>
      </c>
      <c r="AQ1175" s="20">
        <f t="shared" si="397"/>
        <v>3582.9442155642087</v>
      </c>
      <c r="AR1175" s="86">
        <f t="shared" si="398"/>
        <v>5.2832088953949103</v>
      </c>
    </row>
    <row r="1176" spans="1:44" x14ac:dyDescent="0.25">
      <c r="A1176" s="3" t="s">
        <v>1027</v>
      </c>
      <c r="B1176" s="4">
        <v>40584</v>
      </c>
      <c r="C1176" s="7">
        <v>4301350258</v>
      </c>
      <c r="D1176" s="8">
        <v>365</v>
      </c>
      <c r="E1176" s="8">
        <v>2918</v>
      </c>
      <c r="F1176" s="8" t="s">
        <v>1695</v>
      </c>
      <c r="G1176" s="8" t="s">
        <v>1696</v>
      </c>
      <c r="H1176" s="8">
        <v>40.086979999999897</v>
      </c>
      <c r="I1176" s="9">
        <v>-110.0844</v>
      </c>
      <c r="J1176" s="7">
        <v>2918</v>
      </c>
      <c r="K1176" s="8">
        <v>365</v>
      </c>
      <c r="L1176" s="8">
        <v>730</v>
      </c>
      <c r="M1176" s="8">
        <v>1095</v>
      </c>
      <c r="N1176" s="8">
        <v>1460</v>
      </c>
      <c r="O1176" s="8">
        <v>1825</v>
      </c>
      <c r="P1176" s="8">
        <v>2190</v>
      </c>
      <c r="Q1176" s="6">
        <v>2.3290384453705478E-4</v>
      </c>
      <c r="R1176" s="33">
        <f t="shared" si="381"/>
        <v>2680.1923031214487</v>
      </c>
      <c r="S1176" s="31">
        <f t="shared" si="382"/>
        <v>2461.7651753637615</v>
      </c>
      <c r="T1176" s="31">
        <f t="shared" si="383"/>
        <v>2261.1391621324119</v>
      </c>
      <c r="U1176" s="31">
        <f t="shared" si="384"/>
        <v>2076.8635293467346</v>
      </c>
      <c r="V1176" s="31">
        <f t="shared" si="385"/>
        <v>1907.6057731284322</v>
      </c>
      <c r="W1176" s="20">
        <f t="shared" si="386"/>
        <v>1752.1419844170205</v>
      </c>
      <c r="Y1176" s="153">
        <f t="shared" si="378"/>
        <v>4.3027193920000002</v>
      </c>
      <c r="Z1176" s="155">
        <f t="shared" si="387"/>
        <v>538.95645782334202</v>
      </c>
      <c r="AA1176" s="156">
        <f t="shared" si="388"/>
        <v>1722.1827043090698</v>
      </c>
      <c r="AD1176" s="14" t="s">
        <v>1027</v>
      </c>
      <c r="AE1176" s="57">
        <v>40584</v>
      </c>
      <c r="AF1176" s="33">
        <f t="shared" si="389"/>
        <v>2680.1923031214487</v>
      </c>
      <c r="AG1176" s="84">
        <f t="shared" si="379"/>
        <v>3.9520614794139135</v>
      </c>
      <c r="AH1176" s="31">
        <f t="shared" si="390"/>
        <v>2461.7651753637615</v>
      </c>
      <c r="AI1176" s="86">
        <f t="shared" si="380"/>
        <v>3.6299810687415821</v>
      </c>
      <c r="AJ1176" s="155">
        <f t="shared" si="391"/>
        <v>2261.1391621324119</v>
      </c>
      <c r="AK1176" s="56"/>
      <c r="AL1176" s="86">
        <f t="shared" si="392"/>
        <v>3.3341491846873752</v>
      </c>
      <c r="AM1176" s="31">
        <f t="shared" si="393"/>
        <v>2076.8635293467346</v>
      </c>
      <c r="AN1176" s="86">
        <f t="shared" si="394"/>
        <v>3.0624266560170512</v>
      </c>
      <c r="AO1176" s="31">
        <f t="shared" si="395"/>
        <v>1907.6057731284322</v>
      </c>
      <c r="AP1176" s="89">
        <f t="shared" si="396"/>
        <v>2.812848647131891</v>
      </c>
      <c r="AQ1176" s="20">
        <f t="shared" si="397"/>
        <v>1752.1419844170205</v>
      </c>
      <c r="AR1176" s="86">
        <f t="shared" si="398"/>
        <v>2.5836104502702111</v>
      </c>
    </row>
    <row r="1177" spans="1:44" x14ac:dyDescent="0.25">
      <c r="A1177" s="3" t="s">
        <v>1093</v>
      </c>
      <c r="B1177" s="4">
        <v>40588</v>
      </c>
      <c r="C1177" s="7">
        <v>4301350372</v>
      </c>
      <c r="D1177" s="8">
        <v>366</v>
      </c>
      <c r="E1177" s="8">
        <v>11701</v>
      </c>
      <c r="F1177" s="8" t="s">
        <v>1695</v>
      </c>
      <c r="G1177" s="8" t="s">
        <v>1696</v>
      </c>
      <c r="H1177" s="8">
        <v>40.215350000000001</v>
      </c>
      <c r="I1177" s="9">
        <v>-110.50479</v>
      </c>
      <c r="J1177" s="7">
        <v>11701</v>
      </c>
      <c r="K1177" s="8">
        <v>365</v>
      </c>
      <c r="L1177" s="8">
        <v>730</v>
      </c>
      <c r="M1177" s="8">
        <v>1095</v>
      </c>
      <c r="N1177" s="8">
        <v>1460</v>
      </c>
      <c r="O1177" s="8">
        <v>1825</v>
      </c>
      <c r="P1177" s="8">
        <v>2190</v>
      </c>
      <c r="Q1177" s="6">
        <v>2.3290384453705478E-4</v>
      </c>
      <c r="R1177" s="33">
        <f t="shared" si="381"/>
        <v>10747.405804943137</v>
      </c>
      <c r="S1177" s="31">
        <f t="shared" si="382"/>
        <v>9871.5264965494771</v>
      </c>
      <c r="T1177" s="31">
        <f t="shared" si="383"/>
        <v>9067.0285593253429</v>
      </c>
      <c r="U1177" s="31">
        <f t="shared" si="384"/>
        <v>8328.0946390973768</v>
      </c>
      <c r="V1177" s="31">
        <f t="shared" si="385"/>
        <v>7649.3814775105502</v>
      </c>
      <c r="W1177" s="20">
        <f t="shared" si="386"/>
        <v>7025.981274730485</v>
      </c>
      <c r="Y1177" s="153">
        <f t="shared" si="378"/>
        <v>17.253639344</v>
      </c>
      <c r="Z1177" s="155">
        <f t="shared" si="387"/>
        <v>2161.1821497569995</v>
      </c>
      <c r="AA1177" s="156">
        <f t="shared" si="388"/>
        <v>6905.846409568343</v>
      </c>
      <c r="AD1177" s="14" t="s">
        <v>1093</v>
      </c>
      <c r="AE1177" s="57">
        <v>40588</v>
      </c>
      <c r="AF1177" s="33">
        <f t="shared" si="389"/>
        <v>10747.405804943137</v>
      </c>
      <c r="AG1177" s="84">
        <f t="shared" si="379"/>
        <v>15.847522745244072</v>
      </c>
      <c r="AH1177" s="31">
        <f t="shared" si="390"/>
        <v>9871.5264965494771</v>
      </c>
      <c r="AI1177" s="86">
        <f t="shared" si="380"/>
        <v>14.556000166328051</v>
      </c>
      <c r="AJ1177" s="155">
        <f t="shared" si="391"/>
        <v>9067.0285593253429</v>
      </c>
      <c r="AK1177" s="56"/>
      <c r="AL1177" s="86">
        <f t="shared" si="392"/>
        <v>13.369732559981827</v>
      </c>
      <c r="AM1177" s="31">
        <f t="shared" si="393"/>
        <v>8328.0946390973768</v>
      </c>
      <c r="AN1177" s="86">
        <f t="shared" si="394"/>
        <v>12.280141981513202</v>
      </c>
      <c r="AO1177" s="31">
        <f t="shared" si="395"/>
        <v>7649.3814775105502</v>
      </c>
      <c r="AP1177" s="89">
        <f t="shared" si="396"/>
        <v>11.279349561374316</v>
      </c>
      <c r="AQ1177" s="20">
        <f t="shared" si="397"/>
        <v>7025.981274730485</v>
      </c>
      <c r="AR1177" s="86">
        <f t="shared" si="398"/>
        <v>10.360118532766188</v>
      </c>
    </row>
    <row r="1178" spans="1:44" x14ac:dyDescent="0.25">
      <c r="A1178" s="3" t="s">
        <v>896</v>
      </c>
      <c r="B1178" s="4">
        <v>40589</v>
      </c>
      <c r="C1178" s="7">
        <v>4301350049</v>
      </c>
      <c r="D1178" s="8">
        <v>334</v>
      </c>
      <c r="E1178" s="8">
        <v>1367</v>
      </c>
      <c r="F1178" s="8" t="s">
        <v>1695</v>
      </c>
      <c r="G1178" s="8" t="s">
        <v>1696</v>
      </c>
      <c r="H1178" s="8">
        <v>40.083500000000001</v>
      </c>
      <c r="I1178" s="9">
        <v>-110.18761000000001</v>
      </c>
      <c r="J1178" s="7">
        <v>1367</v>
      </c>
      <c r="K1178" s="8">
        <v>365</v>
      </c>
      <c r="L1178" s="8">
        <v>730</v>
      </c>
      <c r="M1178" s="8">
        <v>1095</v>
      </c>
      <c r="N1178" s="8">
        <v>1460</v>
      </c>
      <c r="O1178" s="8">
        <v>1825</v>
      </c>
      <c r="P1178" s="8">
        <v>2190</v>
      </c>
      <c r="Q1178" s="6">
        <v>2.3290384453705478E-4</v>
      </c>
      <c r="R1178" s="33">
        <f t="shared" si="381"/>
        <v>1255.5938582477795</v>
      </c>
      <c r="S1178" s="31">
        <f t="shared" si="382"/>
        <v>1153.2669618650659</v>
      </c>
      <c r="T1178" s="31">
        <f t="shared" si="383"/>
        <v>1059.2793813005508</v>
      </c>
      <c r="U1178" s="31">
        <f t="shared" si="384"/>
        <v>972.95148890232576</v>
      </c>
      <c r="V1178" s="31">
        <f t="shared" si="385"/>
        <v>893.6590445053348</v>
      </c>
      <c r="W1178" s="20">
        <f t="shared" si="386"/>
        <v>820.82868152778167</v>
      </c>
      <c r="Y1178" s="153">
        <f t="shared" si="378"/>
        <v>2.0157016479999998</v>
      </c>
      <c r="Z1178" s="155">
        <f t="shared" si="387"/>
        <v>252.48577033739156</v>
      </c>
      <c r="AA1178" s="156">
        <f t="shared" si="388"/>
        <v>806.79361096315915</v>
      </c>
      <c r="AD1178" s="14" t="s">
        <v>896</v>
      </c>
      <c r="AE1178" s="57">
        <v>40589</v>
      </c>
      <c r="AF1178" s="33">
        <f t="shared" si="389"/>
        <v>1255.5938582477795</v>
      </c>
      <c r="AG1178" s="84">
        <f t="shared" si="379"/>
        <v>1.8514283901161137</v>
      </c>
      <c r="AH1178" s="31">
        <f t="shared" si="390"/>
        <v>1153.2669618650659</v>
      </c>
      <c r="AI1178" s="86">
        <f t="shared" si="380"/>
        <v>1.7005428790163617</v>
      </c>
      <c r="AJ1178" s="155">
        <f t="shared" si="391"/>
        <v>1059.2793813005508</v>
      </c>
      <c r="AK1178" s="56"/>
      <c r="AL1178" s="86">
        <f t="shared" si="392"/>
        <v>1.5619540560204392</v>
      </c>
      <c r="AM1178" s="31">
        <f t="shared" si="393"/>
        <v>972.95148890232576</v>
      </c>
      <c r="AN1178" s="86">
        <f t="shared" si="394"/>
        <v>1.4346597802519909</v>
      </c>
      <c r="AO1178" s="31">
        <f t="shared" si="395"/>
        <v>893.6590445053348</v>
      </c>
      <c r="AP1178" s="89">
        <f t="shared" si="396"/>
        <v>1.3177395821210744</v>
      </c>
      <c r="AQ1178" s="20">
        <f t="shared" si="397"/>
        <v>820.82868152778167</v>
      </c>
      <c r="AR1178" s="86">
        <f t="shared" si="398"/>
        <v>1.2103480073747013</v>
      </c>
    </row>
    <row r="1179" spans="1:44" x14ac:dyDescent="0.25">
      <c r="A1179" s="3" t="s">
        <v>1072</v>
      </c>
      <c r="B1179" s="4">
        <v>40589</v>
      </c>
      <c r="C1179" s="7">
        <v>4301350320</v>
      </c>
      <c r="D1179" s="8">
        <v>360</v>
      </c>
      <c r="E1179" s="8">
        <v>4763</v>
      </c>
      <c r="F1179" s="8" t="s">
        <v>1695</v>
      </c>
      <c r="G1179" s="8" t="s">
        <v>1696</v>
      </c>
      <c r="H1179" s="8">
        <v>40.14029</v>
      </c>
      <c r="I1179" s="9">
        <v>-110.13094</v>
      </c>
      <c r="J1179" s="7">
        <v>4763</v>
      </c>
      <c r="K1179" s="8">
        <v>365</v>
      </c>
      <c r="L1179" s="8">
        <v>730</v>
      </c>
      <c r="M1179" s="8">
        <v>1095</v>
      </c>
      <c r="N1179" s="8">
        <v>1460</v>
      </c>
      <c r="O1179" s="8">
        <v>1825</v>
      </c>
      <c r="P1179" s="8">
        <v>2190</v>
      </c>
      <c r="Q1179" s="6">
        <v>2.3290384453705478E-4</v>
      </c>
      <c r="R1179" s="33">
        <f t="shared" si="381"/>
        <v>4374.830685321268</v>
      </c>
      <c r="S1179" s="31">
        <f t="shared" si="382"/>
        <v>4018.2959322335837</v>
      </c>
      <c r="T1179" s="31">
        <f t="shared" si="383"/>
        <v>3690.8176248240843</v>
      </c>
      <c r="U1179" s="31">
        <f t="shared" si="384"/>
        <v>3390.0277554072986</v>
      </c>
      <c r="V1179" s="31">
        <f t="shared" si="385"/>
        <v>3113.751301374477</v>
      </c>
      <c r="W1179" s="20">
        <f t="shared" si="386"/>
        <v>2859.9904975251093</v>
      </c>
      <c r="Y1179" s="153">
        <f t="shared" si="378"/>
        <v>7.0232530720000002</v>
      </c>
      <c r="Z1179" s="155">
        <f t="shared" si="387"/>
        <v>879.72913249231601</v>
      </c>
      <c r="AA1179" s="156">
        <f t="shared" si="388"/>
        <v>2811.0884923317681</v>
      </c>
      <c r="AD1179" s="14" t="s">
        <v>1072</v>
      </c>
      <c r="AE1179" s="57">
        <v>40589</v>
      </c>
      <c r="AF1179" s="33">
        <f t="shared" si="389"/>
        <v>4374.830685321268</v>
      </c>
      <c r="AG1179" s="84">
        <f t="shared" si="379"/>
        <v>6.450880338056364</v>
      </c>
      <c r="AH1179" s="31">
        <f t="shared" si="390"/>
        <v>4018.2959322335837</v>
      </c>
      <c r="AI1179" s="86">
        <f t="shared" si="380"/>
        <v>5.9251541570994375</v>
      </c>
      <c r="AJ1179" s="155">
        <f t="shared" si="391"/>
        <v>3690.8176248240843</v>
      </c>
      <c r="AK1179" s="56"/>
      <c r="AL1179" s="86">
        <f t="shared" si="392"/>
        <v>5.4422729837786044</v>
      </c>
      <c r="AM1179" s="31">
        <f t="shared" si="393"/>
        <v>3390.0277554072986</v>
      </c>
      <c r="AN1179" s="86">
        <f t="shared" si="394"/>
        <v>4.9987450865692997</v>
      </c>
      <c r="AO1179" s="31">
        <f t="shared" si="395"/>
        <v>3113.751301374477</v>
      </c>
      <c r="AP1179" s="89">
        <f t="shared" si="396"/>
        <v>4.5913632989339268</v>
      </c>
      <c r="AQ1179" s="20">
        <f t="shared" si="397"/>
        <v>2859.9904975251093</v>
      </c>
      <c r="AR1179" s="86">
        <f t="shared" si="398"/>
        <v>4.2171818281826647</v>
      </c>
    </row>
    <row r="1180" spans="1:44" x14ac:dyDescent="0.25">
      <c r="A1180" s="3" t="s">
        <v>1118</v>
      </c>
      <c r="B1180" s="4">
        <v>40589</v>
      </c>
      <c r="C1180" s="7">
        <v>4301350423</v>
      </c>
      <c r="D1180" s="8">
        <v>359</v>
      </c>
      <c r="E1180" s="8">
        <v>2118</v>
      </c>
      <c r="F1180" s="8" t="s">
        <v>1695</v>
      </c>
      <c r="G1180" s="8" t="s">
        <v>1696</v>
      </c>
      <c r="H1180" s="8">
        <v>40.137929999999898</v>
      </c>
      <c r="I1180" s="9">
        <v>-110.05023</v>
      </c>
      <c r="J1180" s="7">
        <v>2118</v>
      </c>
      <c r="K1180" s="8">
        <v>365</v>
      </c>
      <c r="L1180" s="8">
        <v>730</v>
      </c>
      <c r="M1180" s="8">
        <v>1095</v>
      </c>
      <c r="N1180" s="8">
        <v>1460</v>
      </c>
      <c r="O1180" s="8">
        <v>1825</v>
      </c>
      <c r="P1180" s="8">
        <v>2190</v>
      </c>
      <c r="Q1180" s="6">
        <v>2.3290384453705478E-4</v>
      </c>
      <c r="R1180" s="33">
        <f t="shared" si="381"/>
        <v>1945.3897525741017</v>
      </c>
      <c r="S1180" s="31">
        <f t="shared" si="382"/>
        <v>1786.8466900001533</v>
      </c>
      <c r="T1180" s="31">
        <f t="shared" si="383"/>
        <v>1641.224381561497</v>
      </c>
      <c r="U1180" s="31">
        <f t="shared" si="384"/>
        <v>1507.4698269898506</v>
      </c>
      <c r="V1180" s="31">
        <f t="shared" si="385"/>
        <v>1384.6158421816381</v>
      </c>
      <c r="W1180" s="20">
        <f t="shared" si="386"/>
        <v>1271.7740654541635</v>
      </c>
      <c r="Y1180" s="153">
        <f t="shared" si="378"/>
        <v>3.1230841919999999</v>
      </c>
      <c r="Z1180" s="155">
        <f t="shared" si="387"/>
        <v>391.19594848178144</v>
      </c>
      <c r="AA1180" s="156">
        <f t="shared" si="388"/>
        <v>1250.0284330797156</v>
      </c>
      <c r="AD1180" s="14" t="s">
        <v>1118</v>
      </c>
      <c r="AE1180" s="57">
        <v>40589</v>
      </c>
      <c r="AF1180" s="33">
        <f t="shared" si="389"/>
        <v>1945.3897525741017</v>
      </c>
      <c r="AG1180" s="84">
        <f t="shared" si="379"/>
        <v>2.8685627873196262</v>
      </c>
      <c r="AH1180" s="31">
        <f t="shared" si="390"/>
        <v>1786.8466900001533</v>
      </c>
      <c r="AI1180" s="86">
        <f t="shared" si="380"/>
        <v>2.634784065659586</v>
      </c>
      <c r="AJ1180" s="155">
        <f t="shared" si="391"/>
        <v>1641.224381561497</v>
      </c>
      <c r="AK1180" s="56"/>
      <c r="AL1180" s="86">
        <f t="shared" si="392"/>
        <v>2.4200575644852158</v>
      </c>
      <c r="AM1180" s="31">
        <f t="shared" si="393"/>
        <v>1507.4698269898506</v>
      </c>
      <c r="AN1180" s="86">
        <f t="shared" si="394"/>
        <v>2.2228305885689221</v>
      </c>
      <c r="AO1180" s="31">
        <f t="shared" si="395"/>
        <v>1384.6158421816381</v>
      </c>
      <c r="AP1180" s="89">
        <f t="shared" si="396"/>
        <v>2.0416769823938812</v>
      </c>
      <c r="AQ1180" s="20">
        <f t="shared" si="397"/>
        <v>1271.7740654541635</v>
      </c>
      <c r="AR1180" s="86">
        <f t="shared" si="398"/>
        <v>1.875286817571044</v>
      </c>
    </row>
    <row r="1181" spans="1:44" x14ac:dyDescent="0.25">
      <c r="A1181" s="3" t="s">
        <v>1541</v>
      </c>
      <c r="B1181" s="4">
        <v>40589</v>
      </c>
      <c r="C1181" s="7">
        <v>4304751170</v>
      </c>
      <c r="D1181" s="8">
        <v>360</v>
      </c>
      <c r="E1181" s="8">
        <v>35257</v>
      </c>
      <c r="F1181" s="8" t="s">
        <v>1695</v>
      </c>
      <c r="G1181" s="8" t="s">
        <v>1697</v>
      </c>
      <c r="H1181" s="8">
        <v>40.116900000000001</v>
      </c>
      <c r="I1181" s="9">
        <v>-109.77925</v>
      </c>
      <c r="J1181" s="7">
        <v>35257</v>
      </c>
      <c r="K1181" s="8">
        <v>365</v>
      </c>
      <c r="L1181" s="8">
        <v>730</v>
      </c>
      <c r="M1181" s="8">
        <v>1095</v>
      </c>
      <c r="N1181" s="8">
        <v>1460</v>
      </c>
      <c r="O1181" s="8">
        <v>1825</v>
      </c>
      <c r="P1181" s="8">
        <v>2190</v>
      </c>
      <c r="Q1181" s="6">
        <v>2.3290384453705478E-4</v>
      </c>
      <c r="R1181" s="33">
        <f t="shared" si="381"/>
        <v>32383.666905809776</v>
      </c>
      <c r="S1181" s="31">
        <f t="shared" si="382"/>
        <v>29744.501298080926</v>
      </c>
      <c r="T1181" s="31">
        <f t="shared" si="383"/>
        <v>27320.41927323593</v>
      </c>
      <c r="U1181" s="31">
        <f t="shared" si="384"/>
        <v>25093.892204995827</v>
      </c>
      <c r="V1181" s="31">
        <f t="shared" si="385"/>
        <v>23048.819994238911</v>
      </c>
      <c r="W1181" s="20">
        <f t="shared" si="386"/>
        <v>21170.414648591806</v>
      </c>
      <c r="Y1181" s="153">
        <f t="shared" si="378"/>
        <v>51.987997807999996</v>
      </c>
      <c r="Z1181" s="155">
        <f t="shared" si="387"/>
        <v>6511.9903473192489</v>
      </c>
      <c r="AA1181" s="156">
        <f t="shared" si="388"/>
        <v>20808.42892591668</v>
      </c>
      <c r="AD1181" s="14" t="s">
        <v>1541</v>
      </c>
      <c r="AE1181" s="57">
        <v>40589</v>
      </c>
      <c r="AF1181" s="33">
        <f t="shared" si="389"/>
        <v>32383.666905809776</v>
      </c>
      <c r="AG1181" s="84">
        <f t="shared" si="379"/>
        <v>47.751141733960367</v>
      </c>
      <c r="AH1181" s="31">
        <f t="shared" si="390"/>
        <v>29744.501298080926</v>
      </c>
      <c r="AI1181" s="86">
        <f t="shared" si="380"/>
        <v>43.85957592207744</v>
      </c>
      <c r="AJ1181" s="155">
        <f t="shared" si="391"/>
        <v>27320.41927323593</v>
      </c>
      <c r="AK1181" s="56"/>
      <c r="AL1181" s="86">
        <f t="shared" si="392"/>
        <v>40.2851603168344</v>
      </c>
      <c r="AM1181" s="31">
        <f t="shared" si="393"/>
        <v>25093.892204995827</v>
      </c>
      <c r="AN1181" s="86">
        <f t="shared" si="394"/>
        <v>37.002048187523364</v>
      </c>
      <c r="AO1181" s="31">
        <f t="shared" si="395"/>
        <v>23048.819994238911</v>
      </c>
      <c r="AP1181" s="89">
        <f t="shared" si="396"/>
        <v>33.986499229585021</v>
      </c>
      <c r="AQ1181" s="20">
        <f t="shared" si="397"/>
        <v>21170.414648591806</v>
      </c>
      <c r="AR1181" s="86">
        <f t="shared" si="398"/>
        <v>31.216707897593157</v>
      </c>
    </row>
    <row r="1182" spans="1:44" x14ac:dyDescent="0.25">
      <c r="A1182" s="3" t="s">
        <v>945</v>
      </c>
      <c r="B1182" s="4">
        <v>40590</v>
      </c>
      <c r="C1182" s="7">
        <v>4301350141</v>
      </c>
      <c r="D1182" s="8">
        <v>363</v>
      </c>
      <c r="E1182" s="8">
        <v>1234</v>
      </c>
      <c r="F1182" s="8" t="s">
        <v>1695</v>
      </c>
      <c r="G1182" s="8" t="s">
        <v>1696</v>
      </c>
      <c r="H1182" s="8">
        <v>40.090600000000002</v>
      </c>
      <c r="I1182" s="9">
        <v>-110.12688</v>
      </c>
      <c r="J1182" s="7">
        <v>1234</v>
      </c>
      <c r="K1182" s="8">
        <v>365</v>
      </c>
      <c r="L1182" s="8">
        <v>730</v>
      </c>
      <c r="M1182" s="8">
        <v>1095</v>
      </c>
      <c r="N1182" s="8">
        <v>1460</v>
      </c>
      <c r="O1182" s="8">
        <v>1825</v>
      </c>
      <c r="P1182" s="8">
        <v>2190</v>
      </c>
      <c r="Q1182" s="6">
        <v>2.3290384453705478E-4</v>
      </c>
      <c r="R1182" s="33">
        <f t="shared" si="381"/>
        <v>1133.432934219283</v>
      </c>
      <c r="S1182" s="31">
        <f t="shared" si="382"/>
        <v>1041.0617636733659</v>
      </c>
      <c r="T1182" s="31">
        <f t="shared" si="383"/>
        <v>956.21854903063615</v>
      </c>
      <c r="U1182" s="31">
        <f t="shared" si="384"/>
        <v>878.28978588549376</v>
      </c>
      <c r="V1182" s="31">
        <f t="shared" si="385"/>
        <v>806.71196848543025</v>
      </c>
      <c r="W1182" s="20">
        <f t="shared" si="386"/>
        <v>740.96751500020673</v>
      </c>
      <c r="Y1182" s="153">
        <f t="shared" si="378"/>
        <v>1.8195872959999999</v>
      </c>
      <c r="Z1182" s="155">
        <f t="shared" si="387"/>
        <v>227.9205856593571</v>
      </c>
      <c r="AA1182" s="156">
        <f t="shared" si="388"/>
        <v>728.29796337127902</v>
      </c>
      <c r="AD1182" s="14" t="s">
        <v>945</v>
      </c>
      <c r="AE1182" s="57">
        <v>40590</v>
      </c>
      <c r="AF1182" s="33">
        <f t="shared" si="389"/>
        <v>1133.432934219283</v>
      </c>
      <c r="AG1182" s="84">
        <f t="shared" si="379"/>
        <v>1.6712967325554384</v>
      </c>
      <c r="AH1182" s="31">
        <f t="shared" si="390"/>
        <v>1041.0617636733659</v>
      </c>
      <c r="AI1182" s="86">
        <f t="shared" si="380"/>
        <v>1.5350913772539796</v>
      </c>
      <c r="AJ1182" s="155">
        <f t="shared" si="391"/>
        <v>956.21854903063615</v>
      </c>
      <c r="AK1182" s="56"/>
      <c r="AL1182" s="86">
        <f t="shared" si="392"/>
        <v>1.4099863241618302</v>
      </c>
      <c r="AM1182" s="31">
        <f t="shared" si="393"/>
        <v>878.28978588549376</v>
      </c>
      <c r="AN1182" s="86">
        <f t="shared" si="394"/>
        <v>1.2950769340387394</v>
      </c>
      <c r="AO1182" s="31">
        <f t="shared" si="395"/>
        <v>806.71196848543025</v>
      </c>
      <c r="AP1182" s="89">
        <f t="shared" si="396"/>
        <v>1.1895322928583802</v>
      </c>
      <c r="AQ1182" s="20">
        <f t="shared" si="397"/>
        <v>740.96751500020673</v>
      </c>
      <c r="AR1182" s="86">
        <f t="shared" si="398"/>
        <v>1.0925892034384648</v>
      </c>
    </row>
    <row r="1183" spans="1:44" x14ac:dyDescent="0.25">
      <c r="A1183" s="3" t="s">
        <v>996</v>
      </c>
      <c r="B1183" s="4">
        <v>40590</v>
      </c>
      <c r="C1183" s="7">
        <v>4301350219</v>
      </c>
      <c r="D1183" s="8">
        <v>348</v>
      </c>
      <c r="E1183" s="8">
        <v>4195</v>
      </c>
      <c r="F1183" s="8" t="s">
        <v>1695</v>
      </c>
      <c r="G1183" s="8" t="s">
        <v>1696</v>
      </c>
      <c r="H1183" s="8">
        <v>40.0837</v>
      </c>
      <c r="I1183" s="9">
        <v>-110.10321</v>
      </c>
      <c r="J1183" s="7">
        <v>4195</v>
      </c>
      <c r="K1183" s="8">
        <v>365</v>
      </c>
      <c r="L1183" s="8">
        <v>730</v>
      </c>
      <c r="M1183" s="8">
        <v>1095</v>
      </c>
      <c r="N1183" s="8">
        <v>1460</v>
      </c>
      <c r="O1183" s="8">
        <v>1825</v>
      </c>
      <c r="P1183" s="8">
        <v>2190</v>
      </c>
      <c r="Q1183" s="6">
        <v>2.3290384453705478E-4</v>
      </c>
      <c r="R1183" s="33">
        <f t="shared" si="381"/>
        <v>3853.1208744326518</v>
      </c>
      <c r="S1183" s="31">
        <f t="shared" si="382"/>
        <v>3539.1038076254217</v>
      </c>
      <c r="T1183" s="31">
        <f t="shared" si="383"/>
        <v>3250.6781306187345</v>
      </c>
      <c r="U1183" s="31">
        <f t="shared" si="384"/>
        <v>2985.7582267339112</v>
      </c>
      <c r="V1183" s="31">
        <f t="shared" si="385"/>
        <v>2742.4284504022526</v>
      </c>
      <c r="W1183" s="20">
        <f t="shared" si="386"/>
        <v>2518.9292750614809</v>
      </c>
      <c r="Y1183" s="153">
        <f t="shared" si="378"/>
        <v>6.1857120800000001</v>
      </c>
      <c r="Z1183" s="155">
        <f t="shared" si="387"/>
        <v>774.81917085980797</v>
      </c>
      <c r="AA1183" s="156">
        <f t="shared" si="388"/>
        <v>2475.8589597589266</v>
      </c>
      <c r="AD1183" s="14" t="s">
        <v>996</v>
      </c>
      <c r="AE1183" s="57">
        <v>40590</v>
      </c>
      <c r="AF1183" s="33">
        <f t="shared" si="389"/>
        <v>3853.1208744326518</v>
      </c>
      <c r="AG1183" s="84">
        <f t="shared" si="379"/>
        <v>5.6815962666694197</v>
      </c>
      <c r="AH1183" s="31">
        <f t="shared" si="390"/>
        <v>3539.1038076254217</v>
      </c>
      <c r="AI1183" s="86">
        <f t="shared" si="380"/>
        <v>5.2185642849112197</v>
      </c>
      <c r="AJ1183" s="155">
        <f t="shared" si="391"/>
        <v>3250.6781306187345</v>
      </c>
      <c r="AK1183" s="56"/>
      <c r="AL1183" s="86">
        <f t="shared" si="392"/>
        <v>4.7932679334350707</v>
      </c>
      <c r="AM1183" s="31">
        <f t="shared" si="393"/>
        <v>2985.7582267339112</v>
      </c>
      <c r="AN1183" s="86">
        <f t="shared" si="394"/>
        <v>4.4026318786811283</v>
      </c>
      <c r="AO1183" s="31">
        <f t="shared" si="395"/>
        <v>2742.4284504022526</v>
      </c>
      <c r="AP1183" s="89">
        <f t="shared" si="396"/>
        <v>4.0438314169699385</v>
      </c>
      <c r="AQ1183" s="20">
        <f t="shared" si="397"/>
        <v>2518.9292750614809</v>
      </c>
      <c r="AR1183" s="86">
        <f t="shared" si="398"/>
        <v>3.7142720489662562</v>
      </c>
    </row>
    <row r="1184" spans="1:44" x14ac:dyDescent="0.25">
      <c r="A1184" s="3" t="s">
        <v>1074</v>
      </c>
      <c r="B1184" s="4">
        <v>40590</v>
      </c>
      <c r="C1184" s="7">
        <v>4301350332</v>
      </c>
      <c r="D1184" s="8">
        <v>364</v>
      </c>
      <c r="E1184" s="8">
        <v>377</v>
      </c>
      <c r="F1184" s="8" t="s">
        <v>1695</v>
      </c>
      <c r="G1184" s="8" t="s">
        <v>1696</v>
      </c>
      <c r="H1184" s="8">
        <v>40.111870000000003</v>
      </c>
      <c r="I1184" s="9">
        <v>-110.20665</v>
      </c>
      <c r="J1184" s="7">
        <v>377</v>
      </c>
      <c r="K1184" s="8">
        <v>365</v>
      </c>
      <c r="L1184" s="8">
        <v>730</v>
      </c>
      <c r="M1184" s="8">
        <v>1095</v>
      </c>
      <c r="N1184" s="8">
        <v>1460</v>
      </c>
      <c r="O1184" s="8">
        <v>1825</v>
      </c>
      <c r="P1184" s="8">
        <v>2190</v>
      </c>
      <c r="Q1184" s="6">
        <v>2.3290384453705478E-4</v>
      </c>
      <c r="R1184" s="33">
        <f t="shared" si="381"/>
        <v>346.27570194543733</v>
      </c>
      <c r="S1184" s="31">
        <f t="shared" si="382"/>
        <v>318.05533622760049</v>
      </c>
      <c r="T1184" s="31">
        <f t="shared" si="383"/>
        <v>292.1348403440436</v>
      </c>
      <c r="U1184" s="31">
        <f t="shared" si="384"/>
        <v>268.32678223568166</v>
      </c>
      <c r="V1184" s="31">
        <f t="shared" si="385"/>
        <v>246.45900495867684</v>
      </c>
      <c r="W1184" s="20">
        <f t="shared" si="386"/>
        <v>226.3733818112463</v>
      </c>
      <c r="Y1184" s="153">
        <f t="shared" si="378"/>
        <v>0.55590308799999999</v>
      </c>
      <c r="Z1184" s="155">
        <f t="shared" si="387"/>
        <v>69.632140027210383</v>
      </c>
      <c r="AA1184" s="156">
        <f t="shared" si="388"/>
        <v>222.5027003168332</v>
      </c>
      <c r="AD1184" s="14" t="s">
        <v>1074</v>
      </c>
      <c r="AE1184" s="57">
        <v>40590</v>
      </c>
      <c r="AF1184" s="33">
        <f t="shared" si="389"/>
        <v>346.27570194543733</v>
      </c>
      <c r="AG1184" s="84">
        <f t="shared" si="379"/>
        <v>0.51059875864943294</v>
      </c>
      <c r="AH1184" s="31">
        <f t="shared" si="390"/>
        <v>318.05533622760049</v>
      </c>
      <c r="AI1184" s="86">
        <f t="shared" si="380"/>
        <v>0.46898658770239093</v>
      </c>
      <c r="AJ1184" s="155">
        <f t="shared" si="391"/>
        <v>292.1348403440436</v>
      </c>
      <c r="AK1184" s="56"/>
      <c r="AL1184" s="86">
        <f t="shared" si="392"/>
        <v>0.43076567602026739</v>
      </c>
      <c r="AM1184" s="31">
        <f t="shared" si="393"/>
        <v>268.32678223568166</v>
      </c>
      <c r="AN1184" s="86">
        <f t="shared" si="394"/>
        <v>0.39565964678493099</v>
      </c>
      <c r="AO1184" s="31">
        <f t="shared" si="395"/>
        <v>246.45900495867684</v>
      </c>
      <c r="AP1184" s="89">
        <f t="shared" si="396"/>
        <v>0.36341464700778719</v>
      </c>
      <c r="AQ1184" s="20">
        <f t="shared" si="397"/>
        <v>226.3733818112463</v>
      </c>
      <c r="AR1184" s="86">
        <f t="shared" si="398"/>
        <v>0.33379751190948237</v>
      </c>
    </row>
    <row r="1185" spans="1:44" x14ac:dyDescent="0.25">
      <c r="A1185" s="3" t="s">
        <v>1136</v>
      </c>
      <c r="B1185" s="4">
        <v>40590</v>
      </c>
      <c r="C1185" s="7">
        <v>4301350456</v>
      </c>
      <c r="D1185" s="8">
        <v>324</v>
      </c>
      <c r="E1185" s="8">
        <v>4960</v>
      </c>
      <c r="F1185" s="8" t="s">
        <v>1695</v>
      </c>
      <c r="G1185" s="8" t="s">
        <v>1696</v>
      </c>
      <c r="H1185" s="8">
        <v>40.140560000000001</v>
      </c>
      <c r="I1185" s="9">
        <v>-110.168229999999</v>
      </c>
      <c r="J1185" s="7">
        <v>4960</v>
      </c>
      <c r="K1185" s="8">
        <v>365</v>
      </c>
      <c r="L1185" s="8">
        <v>730</v>
      </c>
      <c r="M1185" s="8">
        <v>1095</v>
      </c>
      <c r="N1185" s="8">
        <v>1460</v>
      </c>
      <c r="O1185" s="8">
        <v>1825</v>
      </c>
      <c r="P1185" s="8">
        <v>2190</v>
      </c>
      <c r="Q1185" s="6">
        <v>2.3290384453705478E-4</v>
      </c>
      <c r="R1185" s="33">
        <f t="shared" si="381"/>
        <v>4555.7758133935522</v>
      </c>
      <c r="S1185" s="31">
        <f t="shared" si="382"/>
        <v>4184.4946092543723</v>
      </c>
      <c r="T1185" s="31">
        <f t="shared" si="383"/>
        <v>3843.4716395396717</v>
      </c>
      <c r="U1185" s="31">
        <f t="shared" si="384"/>
        <v>3530.2409546126814</v>
      </c>
      <c r="V1185" s="31">
        <f t="shared" si="385"/>
        <v>3242.5375718701248</v>
      </c>
      <c r="W1185" s="20">
        <f t="shared" si="386"/>
        <v>2978.2810975697125</v>
      </c>
      <c r="Y1185" s="153">
        <f t="shared" si="378"/>
        <v>7.3137382399999993</v>
      </c>
      <c r="Z1185" s="155">
        <f t="shared" si="387"/>
        <v>916.11515791767511</v>
      </c>
      <c r="AA1185" s="156">
        <f t="shared" si="388"/>
        <v>2927.3564816219964</v>
      </c>
      <c r="AD1185" s="14" t="s">
        <v>1136</v>
      </c>
      <c r="AE1185" s="57">
        <v>40590</v>
      </c>
      <c r="AF1185" s="33">
        <f t="shared" si="389"/>
        <v>4555.7758133935522</v>
      </c>
      <c r="AG1185" s="84">
        <f t="shared" si="379"/>
        <v>6.7176918909845815</v>
      </c>
      <c r="AH1185" s="31">
        <f t="shared" si="390"/>
        <v>4184.4946092543723</v>
      </c>
      <c r="AI1185" s="86">
        <f t="shared" si="380"/>
        <v>6.1702214191083788</v>
      </c>
      <c r="AJ1185" s="155">
        <f t="shared" si="391"/>
        <v>3843.4716395396717</v>
      </c>
      <c r="AK1185" s="56"/>
      <c r="AL1185" s="86">
        <f t="shared" si="392"/>
        <v>5.6673680452533857</v>
      </c>
      <c r="AM1185" s="31">
        <f t="shared" si="393"/>
        <v>3530.2409546126814</v>
      </c>
      <c r="AN1185" s="86">
        <f t="shared" si="394"/>
        <v>5.2054956181784018</v>
      </c>
      <c r="AO1185" s="31">
        <f t="shared" si="395"/>
        <v>3242.5375718701248</v>
      </c>
      <c r="AP1185" s="89">
        <f t="shared" si="396"/>
        <v>4.7812643213756614</v>
      </c>
      <c r="AQ1185" s="20">
        <f t="shared" si="397"/>
        <v>2978.2810975697125</v>
      </c>
      <c r="AR1185" s="86">
        <f t="shared" si="398"/>
        <v>4.3916065227348344</v>
      </c>
    </row>
    <row r="1186" spans="1:44" x14ac:dyDescent="0.25">
      <c r="A1186" s="3" t="s">
        <v>840</v>
      </c>
      <c r="B1186" s="4">
        <v>40592</v>
      </c>
      <c r="C1186" s="7">
        <v>4301334232</v>
      </c>
      <c r="D1186" s="8">
        <v>354</v>
      </c>
      <c r="E1186" s="8">
        <v>5082</v>
      </c>
      <c r="F1186" s="8" t="s">
        <v>1695</v>
      </c>
      <c r="G1186" s="8" t="s">
        <v>1696</v>
      </c>
      <c r="H1186" s="8">
        <v>40.079560000000001</v>
      </c>
      <c r="I1186" s="9">
        <v>-110.18231</v>
      </c>
      <c r="J1186" s="7">
        <v>5082</v>
      </c>
      <c r="K1186" s="8">
        <v>365</v>
      </c>
      <c r="L1186" s="8">
        <v>730</v>
      </c>
      <c r="M1186" s="8">
        <v>1095</v>
      </c>
      <c r="N1186" s="8">
        <v>1460</v>
      </c>
      <c r="O1186" s="8">
        <v>1825</v>
      </c>
      <c r="P1186" s="8">
        <v>2190</v>
      </c>
      <c r="Q1186" s="6">
        <v>2.3290384453705478E-4</v>
      </c>
      <c r="R1186" s="33">
        <f t="shared" si="381"/>
        <v>4667.8332023520234</v>
      </c>
      <c r="S1186" s="31">
        <f t="shared" si="382"/>
        <v>4287.419678272322</v>
      </c>
      <c r="T1186" s="31">
        <f t="shared" si="383"/>
        <v>3938.0086435767366</v>
      </c>
      <c r="U1186" s="31">
        <f t="shared" si="384"/>
        <v>3617.0734942221065</v>
      </c>
      <c r="V1186" s="31">
        <f t="shared" si="385"/>
        <v>3322.2935363395109</v>
      </c>
      <c r="W1186" s="20">
        <f t="shared" si="386"/>
        <v>3051.5372052115481</v>
      </c>
      <c r="Y1186" s="153">
        <f t="shared" si="378"/>
        <v>7.4936326079999995</v>
      </c>
      <c r="Z1186" s="155">
        <f t="shared" si="387"/>
        <v>938.64863559226319</v>
      </c>
      <c r="AA1186" s="156">
        <f t="shared" si="388"/>
        <v>2999.3600079844732</v>
      </c>
      <c r="AD1186" s="14" t="s">
        <v>840</v>
      </c>
      <c r="AE1186" s="57">
        <v>40592</v>
      </c>
      <c r="AF1186" s="33">
        <f t="shared" si="389"/>
        <v>4667.8332023520234</v>
      </c>
      <c r="AG1186" s="84">
        <f t="shared" si="379"/>
        <v>6.882925441528962</v>
      </c>
      <c r="AH1186" s="31">
        <f t="shared" si="390"/>
        <v>4287.419678272322</v>
      </c>
      <c r="AI1186" s="86">
        <f t="shared" si="380"/>
        <v>6.3219889620783825</v>
      </c>
      <c r="AJ1186" s="155">
        <f t="shared" si="391"/>
        <v>3938.0086435767366</v>
      </c>
      <c r="AK1186" s="56"/>
      <c r="AL1186" s="86">
        <f t="shared" si="392"/>
        <v>5.8067670173342156</v>
      </c>
      <c r="AM1186" s="31">
        <f t="shared" si="393"/>
        <v>3617.0734942221065</v>
      </c>
      <c r="AN1186" s="86">
        <f t="shared" si="394"/>
        <v>5.3335340184642419</v>
      </c>
      <c r="AO1186" s="31">
        <f t="shared" si="395"/>
        <v>3322.2935363395109</v>
      </c>
      <c r="AP1186" s="89">
        <f t="shared" si="396"/>
        <v>4.8988680002482079</v>
      </c>
      <c r="AQ1186" s="20">
        <f t="shared" si="397"/>
        <v>3051.5372052115481</v>
      </c>
      <c r="AR1186" s="86">
        <f t="shared" si="398"/>
        <v>4.4996258767214572</v>
      </c>
    </row>
    <row r="1187" spans="1:44" x14ac:dyDescent="0.25">
      <c r="A1187" s="3" t="s">
        <v>1042</v>
      </c>
      <c r="B1187" s="4">
        <v>40592</v>
      </c>
      <c r="C1187" s="7">
        <v>4301350284</v>
      </c>
      <c r="D1187" s="8">
        <v>364</v>
      </c>
      <c r="E1187" s="8">
        <v>2198</v>
      </c>
      <c r="F1187" s="8" t="s">
        <v>1695</v>
      </c>
      <c r="G1187" s="8" t="s">
        <v>1696</v>
      </c>
      <c r="H1187" s="8">
        <v>40.090330000000002</v>
      </c>
      <c r="I1187" s="9">
        <v>-110.06957</v>
      </c>
      <c r="J1187" s="7">
        <v>2198</v>
      </c>
      <c r="K1187" s="8">
        <v>365</v>
      </c>
      <c r="L1187" s="8">
        <v>730</v>
      </c>
      <c r="M1187" s="8">
        <v>1095</v>
      </c>
      <c r="N1187" s="8">
        <v>1460</v>
      </c>
      <c r="O1187" s="8">
        <v>1825</v>
      </c>
      <c r="P1187" s="8">
        <v>2190</v>
      </c>
      <c r="Q1187" s="6">
        <v>2.3290384453705478E-4</v>
      </c>
      <c r="R1187" s="33">
        <f t="shared" si="381"/>
        <v>2018.8700076288364</v>
      </c>
      <c r="S1187" s="31">
        <f t="shared" si="382"/>
        <v>1854.3385385365141</v>
      </c>
      <c r="T1187" s="31">
        <f t="shared" si="383"/>
        <v>1703.2158596185884</v>
      </c>
      <c r="U1187" s="31">
        <f t="shared" si="384"/>
        <v>1564.4091972255392</v>
      </c>
      <c r="V1187" s="31">
        <f t="shared" si="385"/>
        <v>1436.9148352763175</v>
      </c>
      <c r="W1187" s="20">
        <f t="shared" si="386"/>
        <v>1319.8108573504492</v>
      </c>
      <c r="Y1187" s="153">
        <f t="shared" si="378"/>
        <v>3.2410477119999999</v>
      </c>
      <c r="Z1187" s="155">
        <f t="shared" si="387"/>
        <v>405.97199941593749</v>
      </c>
      <c r="AA1187" s="156">
        <f t="shared" si="388"/>
        <v>1297.2438602026509</v>
      </c>
      <c r="AD1187" s="14" t="s">
        <v>1042</v>
      </c>
      <c r="AE1187" s="57">
        <v>40592</v>
      </c>
      <c r="AF1187" s="33">
        <f t="shared" si="389"/>
        <v>2018.8700076288364</v>
      </c>
      <c r="AG1187" s="84">
        <f t="shared" si="379"/>
        <v>2.9769126565290547</v>
      </c>
      <c r="AH1187" s="31">
        <f t="shared" si="390"/>
        <v>1854.3385385365141</v>
      </c>
      <c r="AI1187" s="86">
        <f t="shared" si="380"/>
        <v>2.7343037659677853</v>
      </c>
      <c r="AJ1187" s="155">
        <f t="shared" si="391"/>
        <v>1703.2158596185884</v>
      </c>
      <c r="AK1187" s="56"/>
      <c r="AL1187" s="86">
        <f t="shared" si="392"/>
        <v>2.5114667265054318</v>
      </c>
      <c r="AM1187" s="31">
        <f t="shared" si="393"/>
        <v>1564.4091972255392</v>
      </c>
      <c r="AN1187" s="86">
        <f t="shared" si="394"/>
        <v>2.3067901953137353</v>
      </c>
      <c r="AO1187" s="31">
        <f t="shared" si="395"/>
        <v>1436.9148352763175</v>
      </c>
      <c r="AP1187" s="89">
        <f t="shared" si="396"/>
        <v>2.118794148867682</v>
      </c>
      <c r="AQ1187" s="20">
        <f t="shared" si="397"/>
        <v>1319.8108573504492</v>
      </c>
      <c r="AR1187" s="86">
        <f t="shared" si="398"/>
        <v>1.9461191808409606</v>
      </c>
    </row>
    <row r="1188" spans="1:44" x14ac:dyDescent="0.25">
      <c r="A1188" s="3" t="s">
        <v>1532</v>
      </c>
      <c r="B1188" s="4">
        <v>40592</v>
      </c>
      <c r="C1188" s="7">
        <v>4304751129</v>
      </c>
      <c r="D1188" s="8">
        <v>348</v>
      </c>
      <c r="E1188" s="8">
        <v>8371</v>
      </c>
      <c r="F1188" s="8" t="s">
        <v>1695</v>
      </c>
      <c r="G1188" s="8" t="s">
        <v>1697</v>
      </c>
      <c r="H1188" s="8">
        <v>40.117240000000002</v>
      </c>
      <c r="I1188" s="9">
        <v>-109.80788</v>
      </c>
      <c r="J1188" s="7">
        <v>8371</v>
      </c>
      <c r="K1188" s="8">
        <v>365</v>
      </c>
      <c r="L1188" s="8">
        <v>730</v>
      </c>
      <c r="M1188" s="8">
        <v>1095</v>
      </c>
      <c r="N1188" s="8">
        <v>1460</v>
      </c>
      <c r="O1188" s="8">
        <v>1825</v>
      </c>
      <c r="P1188" s="8">
        <v>2190</v>
      </c>
      <c r="Q1188" s="6">
        <v>2.3290384453705478E-4</v>
      </c>
      <c r="R1188" s="33">
        <f t="shared" si="381"/>
        <v>7688.7901882898041</v>
      </c>
      <c r="S1188" s="31">
        <f t="shared" si="382"/>
        <v>7062.1783012234573</v>
      </c>
      <c r="T1188" s="31">
        <f t="shared" si="383"/>
        <v>6486.63328519891</v>
      </c>
      <c r="U1188" s="31">
        <f t="shared" si="384"/>
        <v>5957.9933530368462</v>
      </c>
      <c r="V1188" s="31">
        <f t="shared" si="385"/>
        <v>5472.4358899445197</v>
      </c>
      <c r="W1188" s="20">
        <f t="shared" si="386"/>
        <v>5026.4498120475937</v>
      </c>
      <c r="Y1188" s="153">
        <f t="shared" si="378"/>
        <v>12.343407824</v>
      </c>
      <c r="Z1188" s="155">
        <f t="shared" si="387"/>
        <v>1546.1290296227539</v>
      </c>
      <c r="AA1188" s="156">
        <f t="shared" si="388"/>
        <v>4940.5042555761556</v>
      </c>
      <c r="AD1188" s="14" t="s">
        <v>1532</v>
      </c>
      <c r="AE1188" s="57">
        <v>40592</v>
      </c>
      <c r="AF1188" s="33">
        <f t="shared" si="389"/>
        <v>7688.7901882898041</v>
      </c>
      <c r="AG1188" s="84">
        <f t="shared" si="379"/>
        <v>11.3374594394016</v>
      </c>
      <c r="AH1188" s="31">
        <f t="shared" si="390"/>
        <v>7062.1783012234573</v>
      </c>
      <c r="AI1188" s="86">
        <f t="shared" si="380"/>
        <v>10.413492640999241</v>
      </c>
      <c r="AJ1188" s="155">
        <f t="shared" si="391"/>
        <v>6486.63328519891</v>
      </c>
      <c r="AK1188" s="56"/>
      <c r="AL1188" s="86">
        <f t="shared" si="392"/>
        <v>9.5648261908903418</v>
      </c>
      <c r="AM1188" s="31">
        <f t="shared" si="393"/>
        <v>5957.9933530368462</v>
      </c>
      <c r="AN1188" s="86">
        <f t="shared" si="394"/>
        <v>8.785323350760363</v>
      </c>
      <c r="AO1188" s="31">
        <f t="shared" si="395"/>
        <v>5472.4358899445197</v>
      </c>
      <c r="AP1188" s="89">
        <f t="shared" si="396"/>
        <v>8.0693475069023517</v>
      </c>
      <c r="AQ1188" s="20">
        <f t="shared" si="397"/>
        <v>5026.4498120475937</v>
      </c>
      <c r="AR1188" s="86">
        <f t="shared" si="398"/>
        <v>7.4117214116559067</v>
      </c>
    </row>
    <row r="1189" spans="1:44" x14ac:dyDescent="0.25">
      <c r="A1189" s="3" t="s">
        <v>998</v>
      </c>
      <c r="B1189" s="4">
        <v>40593</v>
      </c>
      <c r="C1189" s="7">
        <v>4301350222</v>
      </c>
      <c r="D1189" s="8">
        <v>365</v>
      </c>
      <c r="E1189" s="8">
        <v>845</v>
      </c>
      <c r="F1189" s="8" t="s">
        <v>1695</v>
      </c>
      <c r="G1189" s="8" t="s">
        <v>1696</v>
      </c>
      <c r="H1189" s="8">
        <v>40.083660000000002</v>
      </c>
      <c r="I1189" s="9">
        <v>-110.10325</v>
      </c>
      <c r="J1189" s="7">
        <v>845</v>
      </c>
      <c r="K1189" s="8">
        <v>365</v>
      </c>
      <c r="L1189" s="8">
        <v>730</v>
      </c>
      <c r="M1189" s="8">
        <v>1095</v>
      </c>
      <c r="N1189" s="8">
        <v>1460</v>
      </c>
      <c r="O1189" s="8">
        <v>1825</v>
      </c>
      <c r="P1189" s="8">
        <v>2190</v>
      </c>
      <c r="Q1189" s="6">
        <v>2.3290384453705478E-4</v>
      </c>
      <c r="R1189" s="33">
        <f t="shared" si="381"/>
        <v>776.13519401563542</v>
      </c>
      <c r="S1189" s="31">
        <f t="shared" si="382"/>
        <v>712.88265016531136</v>
      </c>
      <c r="T1189" s="31">
        <f t="shared" si="383"/>
        <v>654.78498697802877</v>
      </c>
      <c r="U1189" s="31">
        <f t="shared" si="384"/>
        <v>601.42209811445889</v>
      </c>
      <c r="V1189" s="31">
        <f t="shared" si="385"/>
        <v>552.40811456255153</v>
      </c>
      <c r="W1189" s="20">
        <f t="shared" si="386"/>
        <v>507.38861440451757</v>
      </c>
      <c r="Y1189" s="153">
        <f t="shared" si="378"/>
        <v>1.2459896799999999</v>
      </c>
      <c r="Z1189" s="155">
        <f t="shared" si="387"/>
        <v>156.0720379920233</v>
      </c>
      <c r="AA1189" s="156">
        <f t="shared" si="388"/>
        <v>498.71294898600547</v>
      </c>
      <c r="AD1189" s="14" t="s">
        <v>998</v>
      </c>
      <c r="AE1189" s="57">
        <v>40593</v>
      </c>
      <c r="AF1189" s="33">
        <f t="shared" si="389"/>
        <v>776.13519401563542</v>
      </c>
      <c r="AG1189" s="84">
        <f t="shared" si="379"/>
        <v>1.1444454935245911</v>
      </c>
      <c r="AH1189" s="31">
        <f t="shared" si="390"/>
        <v>712.88265016531136</v>
      </c>
      <c r="AI1189" s="86">
        <f t="shared" si="380"/>
        <v>1.0511768345053589</v>
      </c>
      <c r="AJ1189" s="155">
        <f t="shared" si="391"/>
        <v>654.78498697802877</v>
      </c>
      <c r="AK1189" s="56"/>
      <c r="AL1189" s="86">
        <f t="shared" si="392"/>
        <v>0.96550927383853047</v>
      </c>
      <c r="AM1189" s="31">
        <f t="shared" si="393"/>
        <v>601.42209811445889</v>
      </c>
      <c r="AN1189" s="86">
        <f t="shared" si="394"/>
        <v>0.88682334624208659</v>
      </c>
      <c r="AO1189" s="31">
        <f t="shared" si="395"/>
        <v>552.40811456255153</v>
      </c>
      <c r="AP1189" s="89">
        <f t="shared" si="396"/>
        <v>0.81455007087952291</v>
      </c>
      <c r="AQ1189" s="20">
        <f t="shared" si="397"/>
        <v>507.38861440451757</v>
      </c>
      <c r="AR1189" s="86">
        <f t="shared" si="398"/>
        <v>0.74816683703849496</v>
      </c>
    </row>
    <row r="1190" spans="1:44" x14ac:dyDescent="0.25">
      <c r="A1190" s="3" t="s">
        <v>1009</v>
      </c>
      <c r="B1190" s="4">
        <v>40594</v>
      </c>
      <c r="C1190" s="7">
        <v>4301350238</v>
      </c>
      <c r="D1190" s="8">
        <v>362</v>
      </c>
      <c r="E1190" s="8">
        <v>7441</v>
      </c>
      <c r="F1190" s="8" t="s">
        <v>1695</v>
      </c>
      <c r="G1190" s="8" t="s">
        <v>1696</v>
      </c>
      <c r="H1190" s="8">
        <v>40.082900000000002</v>
      </c>
      <c r="I1190" s="9">
        <v>-110.0795</v>
      </c>
      <c r="J1190" s="7">
        <v>7441</v>
      </c>
      <c r="K1190" s="8">
        <v>365</v>
      </c>
      <c r="L1190" s="8">
        <v>730</v>
      </c>
      <c r="M1190" s="8">
        <v>1095</v>
      </c>
      <c r="N1190" s="8">
        <v>1460</v>
      </c>
      <c r="O1190" s="8">
        <v>1825</v>
      </c>
      <c r="P1190" s="8">
        <v>2190</v>
      </c>
      <c r="Q1190" s="6">
        <v>2.3290384453705478E-4</v>
      </c>
      <c r="R1190" s="33">
        <f t="shared" si="381"/>
        <v>6834.5822232785131</v>
      </c>
      <c r="S1190" s="31">
        <f t="shared" si="382"/>
        <v>6277.5855619882632</v>
      </c>
      <c r="T1190" s="31">
        <f t="shared" si="383"/>
        <v>5765.9823527852213</v>
      </c>
      <c r="U1190" s="31">
        <f t="shared" si="384"/>
        <v>5296.0731740469682</v>
      </c>
      <c r="V1190" s="31">
        <f t="shared" si="385"/>
        <v>4864.4600952188712</v>
      </c>
      <c r="W1190" s="20">
        <f t="shared" si="386"/>
        <v>4468.0221062532728</v>
      </c>
      <c r="Y1190" s="153">
        <f t="shared" si="378"/>
        <v>10.972081903999999</v>
      </c>
      <c r="Z1190" s="155">
        <f t="shared" si="387"/>
        <v>1374.3574375131898</v>
      </c>
      <c r="AA1190" s="156">
        <f t="shared" si="388"/>
        <v>4391.6249152720311</v>
      </c>
      <c r="AD1190" s="14" t="s">
        <v>1009</v>
      </c>
      <c r="AE1190" s="57">
        <v>40594</v>
      </c>
      <c r="AF1190" s="33">
        <f t="shared" si="389"/>
        <v>6834.5822232785131</v>
      </c>
      <c r="AG1190" s="84">
        <f t="shared" si="379"/>
        <v>10.077892209841991</v>
      </c>
      <c r="AH1190" s="31">
        <f t="shared" si="390"/>
        <v>6277.5855619882632</v>
      </c>
      <c r="AI1190" s="86">
        <f t="shared" si="380"/>
        <v>9.2565761249164211</v>
      </c>
      <c r="AJ1190" s="155">
        <f t="shared" si="391"/>
        <v>5765.9823527852213</v>
      </c>
      <c r="AK1190" s="56"/>
      <c r="AL1190" s="86">
        <f t="shared" si="392"/>
        <v>8.5021946824053316</v>
      </c>
      <c r="AM1190" s="31">
        <f t="shared" si="393"/>
        <v>5296.0731740469682</v>
      </c>
      <c r="AN1190" s="86">
        <f t="shared" si="394"/>
        <v>7.8092929223519123</v>
      </c>
      <c r="AO1190" s="31">
        <f t="shared" si="395"/>
        <v>4864.4600952188712</v>
      </c>
      <c r="AP1190" s="89">
        <f t="shared" si="396"/>
        <v>7.1728604466444148</v>
      </c>
      <c r="AQ1190" s="20">
        <f t="shared" si="397"/>
        <v>4468.0221062532728</v>
      </c>
      <c r="AR1190" s="86">
        <f t="shared" si="398"/>
        <v>6.5882951886431256</v>
      </c>
    </row>
    <row r="1191" spans="1:44" x14ac:dyDescent="0.25">
      <c r="A1191" s="3" t="s">
        <v>791</v>
      </c>
      <c r="B1191" s="4">
        <v>40596</v>
      </c>
      <c r="C1191" s="7">
        <v>4301334137</v>
      </c>
      <c r="D1191" s="8">
        <v>366</v>
      </c>
      <c r="E1191" s="8">
        <v>9704</v>
      </c>
      <c r="F1191" s="8" t="s">
        <v>1695</v>
      </c>
      <c r="G1191" s="8" t="s">
        <v>1696</v>
      </c>
      <c r="H1191" s="8">
        <v>40.21096</v>
      </c>
      <c r="I1191" s="9">
        <v>-110.53044</v>
      </c>
      <c r="J1191" s="7">
        <v>9704</v>
      </c>
      <c r="K1191" s="8">
        <v>365</v>
      </c>
      <c r="L1191" s="8">
        <v>730</v>
      </c>
      <c r="M1191" s="8">
        <v>1095</v>
      </c>
      <c r="N1191" s="8">
        <v>1460</v>
      </c>
      <c r="O1191" s="8">
        <v>1825</v>
      </c>
      <c r="P1191" s="8">
        <v>2190</v>
      </c>
      <c r="Q1191" s="6">
        <v>2.3290384453705478E-4</v>
      </c>
      <c r="R1191" s="33">
        <f t="shared" si="381"/>
        <v>8913.1549381393215</v>
      </c>
      <c r="S1191" s="31">
        <f t="shared" si="382"/>
        <v>8186.7612274605699</v>
      </c>
      <c r="T1191" s="31">
        <f t="shared" si="383"/>
        <v>7519.5662883251971</v>
      </c>
      <c r="U1191" s="31">
        <f t="shared" si="384"/>
        <v>6906.7456095890038</v>
      </c>
      <c r="V1191" s="31">
        <f t="shared" si="385"/>
        <v>6343.8678623846154</v>
      </c>
      <c r="W1191" s="20">
        <f t="shared" si="386"/>
        <v>5826.8628570194542</v>
      </c>
      <c r="Y1191" s="153">
        <f t="shared" si="378"/>
        <v>14.308974976</v>
      </c>
      <c r="Z1191" s="155">
        <f t="shared" si="387"/>
        <v>1792.3349783131291</v>
      </c>
      <c r="AA1191" s="156">
        <f t="shared" si="388"/>
        <v>5727.2313100120682</v>
      </c>
      <c r="AD1191" s="14" t="s">
        <v>791</v>
      </c>
      <c r="AE1191" s="57">
        <v>40596</v>
      </c>
      <c r="AF1191" s="33">
        <f t="shared" si="389"/>
        <v>8913.1549381393215</v>
      </c>
      <c r="AG1191" s="84">
        <f t="shared" si="379"/>
        <v>13.142839135103706</v>
      </c>
      <c r="AH1191" s="31">
        <f t="shared" si="390"/>
        <v>8186.7612274605699</v>
      </c>
      <c r="AI1191" s="86">
        <f t="shared" si="380"/>
        <v>12.071739647384618</v>
      </c>
      <c r="AJ1191" s="155">
        <f t="shared" si="391"/>
        <v>7519.5662883251971</v>
      </c>
      <c r="AK1191" s="56"/>
      <c r="AL1191" s="86">
        <f t="shared" si="392"/>
        <v>11.087931353052189</v>
      </c>
      <c r="AM1191" s="31">
        <f t="shared" si="393"/>
        <v>6906.7456095890038</v>
      </c>
      <c r="AN1191" s="86">
        <f t="shared" si="394"/>
        <v>10.184300298145807</v>
      </c>
      <c r="AO1191" s="31">
        <f t="shared" si="395"/>
        <v>6343.8678623846154</v>
      </c>
      <c r="AP1191" s="89">
        <f t="shared" si="396"/>
        <v>9.3543122932720593</v>
      </c>
      <c r="AQ1191" s="20">
        <f t="shared" si="397"/>
        <v>5826.8628570194542</v>
      </c>
      <c r="AR1191" s="86">
        <f t="shared" si="398"/>
        <v>8.5919656646408935</v>
      </c>
    </row>
    <row r="1192" spans="1:44" x14ac:dyDescent="0.25">
      <c r="A1192" s="3" t="s">
        <v>1006</v>
      </c>
      <c r="B1192" s="4">
        <v>40596</v>
      </c>
      <c r="C1192" s="7">
        <v>4301350235</v>
      </c>
      <c r="D1192" s="8">
        <v>365</v>
      </c>
      <c r="E1192" s="8">
        <v>2659</v>
      </c>
      <c r="F1192" s="8" t="s">
        <v>1695</v>
      </c>
      <c r="G1192" s="8" t="s">
        <v>1696</v>
      </c>
      <c r="H1192" s="8">
        <v>40.09075</v>
      </c>
      <c r="I1192" s="9">
        <v>-110.06053</v>
      </c>
      <c r="J1192" s="7">
        <v>2659</v>
      </c>
      <c r="K1192" s="8">
        <v>365</v>
      </c>
      <c r="L1192" s="8">
        <v>730</v>
      </c>
      <c r="M1192" s="8">
        <v>1095</v>
      </c>
      <c r="N1192" s="8">
        <v>1460</v>
      </c>
      <c r="O1192" s="8">
        <v>1825</v>
      </c>
      <c r="P1192" s="8">
        <v>2190</v>
      </c>
      <c r="Q1192" s="6">
        <v>2.3290384453705478E-4</v>
      </c>
      <c r="R1192" s="33">
        <f t="shared" si="381"/>
        <v>2442.2999773817451</v>
      </c>
      <c r="S1192" s="31">
        <f t="shared" si="382"/>
        <v>2243.2603157272933</v>
      </c>
      <c r="T1192" s="31">
        <f t="shared" si="383"/>
        <v>2060.4417519225781</v>
      </c>
      <c r="U1192" s="31">
        <f t="shared" si="384"/>
        <v>1892.5223182086936</v>
      </c>
      <c r="V1192" s="31">
        <f t="shared" si="385"/>
        <v>1738.2877829844076</v>
      </c>
      <c r="W1192" s="20">
        <f t="shared" si="386"/>
        <v>1596.6228706527954</v>
      </c>
      <c r="Y1192" s="153">
        <f t="shared" si="378"/>
        <v>3.9208124959999999</v>
      </c>
      <c r="Z1192" s="155">
        <f t="shared" si="387"/>
        <v>491.11899292401176</v>
      </c>
      <c r="AA1192" s="156">
        <f t="shared" si="388"/>
        <v>1569.3227589985663</v>
      </c>
      <c r="AD1192" s="14" t="s">
        <v>1006</v>
      </c>
      <c r="AE1192" s="57">
        <v>40596</v>
      </c>
      <c r="AF1192" s="33">
        <f t="shared" si="389"/>
        <v>2442.2999773817451</v>
      </c>
      <c r="AG1192" s="84">
        <f t="shared" si="379"/>
        <v>3.6012787778483877</v>
      </c>
      <c r="AH1192" s="31">
        <f t="shared" si="390"/>
        <v>2243.2603157272933</v>
      </c>
      <c r="AI1192" s="86">
        <f t="shared" si="380"/>
        <v>3.3077860389937861</v>
      </c>
      <c r="AJ1192" s="155">
        <f t="shared" si="391"/>
        <v>2060.4417519225781</v>
      </c>
      <c r="AK1192" s="56"/>
      <c r="AL1192" s="86">
        <f t="shared" si="392"/>
        <v>3.0382120226469258</v>
      </c>
      <c r="AM1192" s="31">
        <f t="shared" si="393"/>
        <v>1892.5223182086936</v>
      </c>
      <c r="AN1192" s="86">
        <f t="shared" si="394"/>
        <v>2.7906074291807199</v>
      </c>
      <c r="AO1192" s="31">
        <f t="shared" si="395"/>
        <v>1738.2877829844076</v>
      </c>
      <c r="AP1192" s="89">
        <f t="shared" si="396"/>
        <v>2.5631818206729604</v>
      </c>
      <c r="AQ1192" s="20">
        <f t="shared" si="397"/>
        <v>1596.6228706527954</v>
      </c>
      <c r="AR1192" s="86">
        <f t="shared" si="398"/>
        <v>2.3542906741838556</v>
      </c>
    </row>
    <row r="1193" spans="1:44" x14ac:dyDescent="0.25">
      <c r="A1193" s="3" t="s">
        <v>990</v>
      </c>
      <c r="B1193" s="4">
        <v>40598</v>
      </c>
      <c r="C1193" s="7">
        <v>4301350213</v>
      </c>
      <c r="D1193" s="8">
        <v>366</v>
      </c>
      <c r="E1193" s="8">
        <v>907</v>
      </c>
      <c r="F1193" s="8" t="s">
        <v>1695</v>
      </c>
      <c r="G1193" s="8" t="s">
        <v>1696</v>
      </c>
      <c r="H1193" s="8">
        <v>40.083489999999898</v>
      </c>
      <c r="I1193" s="9">
        <v>-110.09833</v>
      </c>
      <c r="J1193" s="7">
        <v>907</v>
      </c>
      <c r="K1193" s="8">
        <v>365</v>
      </c>
      <c r="L1193" s="8">
        <v>730</v>
      </c>
      <c r="M1193" s="8">
        <v>1095</v>
      </c>
      <c r="N1193" s="8">
        <v>1460</v>
      </c>
      <c r="O1193" s="8">
        <v>1825</v>
      </c>
      <c r="P1193" s="8">
        <v>2190</v>
      </c>
      <c r="Q1193" s="6">
        <v>2.3290384453705478E-4</v>
      </c>
      <c r="R1193" s="33">
        <f t="shared" si="381"/>
        <v>833.08239168305488</v>
      </c>
      <c r="S1193" s="31">
        <f t="shared" si="382"/>
        <v>765.18883278099099</v>
      </c>
      <c r="T1193" s="31">
        <f t="shared" si="383"/>
        <v>702.82838247227471</v>
      </c>
      <c r="U1193" s="31">
        <f t="shared" si="384"/>
        <v>645.55011004711741</v>
      </c>
      <c r="V1193" s="31">
        <f t="shared" si="385"/>
        <v>592.9398342109281</v>
      </c>
      <c r="W1193" s="20">
        <f t="shared" si="386"/>
        <v>544.61712812413896</v>
      </c>
      <c r="Y1193" s="153">
        <f t="shared" si="378"/>
        <v>1.3374114079999999</v>
      </c>
      <c r="Z1193" s="155">
        <f t="shared" si="387"/>
        <v>167.52347746599423</v>
      </c>
      <c r="AA1193" s="156">
        <f t="shared" si="388"/>
        <v>535.30490500628048</v>
      </c>
      <c r="AD1193" s="14" t="s">
        <v>990</v>
      </c>
      <c r="AE1193" s="57">
        <v>40598</v>
      </c>
      <c r="AF1193" s="33">
        <f t="shared" si="389"/>
        <v>833.08239168305488</v>
      </c>
      <c r="AG1193" s="84">
        <f t="shared" si="379"/>
        <v>1.2284166421618985</v>
      </c>
      <c r="AH1193" s="31">
        <f t="shared" si="390"/>
        <v>765.18883278099099</v>
      </c>
      <c r="AI1193" s="86">
        <f t="shared" si="380"/>
        <v>1.1283046022442136</v>
      </c>
      <c r="AJ1193" s="155">
        <f t="shared" si="391"/>
        <v>702.82838247227471</v>
      </c>
      <c r="AK1193" s="56"/>
      <c r="AL1193" s="86">
        <f t="shared" si="392"/>
        <v>1.0363513744041979</v>
      </c>
      <c r="AM1193" s="31">
        <f t="shared" si="393"/>
        <v>645.55011004711741</v>
      </c>
      <c r="AN1193" s="86">
        <f t="shared" si="394"/>
        <v>0.95189204146931661</v>
      </c>
      <c r="AO1193" s="31">
        <f t="shared" si="395"/>
        <v>592.9398342109281</v>
      </c>
      <c r="AP1193" s="89">
        <f t="shared" si="396"/>
        <v>0.87431587489671869</v>
      </c>
      <c r="AQ1193" s="20">
        <f t="shared" si="397"/>
        <v>544.61712812413896</v>
      </c>
      <c r="AR1193" s="86">
        <f t="shared" si="398"/>
        <v>0.80306191857268028</v>
      </c>
    </row>
    <row r="1194" spans="1:44" x14ac:dyDescent="0.25">
      <c r="A1194" s="3" t="s">
        <v>991</v>
      </c>
      <c r="B1194" s="4">
        <v>40598</v>
      </c>
      <c r="C1194" s="7">
        <v>4301350214</v>
      </c>
      <c r="D1194" s="8">
        <v>360</v>
      </c>
      <c r="E1194" s="8">
        <v>4485</v>
      </c>
      <c r="F1194" s="8" t="s">
        <v>1695</v>
      </c>
      <c r="G1194" s="8" t="s">
        <v>1696</v>
      </c>
      <c r="H1194" s="8">
        <v>40.08343</v>
      </c>
      <c r="I1194" s="9">
        <v>-110.09837</v>
      </c>
      <c r="J1194" s="7">
        <v>4485</v>
      </c>
      <c r="K1194" s="8">
        <v>365</v>
      </c>
      <c r="L1194" s="8">
        <v>730</v>
      </c>
      <c r="M1194" s="8">
        <v>1095</v>
      </c>
      <c r="N1194" s="8">
        <v>1460</v>
      </c>
      <c r="O1194" s="8">
        <v>1825</v>
      </c>
      <c r="P1194" s="8">
        <v>2190</v>
      </c>
      <c r="Q1194" s="6">
        <v>2.3290384453705478E-4</v>
      </c>
      <c r="R1194" s="33">
        <f t="shared" si="381"/>
        <v>4119.4867990060648</v>
      </c>
      <c r="S1194" s="31">
        <f t="shared" si="382"/>
        <v>3783.7617585697299</v>
      </c>
      <c r="T1194" s="31">
        <f t="shared" si="383"/>
        <v>3475.3972385756911</v>
      </c>
      <c r="U1194" s="31">
        <f t="shared" si="384"/>
        <v>3192.1634438382816</v>
      </c>
      <c r="V1194" s="31">
        <f t="shared" si="385"/>
        <v>2932.0123003704657</v>
      </c>
      <c r="W1194" s="20">
        <f t="shared" si="386"/>
        <v>2693.0626456855161</v>
      </c>
      <c r="Y1194" s="153">
        <f t="shared" si="378"/>
        <v>6.6133298399999996</v>
      </c>
      <c r="Z1194" s="155">
        <f t="shared" si="387"/>
        <v>828.38235549612364</v>
      </c>
      <c r="AA1194" s="156">
        <f t="shared" si="388"/>
        <v>2647.0148830795674</v>
      </c>
      <c r="AD1194" s="14" t="s">
        <v>991</v>
      </c>
      <c r="AE1194" s="57">
        <v>40598</v>
      </c>
      <c r="AF1194" s="33">
        <f t="shared" si="389"/>
        <v>4119.4867990060648</v>
      </c>
      <c r="AG1194" s="84">
        <f t="shared" si="379"/>
        <v>6.0743645425535986</v>
      </c>
      <c r="AH1194" s="31">
        <f t="shared" si="390"/>
        <v>3783.7617585697299</v>
      </c>
      <c r="AI1194" s="86">
        <f t="shared" si="380"/>
        <v>5.5793231985284439</v>
      </c>
      <c r="AJ1194" s="155">
        <f t="shared" si="391"/>
        <v>3475.3972385756911</v>
      </c>
      <c r="AK1194" s="56"/>
      <c r="AL1194" s="86">
        <f t="shared" si="392"/>
        <v>5.124626145758354</v>
      </c>
      <c r="AM1194" s="31">
        <f t="shared" si="393"/>
        <v>3192.1634438382816</v>
      </c>
      <c r="AN1194" s="86">
        <f t="shared" si="394"/>
        <v>4.7069854531310753</v>
      </c>
      <c r="AO1194" s="31">
        <f t="shared" si="395"/>
        <v>2932.0123003704657</v>
      </c>
      <c r="AP1194" s="89">
        <f t="shared" si="396"/>
        <v>4.3233811454374678</v>
      </c>
      <c r="AQ1194" s="20">
        <f t="shared" si="397"/>
        <v>2693.0626456855161</v>
      </c>
      <c r="AR1194" s="86">
        <f t="shared" si="398"/>
        <v>3.9710393658197036</v>
      </c>
    </row>
    <row r="1195" spans="1:44" x14ac:dyDescent="0.25">
      <c r="A1195" s="3" t="s">
        <v>1007</v>
      </c>
      <c r="B1195" s="4">
        <v>40598</v>
      </c>
      <c r="C1195" s="7">
        <v>4301350236</v>
      </c>
      <c r="D1195" s="8">
        <v>360</v>
      </c>
      <c r="E1195" s="8">
        <v>5029</v>
      </c>
      <c r="F1195" s="8" t="s">
        <v>1695</v>
      </c>
      <c r="G1195" s="8" t="s">
        <v>1696</v>
      </c>
      <c r="H1195" s="8">
        <v>40.090809999999898</v>
      </c>
      <c r="I1195" s="9">
        <v>-110.07956</v>
      </c>
      <c r="J1195" s="7">
        <v>5029</v>
      </c>
      <c r="K1195" s="8">
        <v>365</v>
      </c>
      <c r="L1195" s="8">
        <v>730</v>
      </c>
      <c r="M1195" s="8">
        <v>1095</v>
      </c>
      <c r="N1195" s="8">
        <v>1460</v>
      </c>
      <c r="O1195" s="8">
        <v>1825</v>
      </c>
      <c r="P1195" s="8">
        <v>2190</v>
      </c>
      <c r="Q1195" s="6">
        <v>2.3290384453705478E-4</v>
      </c>
      <c r="R1195" s="33">
        <f t="shared" si="381"/>
        <v>4619.1525333782611</v>
      </c>
      <c r="S1195" s="31">
        <f t="shared" si="382"/>
        <v>4242.7063286169832</v>
      </c>
      <c r="T1195" s="31">
        <f t="shared" si="383"/>
        <v>3896.9392893639133</v>
      </c>
      <c r="U1195" s="31">
        <f t="shared" si="384"/>
        <v>3579.3511614409626</v>
      </c>
      <c r="V1195" s="31">
        <f t="shared" si="385"/>
        <v>3287.6454534142858</v>
      </c>
      <c r="W1195" s="20">
        <f t="shared" si="386"/>
        <v>3019.7128305802589</v>
      </c>
      <c r="Y1195" s="153">
        <f t="shared" si="378"/>
        <v>7.415481776</v>
      </c>
      <c r="Z1195" s="155">
        <f t="shared" si="387"/>
        <v>928.85950184838475</v>
      </c>
      <c r="AA1195" s="156">
        <f t="shared" si="388"/>
        <v>2968.0797875155286</v>
      </c>
      <c r="AD1195" s="14" t="s">
        <v>1007</v>
      </c>
      <c r="AE1195" s="57">
        <v>40598</v>
      </c>
      <c r="AF1195" s="33">
        <f t="shared" si="389"/>
        <v>4619.1525333782611</v>
      </c>
      <c r="AG1195" s="84">
        <f t="shared" si="379"/>
        <v>6.8111436531777141</v>
      </c>
      <c r="AH1195" s="31">
        <f t="shared" si="390"/>
        <v>4242.7063286169832</v>
      </c>
      <c r="AI1195" s="86">
        <f t="shared" si="380"/>
        <v>6.2560571606242004</v>
      </c>
      <c r="AJ1195" s="155">
        <f t="shared" si="391"/>
        <v>3896.9392893639133</v>
      </c>
      <c r="AK1195" s="56"/>
      <c r="AL1195" s="86">
        <f t="shared" si="392"/>
        <v>5.7462084474958219</v>
      </c>
      <c r="AM1195" s="31">
        <f t="shared" si="393"/>
        <v>3579.3511614409626</v>
      </c>
      <c r="AN1195" s="86">
        <f t="shared" si="394"/>
        <v>5.2779107789958024</v>
      </c>
      <c r="AO1195" s="31">
        <f t="shared" si="395"/>
        <v>3287.6454534142858</v>
      </c>
      <c r="AP1195" s="89">
        <f t="shared" si="396"/>
        <v>4.8477778774593148</v>
      </c>
      <c r="AQ1195" s="20">
        <f t="shared" si="397"/>
        <v>3019.7128305802589</v>
      </c>
      <c r="AR1195" s="86">
        <f t="shared" si="398"/>
        <v>4.4526994360551369</v>
      </c>
    </row>
    <row r="1196" spans="1:44" x14ac:dyDescent="0.25">
      <c r="A1196" s="3" t="s">
        <v>1005</v>
      </c>
      <c r="B1196" s="4">
        <v>40599</v>
      </c>
      <c r="C1196" s="7">
        <v>4301350234</v>
      </c>
      <c r="D1196" s="8">
        <v>353</v>
      </c>
      <c r="E1196" s="8">
        <v>2224</v>
      </c>
      <c r="F1196" s="8" t="s">
        <v>1695</v>
      </c>
      <c r="G1196" s="8" t="s">
        <v>1696</v>
      </c>
      <c r="H1196" s="8">
        <v>40.097810000000003</v>
      </c>
      <c r="I1196" s="9">
        <v>-110.070139999999</v>
      </c>
      <c r="J1196" s="7">
        <v>2224</v>
      </c>
      <c r="K1196" s="8">
        <v>365</v>
      </c>
      <c r="L1196" s="8">
        <v>730</v>
      </c>
      <c r="M1196" s="8">
        <v>1095</v>
      </c>
      <c r="N1196" s="8">
        <v>1460</v>
      </c>
      <c r="O1196" s="8">
        <v>1825</v>
      </c>
      <c r="P1196" s="8">
        <v>2190</v>
      </c>
      <c r="Q1196" s="6">
        <v>2.3290384453705478E-4</v>
      </c>
      <c r="R1196" s="33">
        <f t="shared" si="381"/>
        <v>2042.7510905216252</v>
      </c>
      <c r="S1196" s="31">
        <f t="shared" si="382"/>
        <v>1876.2733893108314</v>
      </c>
      <c r="T1196" s="31">
        <f t="shared" si="383"/>
        <v>1723.3630899871432</v>
      </c>
      <c r="U1196" s="31">
        <f t="shared" si="384"/>
        <v>1582.9144925521377</v>
      </c>
      <c r="V1196" s="31">
        <f t="shared" si="385"/>
        <v>1453.9120080320884</v>
      </c>
      <c r="W1196" s="20">
        <f t="shared" si="386"/>
        <v>1335.4228147167421</v>
      </c>
      <c r="Y1196" s="153">
        <f t="shared" si="378"/>
        <v>3.2793858559999998</v>
      </c>
      <c r="Z1196" s="155">
        <f t="shared" si="387"/>
        <v>410.7742159695382</v>
      </c>
      <c r="AA1196" s="156">
        <f t="shared" si="388"/>
        <v>1312.5888740176049</v>
      </c>
      <c r="AD1196" s="14" t="s">
        <v>1005</v>
      </c>
      <c r="AE1196" s="57">
        <v>40599</v>
      </c>
      <c r="AF1196" s="33">
        <f t="shared" si="389"/>
        <v>2042.7510905216252</v>
      </c>
      <c r="AG1196" s="84">
        <f t="shared" si="379"/>
        <v>3.012126364022119</v>
      </c>
      <c r="AH1196" s="31">
        <f t="shared" si="390"/>
        <v>1876.2733893108314</v>
      </c>
      <c r="AI1196" s="86">
        <f t="shared" si="380"/>
        <v>2.7666476685679502</v>
      </c>
      <c r="AJ1196" s="155">
        <f t="shared" si="391"/>
        <v>1723.3630899871432</v>
      </c>
      <c r="AK1196" s="56"/>
      <c r="AL1196" s="86">
        <f t="shared" si="392"/>
        <v>2.5411747041620019</v>
      </c>
      <c r="AM1196" s="31">
        <f t="shared" si="393"/>
        <v>1582.9144925521377</v>
      </c>
      <c r="AN1196" s="86">
        <f t="shared" si="394"/>
        <v>2.3340770675057994</v>
      </c>
      <c r="AO1196" s="31">
        <f t="shared" si="395"/>
        <v>1453.9120080320884</v>
      </c>
      <c r="AP1196" s="89">
        <f t="shared" si="396"/>
        <v>2.1438572279716674</v>
      </c>
      <c r="AQ1196" s="20">
        <f t="shared" si="397"/>
        <v>1335.4228147167421</v>
      </c>
      <c r="AR1196" s="86">
        <f t="shared" si="398"/>
        <v>1.9691396989036838</v>
      </c>
    </row>
    <row r="1197" spans="1:44" x14ac:dyDescent="0.25">
      <c r="A1197" s="3" t="s">
        <v>1076</v>
      </c>
      <c r="B1197" s="4">
        <v>40599</v>
      </c>
      <c r="C1197" s="7">
        <v>4301350334</v>
      </c>
      <c r="D1197" s="8">
        <v>341</v>
      </c>
      <c r="E1197" s="8">
        <v>2228</v>
      </c>
      <c r="F1197" s="8" t="s">
        <v>1695</v>
      </c>
      <c r="G1197" s="8" t="s">
        <v>1696</v>
      </c>
      <c r="H1197" s="8">
        <v>40.107709999999898</v>
      </c>
      <c r="I1197" s="9">
        <v>-110.201719999999</v>
      </c>
      <c r="J1197" s="7">
        <v>2228</v>
      </c>
      <c r="K1197" s="8">
        <v>365</v>
      </c>
      <c r="L1197" s="8">
        <v>730</v>
      </c>
      <c r="M1197" s="8">
        <v>1095</v>
      </c>
      <c r="N1197" s="8">
        <v>1460</v>
      </c>
      <c r="O1197" s="8">
        <v>1825</v>
      </c>
      <c r="P1197" s="8">
        <v>2190</v>
      </c>
      <c r="Q1197" s="6">
        <v>2.3290384453705478E-4</v>
      </c>
      <c r="R1197" s="33">
        <f t="shared" si="381"/>
        <v>2046.4251032743618</v>
      </c>
      <c r="S1197" s="31">
        <f t="shared" si="382"/>
        <v>1879.6479817376494</v>
      </c>
      <c r="T1197" s="31">
        <f t="shared" si="383"/>
        <v>1726.4626638899979</v>
      </c>
      <c r="U1197" s="31">
        <f t="shared" si="384"/>
        <v>1585.7614610639223</v>
      </c>
      <c r="V1197" s="31">
        <f t="shared" si="385"/>
        <v>1456.5269576868222</v>
      </c>
      <c r="W1197" s="20">
        <f t="shared" si="386"/>
        <v>1337.8246543115563</v>
      </c>
      <c r="Y1197" s="153">
        <f t="shared" si="378"/>
        <v>3.2852840319999999</v>
      </c>
      <c r="Z1197" s="155">
        <f t="shared" si="387"/>
        <v>411.51301851624606</v>
      </c>
      <c r="AA1197" s="156">
        <f t="shared" si="388"/>
        <v>1314.9496453737518</v>
      </c>
      <c r="AD1197" s="14" t="s">
        <v>1076</v>
      </c>
      <c r="AE1197" s="57">
        <v>40599</v>
      </c>
      <c r="AF1197" s="33">
        <f t="shared" si="389"/>
        <v>2046.4251032743618</v>
      </c>
      <c r="AG1197" s="84">
        <f t="shared" si="379"/>
        <v>3.0175438574825906</v>
      </c>
      <c r="AH1197" s="31">
        <f t="shared" si="390"/>
        <v>1879.6479817376494</v>
      </c>
      <c r="AI1197" s="86">
        <f t="shared" si="380"/>
        <v>2.7716236535833603</v>
      </c>
      <c r="AJ1197" s="155">
        <f t="shared" si="391"/>
        <v>1726.4626638899979</v>
      </c>
      <c r="AK1197" s="56"/>
      <c r="AL1197" s="86">
        <f t="shared" si="392"/>
        <v>2.545745162263013</v>
      </c>
      <c r="AM1197" s="31">
        <f t="shared" si="393"/>
        <v>1585.7614610639223</v>
      </c>
      <c r="AN1197" s="86">
        <f t="shared" si="394"/>
        <v>2.3382750478430401</v>
      </c>
      <c r="AO1197" s="31">
        <f t="shared" si="395"/>
        <v>1456.5269576868222</v>
      </c>
      <c r="AP1197" s="89">
        <f t="shared" si="396"/>
        <v>2.1477130862953575</v>
      </c>
      <c r="AQ1197" s="20">
        <f t="shared" si="397"/>
        <v>1337.8246543115563</v>
      </c>
      <c r="AR1197" s="86">
        <f t="shared" si="398"/>
        <v>1.9726813170671793</v>
      </c>
    </row>
    <row r="1198" spans="1:44" x14ac:dyDescent="0.25">
      <c r="A1198" s="3" t="s">
        <v>958</v>
      </c>
      <c r="B1198" s="4">
        <v>40605</v>
      </c>
      <c r="C1198" s="7">
        <v>4301350155</v>
      </c>
      <c r="D1198" s="8">
        <v>364</v>
      </c>
      <c r="E1198" s="8">
        <v>17831</v>
      </c>
      <c r="F1198" s="8" t="s">
        <v>1695</v>
      </c>
      <c r="G1198" s="8" t="s">
        <v>1696</v>
      </c>
      <c r="H1198" s="8">
        <v>40.376379999999898</v>
      </c>
      <c r="I1198" s="9">
        <v>-110.02265</v>
      </c>
      <c r="J1198" s="7">
        <v>17831</v>
      </c>
      <c r="K1198" s="8">
        <v>365</v>
      </c>
      <c r="L1198" s="8">
        <v>730</v>
      </c>
      <c r="M1198" s="8">
        <v>1095</v>
      </c>
      <c r="N1198" s="8">
        <v>1460</v>
      </c>
      <c r="O1198" s="8">
        <v>1825</v>
      </c>
      <c r="P1198" s="8">
        <v>2190</v>
      </c>
      <c r="Q1198" s="6">
        <v>2.3290384453705478E-4</v>
      </c>
      <c r="R1198" s="33">
        <f t="shared" si="381"/>
        <v>16377.830348512185</v>
      </c>
      <c r="S1198" s="31">
        <f t="shared" si="382"/>
        <v>15043.089390648127</v>
      </c>
      <c r="T1198" s="31">
        <f t="shared" si="383"/>
        <v>13817.125565449978</v>
      </c>
      <c r="U1198" s="31">
        <f t="shared" si="384"/>
        <v>12691.073883407002</v>
      </c>
      <c r="V1198" s="31">
        <f t="shared" si="385"/>
        <v>11656.791823390362</v>
      </c>
      <c r="W1198" s="20">
        <f t="shared" si="386"/>
        <v>10706.800453783377</v>
      </c>
      <c r="Y1198" s="153">
        <f t="shared" si="378"/>
        <v>26.292594063999999</v>
      </c>
      <c r="Z1198" s="155">
        <f t="shared" si="387"/>
        <v>3293.3970525867071</v>
      </c>
      <c r="AA1198" s="156">
        <f t="shared" si="388"/>
        <v>10523.72851286327</v>
      </c>
      <c r="AD1198" s="14" t="s">
        <v>958</v>
      </c>
      <c r="AE1198" s="57">
        <v>40605</v>
      </c>
      <c r="AF1198" s="33">
        <f t="shared" si="389"/>
        <v>16377.830348512185</v>
      </c>
      <c r="AG1198" s="84">
        <f t="shared" si="379"/>
        <v>24.149831473416551</v>
      </c>
      <c r="AH1198" s="31">
        <f t="shared" si="390"/>
        <v>15043.089390648127</v>
      </c>
      <c r="AI1198" s="86">
        <f t="shared" si="380"/>
        <v>22.18169720244385</v>
      </c>
      <c r="AJ1198" s="155">
        <f t="shared" si="391"/>
        <v>13817.125565449978</v>
      </c>
      <c r="AK1198" s="56"/>
      <c r="AL1198" s="86">
        <f t="shared" si="392"/>
        <v>20.373959599780871</v>
      </c>
      <c r="AM1198" s="31">
        <f t="shared" si="393"/>
        <v>12691.073883407002</v>
      </c>
      <c r="AN1198" s="86">
        <f t="shared" si="394"/>
        <v>18.713546848334492</v>
      </c>
      <c r="AO1198" s="31">
        <f t="shared" si="395"/>
        <v>11656.791823390362</v>
      </c>
      <c r="AP1198" s="89">
        <f t="shared" si="396"/>
        <v>17.188452442429316</v>
      </c>
      <c r="AQ1198" s="20">
        <f t="shared" si="397"/>
        <v>10706.800453783377</v>
      </c>
      <c r="AR1198" s="86">
        <f t="shared" si="398"/>
        <v>15.787648368323556</v>
      </c>
    </row>
    <row r="1199" spans="1:44" x14ac:dyDescent="0.25">
      <c r="A1199" s="3" t="s">
        <v>1075</v>
      </c>
      <c r="B1199" s="4">
        <v>40605</v>
      </c>
      <c r="C1199" s="7">
        <v>4301350333</v>
      </c>
      <c r="D1199" s="8">
        <v>326</v>
      </c>
      <c r="E1199" s="8">
        <v>3648</v>
      </c>
      <c r="F1199" s="8" t="s">
        <v>1695</v>
      </c>
      <c r="G1199" s="8" t="s">
        <v>1696</v>
      </c>
      <c r="H1199" s="8">
        <v>40.107689999999899</v>
      </c>
      <c r="I1199" s="9">
        <v>-110.20654</v>
      </c>
      <c r="J1199" s="7">
        <v>3648</v>
      </c>
      <c r="K1199" s="8">
        <v>365</v>
      </c>
      <c r="L1199" s="8">
        <v>730</v>
      </c>
      <c r="M1199" s="8">
        <v>1095</v>
      </c>
      <c r="N1199" s="8">
        <v>1460</v>
      </c>
      <c r="O1199" s="8">
        <v>1825</v>
      </c>
      <c r="P1199" s="8">
        <v>2190</v>
      </c>
      <c r="Q1199" s="6">
        <v>2.3290384453705478E-4</v>
      </c>
      <c r="R1199" s="33">
        <f t="shared" si="381"/>
        <v>3350.699630495903</v>
      </c>
      <c r="S1199" s="31">
        <f t="shared" si="382"/>
        <v>3077.6282932580543</v>
      </c>
      <c r="T1199" s="31">
        <f t="shared" si="383"/>
        <v>2826.8113994033715</v>
      </c>
      <c r="U1199" s="31">
        <f t="shared" si="384"/>
        <v>2596.4352827473917</v>
      </c>
      <c r="V1199" s="31">
        <f t="shared" si="385"/>
        <v>2384.8340851173821</v>
      </c>
      <c r="W1199" s="20">
        <f t="shared" si="386"/>
        <v>2190.4777104706272</v>
      </c>
      <c r="Y1199" s="153">
        <f t="shared" si="378"/>
        <v>5.3791365119999996</v>
      </c>
      <c r="Z1199" s="155">
        <f t="shared" si="387"/>
        <v>673.78792259751594</v>
      </c>
      <c r="AA1199" s="156">
        <f t="shared" si="388"/>
        <v>2153.0234768058554</v>
      </c>
      <c r="AD1199" s="14" t="s">
        <v>1075</v>
      </c>
      <c r="AE1199" s="57">
        <v>40605</v>
      </c>
      <c r="AF1199" s="33">
        <f t="shared" si="389"/>
        <v>3350.699630495903</v>
      </c>
      <c r="AG1199" s="84">
        <f t="shared" si="379"/>
        <v>4.9407540359499507</v>
      </c>
      <c r="AH1199" s="31">
        <f t="shared" si="390"/>
        <v>3077.6282932580543</v>
      </c>
      <c r="AI1199" s="86">
        <f t="shared" si="380"/>
        <v>4.5380983340539043</v>
      </c>
      <c r="AJ1199" s="155">
        <f t="shared" si="391"/>
        <v>2826.8113994033715</v>
      </c>
      <c r="AK1199" s="56"/>
      <c r="AL1199" s="86">
        <f t="shared" si="392"/>
        <v>4.1682577881218448</v>
      </c>
      <c r="AM1199" s="31">
        <f t="shared" si="393"/>
        <v>2596.4352827473917</v>
      </c>
      <c r="AN1199" s="86">
        <f t="shared" si="394"/>
        <v>3.8285580675634701</v>
      </c>
      <c r="AO1199" s="31">
        <f t="shared" si="395"/>
        <v>2384.8340851173821</v>
      </c>
      <c r="AP1199" s="89">
        <f t="shared" si="396"/>
        <v>3.5165427912053251</v>
      </c>
      <c r="AQ1199" s="20">
        <f t="shared" si="397"/>
        <v>2190.4777104706272</v>
      </c>
      <c r="AR1199" s="86">
        <f t="shared" si="398"/>
        <v>3.2299557651082003</v>
      </c>
    </row>
    <row r="1200" spans="1:44" x14ac:dyDescent="0.25">
      <c r="A1200" s="3" t="s">
        <v>788</v>
      </c>
      <c r="B1200" s="4">
        <v>40606</v>
      </c>
      <c r="C1200" s="7">
        <v>4301334134</v>
      </c>
      <c r="D1200" s="8">
        <v>175</v>
      </c>
      <c r="E1200" s="8">
        <v>2214</v>
      </c>
      <c r="F1200" s="8" t="s">
        <v>1695</v>
      </c>
      <c r="G1200" s="8" t="s">
        <v>1696</v>
      </c>
      <c r="H1200" s="8">
        <v>40.1956899999999</v>
      </c>
      <c r="I1200" s="9">
        <v>-110.59926</v>
      </c>
      <c r="J1200" s="7">
        <v>2214</v>
      </c>
      <c r="K1200" s="8">
        <v>365</v>
      </c>
      <c r="L1200" s="8">
        <v>730</v>
      </c>
      <c r="M1200" s="8">
        <v>1095</v>
      </c>
      <c r="N1200" s="8">
        <v>1460</v>
      </c>
      <c r="O1200" s="8">
        <v>1825</v>
      </c>
      <c r="P1200" s="8">
        <v>2190</v>
      </c>
      <c r="Q1200" s="6">
        <v>2.3290384453705478E-4</v>
      </c>
      <c r="R1200" s="33">
        <f t="shared" si="381"/>
        <v>2033.5660586397833</v>
      </c>
      <c r="S1200" s="31">
        <f t="shared" si="382"/>
        <v>1867.8369082437862</v>
      </c>
      <c r="T1200" s="31">
        <f t="shared" si="383"/>
        <v>1715.6141552300069</v>
      </c>
      <c r="U1200" s="31">
        <f t="shared" si="384"/>
        <v>1575.7970712726767</v>
      </c>
      <c r="V1200" s="31">
        <f t="shared" si="385"/>
        <v>1447.3746338952533</v>
      </c>
      <c r="W1200" s="20">
        <f t="shared" si="386"/>
        <v>1329.4182157297064</v>
      </c>
      <c r="Y1200" s="153">
        <f t="shared" si="378"/>
        <v>3.2646404159999998</v>
      </c>
      <c r="Z1200" s="155">
        <f t="shared" si="387"/>
        <v>408.92720960276876</v>
      </c>
      <c r="AA1200" s="156">
        <f t="shared" si="388"/>
        <v>1306.6869456272382</v>
      </c>
      <c r="AD1200" s="14" t="s">
        <v>788</v>
      </c>
      <c r="AE1200" s="57">
        <v>40606</v>
      </c>
      <c r="AF1200" s="33">
        <f t="shared" si="389"/>
        <v>2033.5660586397833</v>
      </c>
      <c r="AG1200" s="84">
        <f t="shared" si="379"/>
        <v>2.9985826303709406</v>
      </c>
      <c r="AH1200" s="31">
        <f t="shared" si="390"/>
        <v>1867.8369082437862</v>
      </c>
      <c r="AI1200" s="86">
        <f t="shared" si="380"/>
        <v>2.7542077060294252</v>
      </c>
      <c r="AJ1200" s="155">
        <f t="shared" si="391"/>
        <v>1715.6141552300069</v>
      </c>
      <c r="AK1200" s="56"/>
      <c r="AL1200" s="86">
        <f t="shared" si="392"/>
        <v>2.5297485589094753</v>
      </c>
      <c r="AM1200" s="31">
        <f t="shared" si="393"/>
        <v>1575.7970712726767</v>
      </c>
      <c r="AN1200" s="86">
        <f t="shared" si="394"/>
        <v>2.3235821166626978</v>
      </c>
      <c r="AO1200" s="31">
        <f t="shared" si="395"/>
        <v>1447.3746338952533</v>
      </c>
      <c r="AP1200" s="89">
        <f t="shared" si="396"/>
        <v>2.1342175821624423</v>
      </c>
      <c r="AQ1200" s="20">
        <f t="shared" si="397"/>
        <v>1329.4182157297064</v>
      </c>
      <c r="AR1200" s="86">
        <f t="shared" si="398"/>
        <v>1.960285653494944</v>
      </c>
    </row>
    <row r="1201" spans="1:44" x14ac:dyDescent="0.25">
      <c r="A1201" s="3" t="s">
        <v>942</v>
      </c>
      <c r="B1201" s="4">
        <v>40606</v>
      </c>
      <c r="C1201" s="7">
        <v>4301350138</v>
      </c>
      <c r="D1201" s="8">
        <v>364</v>
      </c>
      <c r="E1201" s="8">
        <v>1287</v>
      </c>
      <c r="F1201" s="8" t="s">
        <v>1695</v>
      </c>
      <c r="G1201" s="8" t="s">
        <v>1696</v>
      </c>
      <c r="H1201" s="8">
        <v>40.093940000000003</v>
      </c>
      <c r="I1201" s="9">
        <v>-110.12145</v>
      </c>
      <c r="J1201" s="7">
        <v>1287</v>
      </c>
      <c r="K1201" s="8">
        <v>365</v>
      </c>
      <c r="L1201" s="8">
        <v>730</v>
      </c>
      <c r="M1201" s="8">
        <v>1095</v>
      </c>
      <c r="N1201" s="8">
        <v>1460</v>
      </c>
      <c r="O1201" s="8">
        <v>1825</v>
      </c>
      <c r="P1201" s="8">
        <v>2190</v>
      </c>
      <c r="Q1201" s="6">
        <v>2.3290384453705478E-4</v>
      </c>
      <c r="R1201" s="33">
        <f t="shared" si="381"/>
        <v>1182.1136031930448</v>
      </c>
      <c r="S1201" s="31">
        <f t="shared" si="382"/>
        <v>1085.7751133287049</v>
      </c>
      <c r="T1201" s="31">
        <f t="shared" si="383"/>
        <v>997.28790324345925</v>
      </c>
      <c r="U1201" s="31">
        <f t="shared" si="384"/>
        <v>916.01211866663732</v>
      </c>
      <c r="V1201" s="31">
        <f t="shared" si="385"/>
        <v>841.36005141065539</v>
      </c>
      <c r="W1201" s="20">
        <f t="shared" si="386"/>
        <v>772.79188963149602</v>
      </c>
      <c r="Y1201" s="153">
        <f t="shared" si="378"/>
        <v>1.8977381279999999</v>
      </c>
      <c r="Z1201" s="155">
        <f t="shared" si="387"/>
        <v>237.70971940323548</v>
      </c>
      <c r="AA1201" s="156">
        <f t="shared" si="388"/>
        <v>759.57818384022369</v>
      </c>
      <c r="AD1201" s="14" t="s">
        <v>942</v>
      </c>
      <c r="AE1201" s="57">
        <v>40606</v>
      </c>
      <c r="AF1201" s="33">
        <f t="shared" si="389"/>
        <v>1182.1136031930448</v>
      </c>
      <c r="AG1201" s="84">
        <f t="shared" si="379"/>
        <v>1.743078520906685</v>
      </c>
      <c r="AH1201" s="31">
        <f t="shared" si="390"/>
        <v>1085.7751133287049</v>
      </c>
      <c r="AI1201" s="86">
        <f t="shared" si="380"/>
        <v>1.6010231787081619</v>
      </c>
      <c r="AJ1201" s="155">
        <f t="shared" si="391"/>
        <v>997.28790324345925</v>
      </c>
      <c r="AK1201" s="56"/>
      <c r="AL1201" s="86">
        <f t="shared" si="392"/>
        <v>1.4705448940002233</v>
      </c>
      <c r="AM1201" s="31">
        <f t="shared" si="393"/>
        <v>916.01211866663732</v>
      </c>
      <c r="AN1201" s="86">
        <f t="shared" si="394"/>
        <v>1.350700173507178</v>
      </c>
      <c r="AO1201" s="31">
        <f t="shared" si="395"/>
        <v>841.36005141065539</v>
      </c>
      <c r="AP1201" s="89">
        <f t="shared" si="396"/>
        <v>1.2406224156472734</v>
      </c>
      <c r="AQ1201" s="20">
        <f t="shared" si="397"/>
        <v>772.79188963149602</v>
      </c>
      <c r="AR1201" s="86">
        <f t="shared" si="398"/>
        <v>1.1395156441047847</v>
      </c>
    </row>
    <row r="1202" spans="1:44" x14ac:dyDescent="0.25">
      <c r="A1202" s="3" t="s">
        <v>1010</v>
      </c>
      <c r="B1202" s="4">
        <v>40606</v>
      </c>
      <c r="C1202" s="7">
        <v>4301350239</v>
      </c>
      <c r="D1202" s="8">
        <v>366</v>
      </c>
      <c r="E1202" s="8">
        <v>2403</v>
      </c>
      <c r="F1202" s="8" t="s">
        <v>1695</v>
      </c>
      <c r="G1202" s="8" t="s">
        <v>1696</v>
      </c>
      <c r="H1202" s="8">
        <v>40.087069999999898</v>
      </c>
      <c r="I1202" s="9">
        <v>-110.098389999999</v>
      </c>
      <c r="J1202" s="7">
        <v>2403</v>
      </c>
      <c r="K1202" s="8">
        <v>365</v>
      </c>
      <c r="L1202" s="8">
        <v>730</v>
      </c>
      <c r="M1202" s="8">
        <v>1095</v>
      </c>
      <c r="N1202" s="8">
        <v>1460</v>
      </c>
      <c r="O1202" s="8">
        <v>1825</v>
      </c>
      <c r="P1202" s="8">
        <v>2190</v>
      </c>
      <c r="Q1202" s="6">
        <v>2.3290384453705478E-4</v>
      </c>
      <c r="R1202" s="33">
        <f t="shared" si="381"/>
        <v>2207.1631612065939</v>
      </c>
      <c r="S1202" s="31">
        <f t="shared" si="382"/>
        <v>2027.2864004109388</v>
      </c>
      <c r="T1202" s="31">
        <f t="shared" si="383"/>
        <v>1862.0690221398854</v>
      </c>
      <c r="U1202" s="31">
        <f t="shared" si="384"/>
        <v>1710.3163334544906</v>
      </c>
      <c r="V1202" s="31">
        <f t="shared" si="385"/>
        <v>1570.9310050814336</v>
      </c>
      <c r="W1202" s="20">
        <f t="shared" si="386"/>
        <v>1442.9051365846813</v>
      </c>
      <c r="Y1202" s="153">
        <f t="shared" si="378"/>
        <v>3.5433292320000001</v>
      </c>
      <c r="Z1202" s="155">
        <f t="shared" si="387"/>
        <v>443.83562993471241</v>
      </c>
      <c r="AA1202" s="156">
        <f t="shared" si="388"/>
        <v>1418.233392205173</v>
      </c>
      <c r="AD1202" s="14" t="s">
        <v>1010</v>
      </c>
      <c r="AE1202" s="57">
        <v>40606</v>
      </c>
      <c r="AF1202" s="33">
        <f t="shared" si="389"/>
        <v>2207.1631612065939</v>
      </c>
      <c r="AG1202" s="84">
        <f t="shared" si="379"/>
        <v>3.2545591963782159</v>
      </c>
      <c r="AH1202" s="31">
        <f t="shared" si="390"/>
        <v>2027.2864004109388</v>
      </c>
      <c r="AI1202" s="86">
        <f t="shared" si="380"/>
        <v>2.9893229980075473</v>
      </c>
      <c r="AJ1202" s="155">
        <f t="shared" si="391"/>
        <v>1862.0690221398854</v>
      </c>
      <c r="AK1202" s="56"/>
      <c r="AL1202" s="86">
        <f t="shared" si="392"/>
        <v>2.7457027041822353</v>
      </c>
      <c r="AM1202" s="31">
        <f t="shared" si="393"/>
        <v>1710.3163334544906</v>
      </c>
      <c r="AN1202" s="86">
        <f t="shared" si="394"/>
        <v>2.5219366875973184</v>
      </c>
      <c r="AO1202" s="31">
        <f t="shared" si="395"/>
        <v>1570.9310050814336</v>
      </c>
      <c r="AP1202" s="89">
        <f t="shared" si="396"/>
        <v>2.3164068879567972</v>
      </c>
      <c r="AQ1202" s="20">
        <f t="shared" si="397"/>
        <v>1442.9051365846813</v>
      </c>
      <c r="AR1202" s="86">
        <f t="shared" si="398"/>
        <v>2.127627111720122</v>
      </c>
    </row>
    <row r="1203" spans="1:44" x14ac:dyDescent="0.25">
      <c r="A1203" s="3" t="s">
        <v>1036</v>
      </c>
      <c r="B1203" s="4">
        <v>40606</v>
      </c>
      <c r="C1203" s="7">
        <v>4301350276</v>
      </c>
      <c r="D1203" s="8">
        <v>361</v>
      </c>
      <c r="E1203" s="8">
        <v>3511</v>
      </c>
      <c r="F1203" s="8" t="s">
        <v>1695</v>
      </c>
      <c r="G1203" s="8" t="s">
        <v>1696</v>
      </c>
      <c r="H1203" s="8">
        <v>40.097859999999898</v>
      </c>
      <c r="I1203" s="9">
        <v>-110.065389999999</v>
      </c>
      <c r="J1203" s="7">
        <v>3511</v>
      </c>
      <c r="K1203" s="8">
        <v>365</v>
      </c>
      <c r="L1203" s="8">
        <v>730</v>
      </c>
      <c r="M1203" s="8">
        <v>1095</v>
      </c>
      <c r="N1203" s="8">
        <v>1460</v>
      </c>
      <c r="O1203" s="8">
        <v>1825</v>
      </c>
      <c r="P1203" s="8">
        <v>2190</v>
      </c>
      <c r="Q1203" s="6">
        <v>2.3290384453705478E-4</v>
      </c>
      <c r="R1203" s="33">
        <f t="shared" si="381"/>
        <v>3224.86469371467</v>
      </c>
      <c r="S1203" s="31">
        <f t="shared" si="382"/>
        <v>2962.0485026395363</v>
      </c>
      <c r="T1203" s="31">
        <f t="shared" si="383"/>
        <v>2720.6509932306026</v>
      </c>
      <c r="U1203" s="31">
        <f t="shared" si="384"/>
        <v>2498.9266112187752</v>
      </c>
      <c r="V1203" s="31">
        <f t="shared" si="385"/>
        <v>2295.2720594427437</v>
      </c>
      <c r="W1203" s="20">
        <f t="shared" si="386"/>
        <v>2108.2147043482382</v>
      </c>
      <c r="Y1203" s="153">
        <f t="shared" si="378"/>
        <v>5.1771239839999996</v>
      </c>
      <c r="Z1203" s="155">
        <f t="shared" si="387"/>
        <v>648.48393537277377</v>
      </c>
      <c r="AA1203" s="156">
        <f t="shared" si="388"/>
        <v>2072.1670578578287</v>
      </c>
      <c r="AD1203" s="14" t="s">
        <v>1036</v>
      </c>
      <c r="AE1203" s="57">
        <v>40606</v>
      </c>
      <c r="AF1203" s="33">
        <f t="shared" si="389"/>
        <v>3224.86469371467</v>
      </c>
      <c r="AG1203" s="84">
        <f t="shared" si="379"/>
        <v>4.755204884928804</v>
      </c>
      <c r="AH1203" s="31">
        <f t="shared" si="390"/>
        <v>2962.0485026395363</v>
      </c>
      <c r="AI1203" s="86">
        <f t="shared" si="380"/>
        <v>4.3676708472761119</v>
      </c>
      <c r="AJ1203" s="155">
        <f t="shared" si="391"/>
        <v>2720.6509932306026</v>
      </c>
      <c r="AK1203" s="56"/>
      <c r="AL1203" s="86">
        <f t="shared" si="392"/>
        <v>4.0117195981622258</v>
      </c>
      <c r="AM1203" s="31">
        <f t="shared" si="393"/>
        <v>2498.9266112187752</v>
      </c>
      <c r="AN1203" s="86">
        <f t="shared" si="394"/>
        <v>3.6847772410129775</v>
      </c>
      <c r="AO1203" s="31">
        <f t="shared" si="395"/>
        <v>2295.2720594427437</v>
      </c>
      <c r="AP1203" s="89">
        <f t="shared" si="396"/>
        <v>3.384479643618941</v>
      </c>
      <c r="AQ1203" s="20">
        <f t="shared" si="397"/>
        <v>2108.2147043482382</v>
      </c>
      <c r="AR1203" s="86">
        <f t="shared" si="398"/>
        <v>3.1086553430084685</v>
      </c>
    </row>
    <row r="1204" spans="1:44" x14ac:dyDescent="0.25">
      <c r="A1204" s="3" t="s">
        <v>1008</v>
      </c>
      <c r="B1204" s="4">
        <v>40607</v>
      </c>
      <c r="C1204" s="7">
        <v>4301350237</v>
      </c>
      <c r="D1204" s="8">
        <v>366</v>
      </c>
      <c r="E1204" s="8">
        <v>4364</v>
      </c>
      <c r="F1204" s="8" t="s">
        <v>1695</v>
      </c>
      <c r="G1204" s="8" t="s">
        <v>1696</v>
      </c>
      <c r="H1204" s="8">
        <v>40.090809999999898</v>
      </c>
      <c r="I1204" s="9">
        <v>-110.09372</v>
      </c>
      <c r="J1204" s="7">
        <v>4364</v>
      </c>
      <c r="K1204" s="8">
        <v>365</v>
      </c>
      <c r="L1204" s="8">
        <v>730</v>
      </c>
      <c r="M1204" s="8">
        <v>1095</v>
      </c>
      <c r="N1204" s="8">
        <v>1460</v>
      </c>
      <c r="O1204" s="8">
        <v>1825</v>
      </c>
      <c r="P1204" s="8">
        <v>2190</v>
      </c>
      <c r="Q1204" s="6">
        <v>2.3290384453705478E-4</v>
      </c>
      <c r="R1204" s="33">
        <f t="shared" si="381"/>
        <v>4008.3479132357788</v>
      </c>
      <c r="S1204" s="31">
        <f t="shared" si="382"/>
        <v>3681.6803376584839</v>
      </c>
      <c r="T1204" s="31">
        <f t="shared" si="383"/>
        <v>3381.6351280143404</v>
      </c>
      <c r="U1204" s="31">
        <f t="shared" si="384"/>
        <v>3106.0426463568028</v>
      </c>
      <c r="V1204" s="31">
        <f t="shared" si="385"/>
        <v>2852.9100733147629</v>
      </c>
      <c r="W1204" s="20">
        <f t="shared" si="386"/>
        <v>2620.4069979423844</v>
      </c>
      <c r="Y1204" s="153">
        <f t="shared" si="378"/>
        <v>6.4349100159999999</v>
      </c>
      <c r="Z1204" s="155">
        <f t="shared" si="387"/>
        <v>806.03357845821256</v>
      </c>
      <c r="AA1204" s="156">
        <f t="shared" si="388"/>
        <v>2575.6015495561278</v>
      </c>
      <c r="AD1204" s="14" t="s">
        <v>1008</v>
      </c>
      <c r="AE1204" s="57">
        <v>40607</v>
      </c>
      <c r="AF1204" s="33">
        <f t="shared" si="389"/>
        <v>4008.3479132357788</v>
      </c>
      <c r="AG1204" s="84">
        <f t="shared" si="379"/>
        <v>5.9104853653743383</v>
      </c>
      <c r="AH1204" s="31">
        <f t="shared" si="390"/>
        <v>3681.6803376584839</v>
      </c>
      <c r="AI1204" s="86">
        <f t="shared" si="380"/>
        <v>5.428799651812291</v>
      </c>
      <c r="AJ1204" s="155">
        <f t="shared" si="391"/>
        <v>3381.6351280143404</v>
      </c>
      <c r="AK1204" s="56"/>
      <c r="AL1204" s="86">
        <f t="shared" si="392"/>
        <v>4.9863697882027775</v>
      </c>
      <c r="AM1204" s="31">
        <f t="shared" si="393"/>
        <v>3106.0426463568028</v>
      </c>
      <c r="AN1204" s="86">
        <f t="shared" si="394"/>
        <v>4.5799965479295457</v>
      </c>
      <c r="AO1204" s="31">
        <f t="shared" si="395"/>
        <v>2852.9100733147629</v>
      </c>
      <c r="AP1204" s="89">
        <f t="shared" si="396"/>
        <v>4.2067414311458435</v>
      </c>
      <c r="AQ1204" s="20">
        <f t="shared" si="397"/>
        <v>2620.4069979423844</v>
      </c>
      <c r="AR1204" s="86">
        <f t="shared" si="398"/>
        <v>3.8639054163739552</v>
      </c>
    </row>
    <row r="1205" spans="1:44" x14ac:dyDescent="0.25">
      <c r="A1205" s="3" t="s">
        <v>837</v>
      </c>
      <c r="B1205" s="4">
        <v>40611</v>
      </c>
      <c r="C1205" s="7">
        <v>4301334224</v>
      </c>
      <c r="D1205" s="8">
        <v>333</v>
      </c>
      <c r="E1205" s="8">
        <v>470</v>
      </c>
      <c r="F1205" s="8" t="s">
        <v>1695</v>
      </c>
      <c r="G1205" s="8" t="s">
        <v>1696</v>
      </c>
      <c r="H1205" s="8">
        <v>40.0726599999999</v>
      </c>
      <c r="I1205" s="9">
        <v>-110.18762</v>
      </c>
      <c r="J1205" s="7">
        <v>470</v>
      </c>
      <c r="K1205" s="8">
        <v>365</v>
      </c>
      <c r="L1205" s="8">
        <v>730</v>
      </c>
      <c r="M1205" s="8">
        <v>1095</v>
      </c>
      <c r="N1205" s="8">
        <v>1460</v>
      </c>
      <c r="O1205" s="8">
        <v>1825</v>
      </c>
      <c r="P1205" s="8">
        <v>2190</v>
      </c>
      <c r="Q1205" s="6">
        <v>2.3290384453705478E-4</v>
      </c>
      <c r="R1205" s="33">
        <f t="shared" si="381"/>
        <v>431.69649844656647</v>
      </c>
      <c r="S1205" s="31">
        <f t="shared" si="382"/>
        <v>396.51461015111994</v>
      </c>
      <c r="T1205" s="31">
        <f t="shared" si="383"/>
        <v>364.19993358541245</v>
      </c>
      <c r="U1205" s="31">
        <f t="shared" si="384"/>
        <v>334.51880013466939</v>
      </c>
      <c r="V1205" s="31">
        <f t="shared" si="385"/>
        <v>307.25658443124166</v>
      </c>
      <c r="W1205" s="20">
        <f t="shared" si="386"/>
        <v>282.21615239067842</v>
      </c>
      <c r="Y1205" s="153">
        <f t="shared" si="378"/>
        <v>0.69303567999999993</v>
      </c>
      <c r="Z1205" s="155">
        <f t="shared" si="387"/>
        <v>86.809299238166801</v>
      </c>
      <c r="AA1205" s="156">
        <f t="shared" si="388"/>
        <v>277.39063434724562</v>
      </c>
      <c r="AD1205" s="14" t="s">
        <v>837</v>
      </c>
      <c r="AE1205" s="57">
        <v>40611</v>
      </c>
      <c r="AF1205" s="33">
        <f t="shared" si="389"/>
        <v>431.69649844656647</v>
      </c>
      <c r="AG1205" s="84">
        <f t="shared" si="379"/>
        <v>0.63655548160539388</v>
      </c>
      <c r="AH1205" s="31">
        <f t="shared" si="390"/>
        <v>396.51461015111994</v>
      </c>
      <c r="AI1205" s="86">
        <f t="shared" si="380"/>
        <v>0.58467823931067298</v>
      </c>
      <c r="AJ1205" s="155">
        <f t="shared" si="391"/>
        <v>364.19993358541245</v>
      </c>
      <c r="AK1205" s="56"/>
      <c r="AL1205" s="86">
        <f t="shared" si="392"/>
        <v>0.53702882686876841</v>
      </c>
      <c r="AM1205" s="31">
        <f t="shared" si="393"/>
        <v>334.51880013466939</v>
      </c>
      <c r="AN1205" s="86">
        <f t="shared" si="394"/>
        <v>0.49326268962577591</v>
      </c>
      <c r="AO1205" s="31">
        <f t="shared" si="395"/>
        <v>307.25658443124166</v>
      </c>
      <c r="AP1205" s="89">
        <f t="shared" si="396"/>
        <v>0.45306335303358081</v>
      </c>
      <c r="AQ1205" s="20">
        <f t="shared" si="397"/>
        <v>282.21615239067842</v>
      </c>
      <c r="AR1205" s="86">
        <f t="shared" si="398"/>
        <v>0.41614013421076052</v>
      </c>
    </row>
    <row r="1206" spans="1:44" x14ac:dyDescent="0.25">
      <c r="A1206" s="3" t="s">
        <v>1037</v>
      </c>
      <c r="B1206" s="4">
        <v>40611</v>
      </c>
      <c r="C1206" s="7">
        <v>4301350277</v>
      </c>
      <c r="D1206" s="8">
        <v>362</v>
      </c>
      <c r="E1206" s="8">
        <v>4375</v>
      </c>
      <c r="F1206" s="8" t="s">
        <v>1695</v>
      </c>
      <c r="G1206" s="8" t="s">
        <v>1696</v>
      </c>
      <c r="H1206" s="8">
        <v>40.086689999999898</v>
      </c>
      <c r="I1206" s="9">
        <v>-110.074749999999</v>
      </c>
      <c r="J1206" s="7">
        <v>4375</v>
      </c>
      <c r="K1206" s="8">
        <v>365</v>
      </c>
      <c r="L1206" s="8">
        <v>730</v>
      </c>
      <c r="M1206" s="8">
        <v>1095</v>
      </c>
      <c r="N1206" s="8">
        <v>1460</v>
      </c>
      <c r="O1206" s="8">
        <v>1825</v>
      </c>
      <c r="P1206" s="8">
        <v>2190</v>
      </c>
      <c r="Q1206" s="6">
        <v>2.3290384453705478E-4</v>
      </c>
      <c r="R1206" s="33">
        <f t="shared" si="381"/>
        <v>4018.4514483058047</v>
      </c>
      <c r="S1206" s="31">
        <f t="shared" si="382"/>
        <v>3690.9604668322336</v>
      </c>
      <c r="T1206" s="31">
        <f t="shared" si="383"/>
        <v>3390.1589562471904</v>
      </c>
      <c r="U1206" s="31">
        <f t="shared" si="384"/>
        <v>3113.87180976421</v>
      </c>
      <c r="V1206" s="31">
        <f t="shared" si="385"/>
        <v>2860.1011848652815</v>
      </c>
      <c r="W1206" s="20">
        <f t="shared" si="386"/>
        <v>2627.0120568281236</v>
      </c>
      <c r="Y1206" s="153">
        <f t="shared" si="378"/>
        <v>6.45113</v>
      </c>
      <c r="Z1206" s="155">
        <f t="shared" si="387"/>
        <v>808.06528546165907</v>
      </c>
      <c r="AA1206" s="156">
        <f t="shared" si="388"/>
        <v>2582.0936707855312</v>
      </c>
      <c r="AD1206" s="14" t="s">
        <v>1037</v>
      </c>
      <c r="AE1206" s="57">
        <v>40611</v>
      </c>
      <c r="AF1206" s="33">
        <f t="shared" si="389"/>
        <v>4018.4514483058047</v>
      </c>
      <c r="AG1206" s="84">
        <f t="shared" si="379"/>
        <v>5.9253834723906342</v>
      </c>
      <c r="AH1206" s="31">
        <f t="shared" si="390"/>
        <v>3690.9604668322336</v>
      </c>
      <c r="AI1206" s="86">
        <f t="shared" si="380"/>
        <v>5.4424836106046692</v>
      </c>
      <c r="AJ1206" s="155">
        <f t="shared" si="391"/>
        <v>3390.1589562471904</v>
      </c>
      <c r="AK1206" s="56"/>
      <c r="AL1206" s="86">
        <f t="shared" si="392"/>
        <v>4.9989385479805568</v>
      </c>
      <c r="AM1206" s="31">
        <f t="shared" si="393"/>
        <v>3113.87180976421</v>
      </c>
      <c r="AN1206" s="86">
        <f t="shared" si="394"/>
        <v>4.5915409938569569</v>
      </c>
      <c r="AO1206" s="31">
        <f t="shared" si="395"/>
        <v>2860.1011848652815</v>
      </c>
      <c r="AP1206" s="89">
        <f t="shared" si="396"/>
        <v>4.2173450415359914</v>
      </c>
      <c r="AQ1206" s="20">
        <f t="shared" si="397"/>
        <v>2627.0120568281236</v>
      </c>
      <c r="AR1206" s="86">
        <f t="shared" si="398"/>
        <v>3.8736448663235685</v>
      </c>
    </row>
    <row r="1207" spans="1:44" x14ac:dyDescent="0.25">
      <c r="A1207" s="3" t="s">
        <v>1077</v>
      </c>
      <c r="B1207" s="4">
        <v>40612</v>
      </c>
      <c r="C1207" s="7">
        <v>4301350335</v>
      </c>
      <c r="D1207" s="8">
        <v>362</v>
      </c>
      <c r="E1207" s="8">
        <v>4340</v>
      </c>
      <c r="F1207" s="8" t="s">
        <v>1695</v>
      </c>
      <c r="G1207" s="8" t="s">
        <v>1696</v>
      </c>
      <c r="H1207" s="8">
        <v>40.104149999999898</v>
      </c>
      <c r="I1207" s="9">
        <v>-110.20196</v>
      </c>
      <c r="J1207" s="7">
        <v>4340</v>
      </c>
      <c r="K1207" s="8">
        <v>365</v>
      </c>
      <c r="L1207" s="8">
        <v>730</v>
      </c>
      <c r="M1207" s="8">
        <v>1095</v>
      </c>
      <c r="N1207" s="8">
        <v>1460</v>
      </c>
      <c r="O1207" s="8">
        <v>1825</v>
      </c>
      <c r="P1207" s="8">
        <v>2190</v>
      </c>
      <c r="Q1207" s="6">
        <v>2.3290384453705478E-4</v>
      </c>
      <c r="R1207" s="33">
        <f t="shared" si="381"/>
        <v>3986.3038367193585</v>
      </c>
      <c r="S1207" s="31">
        <f t="shared" si="382"/>
        <v>3661.4327830975758</v>
      </c>
      <c r="T1207" s="31">
        <f t="shared" si="383"/>
        <v>3363.0376845972128</v>
      </c>
      <c r="U1207" s="31">
        <f t="shared" si="384"/>
        <v>3088.9608352860964</v>
      </c>
      <c r="V1207" s="31">
        <f t="shared" si="385"/>
        <v>2837.2203753863591</v>
      </c>
      <c r="W1207" s="20">
        <f t="shared" si="386"/>
        <v>2605.9959603734983</v>
      </c>
      <c r="Y1207" s="153">
        <f t="shared" si="378"/>
        <v>6.3995209599999994</v>
      </c>
      <c r="Z1207" s="155">
        <f t="shared" si="387"/>
        <v>801.60076317796575</v>
      </c>
      <c r="AA1207" s="156">
        <f t="shared" si="388"/>
        <v>2561.436921419247</v>
      </c>
      <c r="AD1207" s="14" t="s">
        <v>1077</v>
      </c>
      <c r="AE1207" s="57">
        <v>40612</v>
      </c>
      <c r="AF1207" s="33">
        <f t="shared" si="389"/>
        <v>3986.3038367193585</v>
      </c>
      <c r="AG1207" s="84">
        <f t="shared" si="379"/>
        <v>5.8779804046115096</v>
      </c>
      <c r="AH1207" s="31">
        <f t="shared" si="390"/>
        <v>3661.4327830975758</v>
      </c>
      <c r="AI1207" s="86">
        <f t="shared" si="380"/>
        <v>5.3989437417198314</v>
      </c>
      <c r="AJ1207" s="155">
        <f t="shared" si="391"/>
        <v>3363.0376845972128</v>
      </c>
      <c r="AK1207" s="56"/>
      <c r="AL1207" s="86">
        <f t="shared" si="392"/>
        <v>4.9589470395967119</v>
      </c>
      <c r="AM1207" s="31">
        <f t="shared" si="393"/>
        <v>3088.9608352860964</v>
      </c>
      <c r="AN1207" s="86">
        <f t="shared" si="394"/>
        <v>4.5548086659061013</v>
      </c>
      <c r="AO1207" s="31">
        <f t="shared" si="395"/>
        <v>2837.2203753863591</v>
      </c>
      <c r="AP1207" s="89">
        <f t="shared" si="396"/>
        <v>4.1836062812037031</v>
      </c>
      <c r="AQ1207" s="20">
        <f t="shared" si="397"/>
        <v>2605.9959603734983</v>
      </c>
      <c r="AR1207" s="86">
        <f t="shared" si="398"/>
        <v>3.8426557073929795</v>
      </c>
    </row>
    <row r="1208" spans="1:44" x14ac:dyDescent="0.25">
      <c r="A1208" s="3" t="s">
        <v>1110</v>
      </c>
      <c r="B1208" s="4">
        <v>40613</v>
      </c>
      <c r="C1208" s="7">
        <v>4301350399</v>
      </c>
      <c r="D1208" s="8">
        <v>358</v>
      </c>
      <c r="E1208" s="8">
        <v>1333</v>
      </c>
      <c r="F1208" s="8" t="s">
        <v>1695</v>
      </c>
      <c r="G1208" s="8" t="s">
        <v>1696</v>
      </c>
      <c r="H1208" s="8">
        <v>40.119070000000001</v>
      </c>
      <c r="I1208" s="9">
        <v>-110.1264</v>
      </c>
      <c r="J1208" s="7">
        <v>1333</v>
      </c>
      <c r="K1208" s="8">
        <v>365</v>
      </c>
      <c r="L1208" s="8">
        <v>730</v>
      </c>
      <c r="M1208" s="8">
        <v>1095</v>
      </c>
      <c r="N1208" s="8">
        <v>1460</v>
      </c>
      <c r="O1208" s="8">
        <v>1825</v>
      </c>
      <c r="P1208" s="8">
        <v>2190</v>
      </c>
      <c r="Q1208" s="6">
        <v>2.3290384453705478E-4</v>
      </c>
      <c r="R1208" s="33">
        <f t="shared" si="381"/>
        <v>1224.3647498495172</v>
      </c>
      <c r="S1208" s="31">
        <f t="shared" si="382"/>
        <v>1124.5829262371126</v>
      </c>
      <c r="T1208" s="31">
        <f t="shared" si="383"/>
        <v>1032.9330031262868</v>
      </c>
      <c r="U1208" s="31">
        <f t="shared" si="384"/>
        <v>948.7522565521582</v>
      </c>
      <c r="V1208" s="31">
        <f t="shared" si="385"/>
        <v>871.43197244009605</v>
      </c>
      <c r="W1208" s="20">
        <f t="shared" si="386"/>
        <v>800.41304497186024</v>
      </c>
      <c r="Y1208" s="153">
        <f t="shared" si="378"/>
        <v>1.965567152</v>
      </c>
      <c r="Z1208" s="155">
        <f t="shared" si="387"/>
        <v>246.20594869037521</v>
      </c>
      <c r="AA1208" s="156">
        <f t="shared" si="388"/>
        <v>786.72705443591155</v>
      </c>
      <c r="AD1208" s="14" t="s">
        <v>1110</v>
      </c>
      <c r="AE1208" s="57">
        <v>40613</v>
      </c>
      <c r="AF1208" s="33">
        <f t="shared" si="389"/>
        <v>1224.3647498495172</v>
      </c>
      <c r="AG1208" s="84">
        <f t="shared" si="379"/>
        <v>1.8053796957021064</v>
      </c>
      <c r="AH1208" s="31">
        <f t="shared" si="390"/>
        <v>1124.5829262371126</v>
      </c>
      <c r="AI1208" s="86">
        <f t="shared" si="380"/>
        <v>1.6582470063853769</v>
      </c>
      <c r="AJ1208" s="155">
        <f t="shared" si="391"/>
        <v>1032.9330031262868</v>
      </c>
      <c r="AK1208" s="56"/>
      <c r="AL1208" s="86">
        <f t="shared" si="392"/>
        <v>1.5231051621618474</v>
      </c>
      <c r="AM1208" s="31">
        <f t="shared" si="393"/>
        <v>948.7522565521582</v>
      </c>
      <c r="AN1208" s="86">
        <f t="shared" si="394"/>
        <v>1.3989769473854454</v>
      </c>
      <c r="AO1208" s="31">
        <f t="shared" si="395"/>
        <v>871.43197244009605</v>
      </c>
      <c r="AP1208" s="89">
        <f t="shared" si="396"/>
        <v>1.2849647863697089</v>
      </c>
      <c r="AQ1208" s="20">
        <f t="shared" si="397"/>
        <v>800.41304497186024</v>
      </c>
      <c r="AR1208" s="86">
        <f t="shared" si="398"/>
        <v>1.1802442529849866</v>
      </c>
    </row>
    <row r="1209" spans="1:44" x14ac:dyDescent="0.25">
      <c r="A1209" s="3" t="s">
        <v>1087</v>
      </c>
      <c r="B1209" s="4">
        <v>40614</v>
      </c>
      <c r="C1209" s="7">
        <v>4301350353</v>
      </c>
      <c r="D1209" s="8">
        <v>293</v>
      </c>
      <c r="E1209" s="8">
        <v>1599</v>
      </c>
      <c r="F1209" s="8" t="s">
        <v>1695</v>
      </c>
      <c r="G1209" s="8" t="s">
        <v>1696</v>
      </c>
      <c r="H1209" s="8">
        <v>40.15117</v>
      </c>
      <c r="I1209" s="9">
        <v>-110.15448000000001</v>
      </c>
      <c r="J1209" s="7">
        <v>1599</v>
      </c>
      <c r="K1209" s="8">
        <v>365</v>
      </c>
      <c r="L1209" s="8">
        <v>730</v>
      </c>
      <c r="M1209" s="8">
        <v>1095</v>
      </c>
      <c r="N1209" s="8">
        <v>1460</v>
      </c>
      <c r="O1209" s="8">
        <v>1825</v>
      </c>
      <c r="P1209" s="8">
        <v>2190</v>
      </c>
      <c r="Q1209" s="6">
        <v>2.3290384453705478E-4</v>
      </c>
      <c r="R1209" s="33">
        <f t="shared" si="381"/>
        <v>1468.6865979065101</v>
      </c>
      <c r="S1209" s="31">
        <f t="shared" si="382"/>
        <v>1348.9933226205123</v>
      </c>
      <c r="T1209" s="31">
        <f t="shared" si="383"/>
        <v>1239.0546676661161</v>
      </c>
      <c r="U1209" s="31">
        <f t="shared" si="384"/>
        <v>1138.0756625858221</v>
      </c>
      <c r="V1209" s="31">
        <f t="shared" si="385"/>
        <v>1045.3261244799053</v>
      </c>
      <c r="W1209" s="20">
        <f t="shared" si="386"/>
        <v>960.13537802701012</v>
      </c>
      <c r="Y1209" s="153">
        <f t="shared" si="378"/>
        <v>2.3577958560000001</v>
      </c>
      <c r="Z1209" s="155">
        <f t="shared" si="387"/>
        <v>295.33631804644409</v>
      </c>
      <c r="AA1209" s="156">
        <f t="shared" si="388"/>
        <v>943.71834961967193</v>
      </c>
      <c r="AD1209" s="14" t="s">
        <v>1087</v>
      </c>
      <c r="AE1209" s="57">
        <v>40614</v>
      </c>
      <c r="AF1209" s="33">
        <f t="shared" si="389"/>
        <v>1468.6865979065101</v>
      </c>
      <c r="AG1209" s="84">
        <f t="shared" si="379"/>
        <v>2.165643010823457</v>
      </c>
      <c r="AH1209" s="31">
        <f t="shared" si="390"/>
        <v>1348.9933226205123</v>
      </c>
      <c r="AI1209" s="86">
        <f t="shared" si="380"/>
        <v>1.9891500099101407</v>
      </c>
      <c r="AJ1209" s="155">
        <f t="shared" si="391"/>
        <v>1239.0546676661161</v>
      </c>
      <c r="AK1209" s="56"/>
      <c r="AL1209" s="86">
        <f t="shared" si="392"/>
        <v>1.8270406258790655</v>
      </c>
      <c r="AM1209" s="31">
        <f t="shared" si="393"/>
        <v>1138.0756625858221</v>
      </c>
      <c r="AN1209" s="86">
        <f t="shared" si="394"/>
        <v>1.6781426398119483</v>
      </c>
      <c r="AO1209" s="31">
        <f t="shared" si="395"/>
        <v>1045.3261244799053</v>
      </c>
      <c r="AP1209" s="89">
        <f t="shared" si="396"/>
        <v>1.5413793648950973</v>
      </c>
      <c r="AQ1209" s="20">
        <f t="shared" si="397"/>
        <v>960.13537802701012</v>
      </c>
      <c r="AR1209" s="86">
        <f t="shared" si="398"/>
        <v>1.4157618608574596</v>
      </c>
    </row>
    <row r="1210" spans="1:44" x14ac:dyDescent="0.25">
      <c r="A1210" s="3" t="s">
        <v>973</v>
      </c>
      <c r="B1210" s="4">
        <v>40616</v>
      </c>
      <c r="C1210" s="7">
        <v>4301350196</v>
      </c>
      <c r="D1210" s="8">
        <v>358</v>
      </c>
      <c r="E1210" s="8">
        <v>9720</v>
      </c>
      <c r="F1210" s="8" t="s">
        <v>1695</v>
      </c>
      <c r="G1210" s="8" t="s">
        <v>1696</v>
      </c>
      <c r="H1210" s="8">
        <v>40.079659999999897</v>
      </c>
      <c r="I1210" s="9">
        <v>-110.08413</v>
      </c>
      <c r="J1210" s="7">
        <v>9720</v>
      </c>
      <c r="K1210" s="8">
        <v>365</v>
      </c>
      <c r="L1210" s="8">
        <v>730</v>
      </c>
      <c r="M1210" s="8">
        <v>1095</v>
      </c>
      <c r="N1210" s="8">
        <v>1460</v>
      </c>
      <c r="O1210" s="8">
        <v>1825</v>
      </c>
      <c r="P1210" s="8">
        <v>2190</v>
      </c>
      <c r="Q1210" s="6">
        <v>2.3290384453705478E-4</v>
      </c>
      <c r="R1210" s="33">
        <f t="shared" si="381"/>
        <v>8927.850989150269</v>
      </c>
      <c r="S1210" s="31">
        <f t="shared" si="382"/>
        <v>8200.259597167842</v>
      </c>
      <c r="T1210" s="31">
        <f t="shared" si="383"/>
        <v>7531.9645839366149</v>
      </c>
      <c r="U1210" s="31">
        <f t="shared" si="384"/>
        <v>6918.133483636142</v>
      </c>
      <c r="V1210" s="31">
        <f t="shared" si="385"/>
        <v>6354.3276610035509</v>
      </c>
      <c r="W1210" s="20">
        <f t="shared" si="386"/>
        <v>5836.4702153987109</v>
      </c>
      <c r="Y1210" s="153">
        <f t="shared" si="378"/>
        <v>14.332567679999999</v>
      </c>
      <c r="Z1210" s="155">
        <f t="shared" si="387"/>
        <v>1795.2901884999601</v>
      </c>
      <c r="AA1210" s="156">
        <f t="shared" si="388"/>
        <v>5736.6743954366548</v>
      </c>
      <c r="AD1210" s="14" t="s">
        <v>973</v>
      </c>
      <c r="AE1210" s="57">
        <v>40616</v>
      </c>
      <c r="AF1210" s="33">
        <f t="shared" si="389"/>
        <v>8927.850989150269</v>
      </c>
      <c r="AG1210" s="84">
        <f t="shared" si="379"/>
        <v>13.164509108945595</v>
      </c>
      <c r="AH1210" s="31">
        <f t="shared" si="390"/>
        <v>8200.259597167842</v>
      </c>
      <c r="AI1210" s="86">
        <f t="shared" si="380"/>
        <v>12.091643587446258</v>
      </c>
      <c r="AJ1210" s="155">
        <f t="shared" si="391"/>
        <v>7531.9645839366149</v>
      </c>
      <c r="AK1210" s="56"/>
      <c r="AL1210" s="86">
        <f t="shared" si="392"/>
        <v>11.106213185456232</v>
      </c>
      <c r="AM1210" s="31">
        <f t="shared" si="393"/>
        <v>6918.133483636142</v>
      </c>
      <c r="AN1210" s="86">
        <f t="shared" si="394"/>
        <v>10.201092219494772</v>
      </c>
      <c r="AO1210" s="31">
        <f t="shared" si="395"/>
        <v>6354.3276610035509</v>
      </c>
      <c r="AP1210" s="89">
        <f t="shared" si="396"/>
        <v>9.3697357265668195</v>
      </c>
      <c r="AQ1210" s="20">
        <f t="shared" si="397"/>
        <v>5836.4702153987109</v>
      </c>
      <c r="AR1210" s="86">
        <f t="shared" si="398"/>
        <v>8.6061321372948765</v>
      </c>
    </row>
    <row r="1211" spans="1:44" x14ac:dyDescent="0.25">
      <c r="A1211" s="3" t="s">
        <v>1057</v>
      </c>
      <c r="B1211" s="4">
        <v>40618</v>
      </c>
      <c r="C1211" s="7">
        <v>4301350299</v>
      </c>
      <c r="D1211" s="8">
        <v>326</v>
      </c>
      <c r="E1211" s="8">
        <v>1514</v>
      </c>
      <c r="F1211" s="8" t="s">
        <v>1695</v>
      </c>
      <c r="G1211" s="8" t="s">
        <v>1696</v>
      </c>
      <c r="H1211" s="8">
        <v>40.11195</v>
      </c>
      <c r="I1211" s="9">
        <v>-110.12607</v>
      </c>
      <c r="J1211" s="7">
        <v>1514</v>
      </c>
      <c r="K1211" s="8">
        <v>365</v>
      </c>
      <c r="L1211" s="8">
        <v>730</v>
      </c>
      <c r="M1211" s="8">
        <v>1095</v>
      </c>
      <c r="N1211" s="8">
        <v>1460</v>
      </c>
      <c r="O1211" s="8">
        <v>1825</v>
      </c>
      <c r="P1211" s="8">
        <v>2190</v>
      </c>
      <c r="Q1211" s="6">
        <v>2.3290384453705478E-4</v>
      </c>
      <c r="R1211" s="33">
        <f t="shared" si="381"/>
        <v>1390.6138269108546</v>
      </c>
      <c r="S1211" s="31">
        <f t="shared" si="382"/>
        <v>1277.2832335506289</v>
      </c>
      <c r="T1211" s="31">
        <f t="shared" si="383"/>
        <v>1173.1887222304563</v>
      </c>
      <c r="U1211" s="31">
        <f t="shared" si="384"/>
        <v>1077.5775817104031</v>
      </c>
      <c r="V1211" s="31">
        <f t="shared" si="385"/>
        <v>989.75844431680832</v>
      </c>
      <c r="W1211" s="20">
        <f t="shared" si="386"/>
        <v>909.09628663720662</v>
      </c>
      <c r="Y1211" s="153">
        <f t="shared" si="378"/>
        <v>2.2324596159999999</v>
      </c>
      <c r="Z1211" s="155">
        <f t="shared" si="387"/>
        <v>279.63676392890329</v>
      </c>
      <c r="AA1211" s="156">
        <f t="shared" si="388"/>
        <v>893.55195830155299</v>
      </c>
      <c r="AD1211" s="14" t="s">
        <v>1057</v>
      </c>
      <c r="AE1211" s="57">
        <v>40618</v>
      </c>
      <c r="AF1211" s="33">
        <f t="shared" si="389"/>
        <v>1390.6138269108546</v>
      </c>
      <c r="AG1211" s="84">
        <f t="shared" si="379"/>
        <v>2.0505212747884394</v>
      </c>
      <c r="AH1211" s="31">
        <f t="shared" si="390"/>
        <v>1277.2832335506289</v>
      </c>
      <c r="AI1211" s="86">
        <f t="shared" si="380"/>
        <v>1.8834103283326784</v>
      </c>
      <c r="AJ1211" s="155">
        <f t="shared" si="391"/>
        <v>1173.1887222304563</v>
      </c>
      <c r="AK1211" s="56"/>
      <c r="AL1211" s="86">
        <f t="shared" si="392"/>
        <v>1.729918391232586</v>
      </c>
      <c r="AM1211" s="31">
        <f t="shared" si="393"/>
        <v>1077.5775817104031</v>
      </c>
      <c r="AN1211" s="86">
        <f t="shared" si="394"/>
        <v>1.5889355576455846</v>
      </c>
      <c r="AO1211" s="31">
        <f t="shared" si="395"/>
        <v>989.75844431680832</v>
      </c>
      <c r="AP1211" s="89">
        <f t="shared" si="396"/>
        <v>1.4594423755166837</v>
      </c>
      <c r="AQ1211" s="20">
        <f t="shared" si="397"/>
        <v>909.09628663720662</v>
      </c>
      <c r="AR1211" s="86">
        <f t="shared" si="398"/>
        <v>1.3405024748831731</v>
      </c>
    </row>
    <row r="1212" spans="1:44" x14ac:dyDescent="0.25">
      <c r="A1212" s="3" t="s">
        <v>1120</v>
      </c>
      <c r="B1212" s="4">
        <v>40618</v>
      </c>
      <c r="C1212" s="7">
        <v>4301350427</v>
      </c>
      <c r="D1212" s="8">
        <v>321</v>
      </c>
      <c r="E1212" s="8">
        <v>9992</v>
      </c>
      <c r="F1212" s="8" t="s">
        <v>1695</v>
      </c>
      <c r="G1212" s="8" t="s">
        <v>1696</v>
      </c>
      <c r="H1212" s="8">
        <v>40.2391399999999</v>
      </c>
      <c r="I1212" s="9">
        <v>-110.00462</v>
      </c>
      <c r="J1212" s="7">
        <v>9992</v>
      </c>
      <c r="K1212" s="8">
        <v>365</v>
      </c>
      <c r="L1212" s="8">
        <v>730</v>
      </c>
      <c r="M1212" s="8">
        <v>1095</v>
      </c>
      <c r="N1212" s="8">
        <v>1460</v>
      </c>
      <c r="O1212" s="8">
        <v>1825</v>
      </c>
      <c r="P1212" s="8">
        <v>2190</v>
      </c>
      <c r="Q1212" s="6">
        <v>2.3290384453705478E-4</v>
      </c>
      <c r="R1212" s="33">
        <f t="shared" si="381"/>
        <v>9177.6838563363654</v>
      </c>
      <c r="S1212" s="31">
        <f t="shared" si="382"/>
        <v>8429.7318821914687</v>
      </c>
      <c r="T1212" s="31">
        <f t="shared" si="383"/>
        <v>7742.7356093307262</v>
      </c>
      <c r="U1212" s="31">
        <f t="shared" si="384"/>
        <v>7111.7273424374825</v>
      </c>
      <c r="V1212" s="31">
        <f t="shared" si="385"/>
        <v>6532.144237525461</v>
      </c>
      <c r="W1212" s="20">
        <f t="shared" si="386"/>
        <v>5999.7953078460823</v>
      </c>
      <c r="Y1212" s="153">
        <f t="shared" si="378"/>
        <v>14.733643647999999</v>
      </c>
      <c r="Z1212" s="155">
        <f t="shared" si="387"/>
        <v>1845.5287616760909</v>
      </c>
      <c r="AA1212" s="156">
        <f t="shared" si="388"/>
        <v>5897.2068476546356</v>
      </c>
      <c r="AD1212" s="14" t="s">
        <v>1120</v>
      </c>
      <c r="AE1212" s="57">
        <v>40618</v>
      </c>
      <c r="AF1212" s="33">
        <f t="shared" si="389"/>
        <v>9177.6838563363654</v>
      </c>
      <c r="AG1212" s="84">
        <f t="shared" si="379"/>
        <v>13.532898664257649</v>
      </c>
      <c r="AH1212" s="31">
        <f t="shared" si="390"/>
        <v>8429.7318821914687</v>
      </c>
      <c r="AI1212" s="86">
        <f t="shared" si="380"/>
        <v>12.430010568494136</v>
      </c>
      <c r="AJ1212" s="155">
        <f t="shared" si="391"/>
        <v>7742.7356093307262</v>
      </c>
      <c r="AK1212" s="56"/>
      <c r="AL1212" s="86">
        <f t="shared" si="392"/>
        <v>11.417004336324966</v>
      </c>
      <c r="AM1212" s="31">
        <f t="shared" si="393"/>
        <v>7111.7273424374825</v>
      </c>
      <c r="AN1212" s="86">
        <f t="shared" si="394"/>
        <v>10.486554882427136</v>
      </c>
      <c r="AO1212" s="31">
        <f t="shared" si="395"/>
        <v>6532.144237525461</v>
      </c>
      <c r="AP1212" s="89">
        <f t="shared" si="396"/>
        <v>9.6319340925777421</v>
      </c>
      <c r="AQ1212" s="20">
        <f t="shared" si="397"/>
        <v>5999.7953078460823</v>
      </c>
      <c r="AR1212" s="86">
        <f t="shared" si="398"/>
        <v>8.846962172412594</v>
      </c>
    </row>
    <row r="1213" spans="1:44" x14ac:dyDescent="0.25">
      <c r="A1213" s="3" t="s">
        <v>1060</v>
      </c>
      <c r="B1213" s="4">
        <v>40620</v>
      </c>
      <c r="C1213" s="7">
        <v>4301350302</v>
      </c>
      <c r="D1213" s="8">
        <v>361</v>
      </c>
      <c r="E1213" s="8">
        <v>23629</v>
      </c>
      <c r="F1213" s="8" t="s">
        <v>1695</v>
      </c>
      <c r="G1213" s="8" t="s">
        <v>1696</v>
      </c>
      <c r="H1213" s="8">
        <v>40.274450000000002</v>
      </c>
      <c r="I1213" s="9">
        <v>-110.41213</v>
      </c>
      <c r="J1213" s="7">
        <v>23629</v>
      </c>
      <c r="K1213" s="8">
        <v>365</v>
      </c>
      <c r="L1213" s="8">
        <v>730</v>
      </c>
      <c r="M1213" s="8">
        <v>1095</v>
      </c>
      <c r="N1213" s="8">
        <v>1460</v>
      </c>
      <c r="O1213" s="8">
        <v>1825</v>
      </c>
      <c r="P1213" s="8">
        <v>2190</v>
      </c>
      <c r="Q1213" s="6">
        <v>2.3290384453705478E-4</v>
      </c>
      <c r="R1213" s="33">
        <f t="shared" si="381"/>
        <v>21703.311833604082</v>
      </c>
      <c r="S1213" s="31">
        <f t="shared" si="382"/>
        <v>19934.56111332088</v>
      </c>
      <c r="T1213" s="31">
        <f t="shared" si="383"/>
        <v>18309.957937637682</v>
      </c>
      <c r="U1213" s="31">
        <f t="shared" si="384"/>
        <v>16817.754741238517</v>
      </c>
      <c r="V1213" s="31">
        <f t="shared" si="385"/>
        <v>15447.161347927255</v>
      </c>
      <c r="W1213" s="20">
        <f t="shared" si="386"/>
        <v>14188.266946466681</v>
      </c>
      <c r="Y1213" s="153">
        <f t="shared" si="378"/>
        <v>34.842000175999999</v>
      </c>
      <c r="Z1213" s="155">
        <f t="shared" si="387"/>
        <v>4364.2913440396669</v>
      </c>
      <c r="AA1213" s="156">
        <f t="shared" si="388"/>
        <v>13945.666593598015</v>
      </c>
      <c r="AD1213" s="14" t="s">
        <v>1060</v>
      </c>
      <c r="AE1213" s="57">
        <v>40620</v>
      </c>
      <c r="AF1213" s="33">
        <f t="shared" si="389"/>
        <v>21703.311833604082</v>
      </c>
      <c r="AG1213" s="84">
        <f t="shared" si="379"/>
        <v>32.0024882443699</v>
      </c>
      <c r="AH1213" s="31">
        <f t="shared" si="390"/>
        <v>19934.56111332088</v>
      </c>
      <c r="AI1213" s="86">
        <f t="shared" si="380"/>
        <v>29.394387482280624</v>
      </c>
      <c r="AJ1213" s="155">
        <f t="shared" si="391"/>
        <v>18309.957937637682</v>
      </c>
      <c r="AK1213" s="56"/>
      <c r="AL1213" s="86">
        <f t="shared" si="392"/>
        <v>26.998838617196018</v>
      </c>
      <c r="AM1213" s="31">
        <f t="shared" si="393"/>
        <v>16817.754741238517</v>
      </c>
      <c r="AN1213" s="86">
        <f t="shared" si="394"/>
        <v>24.798519347164806</v>
      </c>
      <c r="AO1213" s="31">
        <f t="shared" si="395"/>
        <v>15447.161347927255</v>
      </c>
      <c r="AP1213" s="89">
        <f t="shared" si="396"/>
        <v>22.777519082618046</v>
      </c>
      <c r="AQ1213" s="20">
        <f t="shared" si="397"/>
        <v>14188.266946466681</v>
      </c>
      <c r="AR1213" s="86">
        <f t="shared" si="398"/>
        <v>20.921223896310767</v>
      </c>
    </row>
    <row r="1214" spans="1:44" x14ac:dyDescent="0.25">
      <c r="A1214" s="3" t="s">
        <v>1107</v>
      </c>
      <c r="B1214" s="4">
        <v>40620</v>
      </c>
      <c r="C1214" s="7">
        <v>4301350393</v>
      </c>
      <c r="D1214" s="8">
        <v>324</v>
      </c>
      <c r="E1214" s="8">
        <v>2067</v>
      </c>
      <c r="F1214" s="8" t="s">
        <v>1695</v>
      </c>
      <c r="G1214" s="8" t="s">
        <v>1696</v>
      </c>
      <c r="H1214" s="8">
        <v>40.1293399999999</v>
      </c>
      <c r="I1214" s="9">
        <v>-110.155019999999</v>
      </c>
      <c r="J1214" s="7">
        <v>2067</v>
      </c>
      <c r="K1214" s="8">
        <v>365</v>
      </c>
      <c r="L1214" s="8">
        <v>730</v>
      </c>
      <c r="M1214" s="8">
        <v>1095</v>
      </c>
      <c r="N1214" s="8">
        <v>1460</v>
      </c>
      <c r="O1214" s="8">
        <v>1825</v>
      </c>
      <c r="P1214" s="8">
        <v>2190</v>
      </c>
      <c r="Q1214" s="6">
        <v>2.3290384453705478E-4</v>
      </c>
      <c r="R1214" s="33">
        <f t="shared" si="381"/>
        <v>1898.5460899767083</v>
      </c>
      <c r="S1214" s="31">
        <f t="shared" si="382"/>
        <v>1743.8206365582232</v>
      </c>
      <c r="T1214" s="31">
        <f t="shared" si="383"/>
        <v>1601.7048143001011</v>
      </c>
      <c r="U1214" s="31">
        <f t="shared" si="384"/>
        <v>1471.1709784645993</v>
      </c>
      <c r="V1214" s="31">
        <f t="shared" si="385"/>
        <v>1351.2752340837799</v>
      </c>
      <c r="W1214" s="20">
        <f t="shared" si="386"/>
        <v>1241.1506106202814</v>
      </c>
      <c r="Y1214" s="153">
        <f t="shared" si="378"/>
        <v>3.0478824479999997</v>
      </c>
      <c r="Z1214" s="155">
        <f t="shared" si="387"/>
        <v>381.77621601125696</v>
      </c>
      <c r="AA1214" s="156">
        <f t="shared" si="388"/>
        <v>1219.9285982888441</v>
      </c>
      <c r="AD1214" s="14" t="s">
        <v>1107</v>
      </c>
      <c r="AE1214" s="57">
        <v>40620</v>
      </c>
      <c r="AF1214" s="33">
        <f t="shared" si="389"/>
        <v>1898.5460899767083</v>
      </c>
      <c r="AG1214" s="84">
        <f t="shared" si="379"/>
        <v>2.7994897456986152</v>
      </c>
      <c r="AH1214" s="31">
        <f t="shared" si="390"/>
        <v>1743.8206365582232</v>
      </c>
      <c r="AI1214" s="86">
        <f t="shared" si="380"/>
        <v>2.5713402567131087</v>
      </c>
      <c r="AJ1214" s="155">
        <f t="shared" si="391"/>
        <v>1601.7048143001011</v>
      </c>
      <c r="AK1214" s="56"/>
      <c r="AL1214" s="86">
        <f t="shared" si="392"/>
        <v>2.3617842236973283</v>
      </c>
      <c r="AM1214" s="31">
        <f t="shared" si="393"/>
        <v>1471.1709784645993</v>
      </c>
      <c r="AN1214" s="86">
        <f t="shared" si="394"/>
        <v>2.1693063392691041</v>
      </c>
      <c r="AO1214" s="31">
        <f t="shared" si="395"/>
        <v>1351.2752340837799</v>
      </c>
      <c r="AP1214" s="89">
        <f t="shared" si="396"/>
        <v>1.9925147887668331</v>
      </c>
      <c r="AQ1214" s="20">
        <f t="shared" si="397"/>
        <v>1241.1506106202814</v>
      </c>
      <c r="AR1214" s="86">
        <f t="shared" si="398"/>
        <v>1.8301311859864722</v>
      </c>
    </row>
    <row r="1215" spans="1:44" x14ac:dyDescent="0.25">
      <c r="A1215" s="3" t="s">
        <v>1123</v>
      </c>
      <c r="B1215" s="4">
        <v>40620</v>
      </c>
      <c r="C1215" s="7">
        <v>4301350433</v>
      </c>
      <c r="D1215" s="8">
        <v>349</v>
      </c>
      <c r="E1215" s="8">
        <v>5399</v>
      </c>
      <c r="F1215" s="8" t="s">
        <v>1695</v>
      </c>
      <c r="G1215" s="8" t="s">
        <v>1696</v>
      </c>
      <c r="H1215" s="8">
        <v>40.080550000000002</v>
      </c>
      <c r="I1215" s="9">
        <v>-110.14661</v>
      </c>
      <c r="J1215" s="7">
        <v>5399</v>
      </c>
      <c r="K1215" s="8">
        <v>365</v>
      </c>
      <c r="L1215" s="8">
        <v>730</v>
      </c>
      <c r="M1215" s="8">
        <v>1095</v>
      </c>
      <c r="N1215" s="8">
        <v>1460</v>
      </c>
      <c r="O1215" s="8">
        <v>1825</v>
      </c>
      <c r="P1215" s="8">
        <v>2190</v>
      </c>
      <c r="Q1215" s="6">
        <v>2.3290384453705478E-4</v>
      </c>
      <c r="R1215" s="33">
        <f t="shared" si="381"/>
        <v>4958.9987130064092</v>
      </c>
      <c r="S1215" s="31">
        <f t="shared" si="382"/>
        <v>4554.8561280976519</v>
      </c>
      <c r="T1215" s="31">
        <f t="shared" si="383"/>
        <v>4183.6498753779615</v>
      </c>
      <c r="U1215" s="31">
        <f t="shared" si="384"/>
        <v>3842.6957487810218</v>
      </c>
      <c r="V1215" s="31">
        <f t="shared" si="385"/>
        <v>3529.5282964771782</v>
      </c>
      <c r="W1215" s="20">
        <f t="shared" si="386"/>
        <v>3241.8829931005803</v>
      </c>
      <c r="Y1215" s="153">
        <f t="shared" si="378"/>
        <v>7.9610630559999995</v>
      </c>
      <c r="Z1215" s="155">
        <f t="shared" si="387"/>
        <v>997.19873741885658</v>
      </c>
      <c r="AA1215" s="156">
        <f t="shared" si="388"/>
        <v>3186.4511379591049</v>
      </c>
      <c r="AD1215" s="14" t="s">
        <v>1123</v>
      </c>
      <c r="AE1215" s="57">
        <v>40620</v>
      </c>
      <c r="AF1215" s="33">
        <f t="shared" si="389"/>
        <v>4958.9987130064092</v>
      </c>
      <c r="AG1215" s="84">
        <f t="shared" si="379"/>
        <v>7.3122617982713223</v>
      </c>
      <c r="AH1215" s="31">
        <f t="shared" si="390"/>
        <v>4554.8561280976519</v>
      </c>
      <c r="AI1215" s="86">
        <f t="shared" si="380"/>
        <v>6.7163357745496235</v>
      </c>
      <c r="AJ1215" s="155">
        <f t="shared" si="391"/>
        <v>4183.6498753779615</v>
      </c>
      <c r="AK1215" s="56"/>
      <c r="AL1215" s="86">
        <f t="shared" si="392"/>
        <v>6.1689758218393207</v>
      </c>
      <c r="AM1215" s="31">
        <f t="shared" si="393"/>
        <v>3842.6957487810218</v>
      </c>
      <c r="AN1215" s="86">
        <f t="shared" si="394"/>
        <v>5.6662239601905631</v>
      </c>
      <c r="AO1215" s="31">
        <f t="shared" si="395"/>
        <v>3529.5282964771782</v>
      </c>
      <c r="AP1215" s="89">
        <f t="shared" si="396"/>
        <v>5.2044447724006444</v>
      </c>
      <c r="AQ1215" s="20">
        <f t="shared" si="397"/>
        <v>3241.8829931005803</v>
      </c>
      <c r="AR1215" s="86">
        <f t="shared" si="398"/>
        <v>4.7802991161785018</v>
      </c>
    </row>
    <row r="1216" spans="1:44" x14ac:dyDescent="0.25">
      <c r="A1216" s="3" t="s">
        <v>1003</v>
      </c>
      <c r="B1216" s="4">
        <v>40621</v>
      </c>
      <c r="C1216" s="7">
        <v>4301350232</v>
      </c>
      <c r="D1216" s="8">
        <v>343</v>
      </c>
      <c r="E1216" s="8">
        <v>9483</v>
      </c>
      <c r="F1216" s="8" t="s">
        <v>1695</v>
      </c>
      <c r="G1216" s="8" t="s">
        <v>1696</v>
      </c>
      <c r="H1216" s="8">
        <v>40.097839999999898</v>
      </c>
      <c r="I1216" s="9">
        <v>-110.07481</v>
      </c>
      <c r="J1216" s="7">
        <v>9483</v>
      </c>
      <c r="K1216" s="8">
        <v>365</v>
      </c>
      <c r="L1216" s="8">
        <v>730</v>
      </c>
      <c r="M1216" s="8">
        <v>1095</v>
      </c>
      <c r="N1216" s="8">
        <v>1460</v>
      </c>
      <c r="O1216" s="8">
        <v>1825</v>
      </c>
      <c r="P1216" s="8">
        <v>2190</v>
      </c>
      <c r="Q1216" s="6">
        <v>2.3290384453705478E-4</v>
      </c>
      <c r="R1216" s="33">
        <f t="shared" si="381"/>
        <v>8710.165733550617</v>
      </c>
      <c r="S1216" s="31">
        <f t="shared" si="382"/>
        <v>8000.3149958788736</v>
      </c>
      <c r="T1216" s="31">
        <f t="shared" si="383"/>
        <v>7348.3148301924812</v>
      </c>
      <c r="U1216" s="31">
        <f t="shared" si="384"/>
        <v>6749.4505993129151</v>
      </c>
      <c r="V1216" s="31">
        <f t="shared" si="385"/>
        <v>6199.3918939605637</v>
      </c>
      <c r="W1216" s="20">
        <f t="shared" si="386"/>
        <v>5694.1612194059644</v>
      </c>
      <c r="Y1216" s="153">
        <f t="shared" si="378"/>
        <v>13.983100751999999</v>
      </c>
      <c r="Z1216" s="155">
        <f t="shared" si="387"/>
        <v>1751.5161376075228</v>
      </c>
      <c r="AA1216" s="156">
        <f t="shared" si="388"/>
        <v>5596.7986925849582</v>
      </c>
      <c r="AD1216" s="14" t="s">
        <v>1003</v>
      </c>
      <c r="AE1216" s="57">
        <v>40621</v>
      </c>
      <c r="AF1216" s="33">
        <f t="shared" si="389"/>
        <v>8710.165733550617</v>
      </c>
      <c r="AG1216" s="84">
        <f t="shared" si="379"/>
        <v>12.84352262141266</v>
      </c>
      <c r="AH1216" s="31">
        <f t="shared" si="390"/>
        <v>8000.3149958788736</v>
      </c>
      <c r="AI1216" s="86">
        <f t="shared" si="380"/>
        <v>11.796816475283217</v>
      </c>
      <c r="AJ1216" s="155">
        <f t="shared" si="391"/>
        <v>7348.3148301924812</v>
      </c>
      <c r="AK1216" s="56"/>
      <c r="AL1216" s="86">
        <f t="shared" si="392"/>
        <v>10.835413542971342</v>
      </c>
      <c r="AM1216" s="31">
        <f t="shared" si="393"/>
        <v>6749.4505993129151</v>
      </c>
      <c r="AN1216" s="86">
        <f t="shared" si="394"/>
        <v>9.9523618845132624</v>
      </c>
      <c r="AO1216" s="31">
        <f t="shared" si="395"/>
        <v>6199.3918939605637</v>
      </c>
      <c r="AP1216" s="89">
        <f t="shared" si="396"/>
        <v>9.1412761208881843</v>
      </c>
      <c r="AQ1216" s="20">
        <f t="shared" si="397"/>
        <v>5694.1612194059644</v>
      </c>
      <c r="AR1216" s="86">
        <f t="shared" si="398"/>
        <v>8.3962912611077485</v>
      </c>
    </row>
    <row r="1217" spans="1:44" x14ac:dyDescent="0.25">
      <c r="A1217" s="3" t="s">
        <v>1004</v>
      </c>
      <c r="B1217" s="4">
        <v>40621</v>
      </c>
      <c r="C1217" s="7">
        <v>4301350233</v>
      </c>
      <c r="D1217" s="8">
        <v>332</v>
      </c>
      <c r="E1217" s="8">
        <v>5895</v>
      </c>
      <c r="F1217" s="8" t="s">
        <v>1695</v>
      </c>
      <c r="G1217" s="8" t="s">
        <v>1696</v>
      </c>
      <c r="H1217" s="8">
        <v>40.0977999999999</v>
      </c>
      <c r="I1217" s="9">
        <v>-110.07485</v>
      </c>
      <c r="J1217" s="7">
        <v>5895</v>
      </c>
      <c r="K1217" s="8">
        <v>365</v>
      </c>
      <c r="L1217" s="8">
        <v>730</v>
      </c>
      <c r="M1217" s="8">
        <v>1095</v>
      </c>
      <c r="N1217" s="8">
        <v>1460</v>
      </c>
      <c r="O1217" s="8">
        <v>1825</v>
      </c>
      <c r="P1217" s="8">
        <v>2190</v>
      </c>
      <c r="Q1217" s="6">
        <v>2.3290384453705478E-4</v>
      </c>
      <c r="R1217" s="33">
        <f t="shared" si="381"/>
        <v>5414.5762943457648</v>
      </c>
      <c r="S1217" s="31">
        <f t="shared" si="382"/>
        <v>4973.3055890230899</v>
      </c>
      <c r="T1217" s="31">
        <f t="shared" si="383"/>
        <v>4567.997039331929</v>
      </c>
      <c r="U1217" s="31">
        <f t="shared" si="384"/>
        <v>4195.7198442422896</v>
      </c>
      <c r="V1217" s="31">
        <f t="shared" si="385"/>
        <v>3853.7820536641907</v>
      </c>
      <c r="W1217" s="20">
        <f t="shared" si="386"/>
        <v>3539.7111028575514</v>
      </c>
      <c r="Y1217" s="153">
        <f t="shared" si="378"/>
        <v>8.6924368799999989</v>
      </c>
      <c r="Z1217" s="155">
        <f t="shared" si="387"/>
        <v>1088.8102532106241</v>
      </c>
      <c r="AA1217" s="156">
        <f t="shared" si="388"/>
        <v>3479.186786121305</v>
      </c>
      <c r="AD1217" s="14" t="s">
        <v>1004</v>
      </c>
      <c r="AE1217" s="57">
        <v>40621</v>
      </c>
      <c r="AF1217" s="33">
        <f t="shared" si="389"/>
        <v>5414.5762943457648</v>
      </c>
      <c r="AG1217" s="84">
        <f t="shared" si="379"/>
        <v>7.9840309873697812</v>
      </c>
      <c r="AH1217" s="31">
        <f t="shared" si="390"/>
        <v>4973.3055890230899</v>
      </c>
      <c r="AI1217" s="86">
        <f t="shared" si="380"/>
        <v>7.3333579164604625</v>
      </c>
      <c r="AJ1217" s="155">
        <f t="shared" si="391"/>
        <v>4567.997039331929</v>
      </c>
      <c r="AK1217" s="56"/>
      <c r="AL1217" s="86">
        <f t="shared" si="392"/>
        <v>6.7357126263646601</v>
      </c>
      <c r="AM1217" s="31">
        <f t="shared" si="393"/>
        <v>4195.7198442422896</v>
      </c>
      <c r="AN1217" s="86">
        <f t="shared" si="394"/>
        <v>6.1867735220084024</v>
      </c>
      <c r="AO1217" s="31">
        <f t="shared" si="395"/>
        <v>3853.7820536641907</v>
      </c>
      <c r="AP1217" s="89">
        <f t="shared" si="396"/>
        <v>5.6825712045382097</v>
      </c>
      <c r="AQ1217" s="20">
        <f t="shared" si="397"/>
        <v>3539.7111028575514</v>
      </c>
      <c r="AR1217" s="86">
        <f t="shared" si="398"/>
        <v>5.2194597684519852</v>
      </c>
    </row>
    <row r="1218" spans="1:44" x14ac:dyDescent="0.25">
      <c r="A1218" s="3" t="s">
        <v>1062</v>
      </c>
      <c r="B1218" s="4">
        <v>40626</v>
      </c>
      <c r="C1218" s="7">
        <v>4301350304</v>
      </c>
      <c r="D1218" s="8">
        <v>364</v>
      </c>
      <c r="E1218" s="8">
        <v>1948</v>
      </c>
      <c r="F1218" s="8" t="s">
        <v>1695</v>
      </c>
      <c r="G1218" s="8" t="s">
        <v>1696</v>
      </c>
      <c r="H1218" s="8">
        <v>40.115020000000001</v>
      </c>
      <c r="I1218" s="9">
        <v>-110.06945</v>
      </c>
      <c r="J1218" s="7">
        <v>1948</v>
      </c>
      <c r="K1218" s="8">
        <v>365</v>
      </c>
      <c r="L1218" s="8">
        <v>730</v>
      </c>
      <c r="M1218" s="8">
        <v>1095</v>
      </c>
      <c r="N1218" s="8">
        <v>1460</v>
      </c>
      <c r="O1218" s="8">
        <v>1825</v>
      </c>
      <c r="P1218" s="8">
        <v>2190</v>
      </c>
      <c r="Q1218" s="6">
        <v>2.3290384453705478E-4</v>
      </c>
      <c r="R1218" s="33">
        <f t="shared" si="381"/>
        <v>1789.2442105827904</v>
      </c>
      <c r="S1218" s="31">
        <f t="shared" si="382"/>
        <v>1643.4265118603864</v>
      </c>
      <c r="T1218" s="31">
        <f t="shared" si="383"/>
        <v>1509.4924906901776</v>
      </c>
      <c r="U1218" s="31">
        <f t="shared" si="384"/>
        <v>1386.4736652390129</v>
      </c>
      <c r="V1218" s="31">
        <f t="shared" si="385"/>
        <v>1273.4804818554442</v>
      </c>
      <c r="W1218" s="20">
        <f t="shared" si="386"/>
        <v>1169.6958826745565</v>
      </c>
      <c r="Y1218" s="153">
        <f t="shared" si="378"/>
        <v>2.8724117119999999</v>
      </c>
      <c r="Z1218" s="155">
        <f t="shared" si="387"/>
        <v>359.79684024669984</v>
      </c>
      <c r="AA1218" s="156">
        <f t="shared" si="388"/>
        <v>1149.6956504434777</v>
      </c>
      <c r="AD1218" s="14" t="s">
        <v>1062</v>
      </c>
      <c r="AE1218" s="57">
        <v>40626</v>
      </c>
      <c r="AF1218" s="33">
        <f t="shared" si="389"/>
        <v>1789.2442105827904</v>
      </c>
      <c r="AG1218" s="84">
        <f t="shared" si="379"/>
        <v>2.6383193152495901</v>
      </c>
      <c r="AH1218" s="31">
        <f t="shared" si="390"/>
        <v>1643.4265118603864</v>
      </c>
      <c r="AI1218" s="86">
        <f t="shared" si="380"/>
        <v>2.4233047025046615</v>
      </c>
      <c r="AJ1218" s="155">
        <f t="shared" si="391"/>
        <v>1509.4924906901776</v>
      </c>
      <c r="AK1218" s="56"/>
      <c r="AL1218" s="86">
        <f t="shared" si="392"/>
        <v>2.2258130951922572</v>
      </c>
      <c r="AM1218" s="31">
        <f t="shared" si="393"/>
        <v>1386.4736652390129</v>
      </c>
      <c r="AN1218" s="86">
        <f t="shared" si="394"/>
        <v>2.0444164242361951</v>
      </c>
      <c r="AO1218" s="31">
        <f t="shared" si="395"/>
        <v>1273.4804818554442</v>
      </c>
      <c r="AP1218" s="89">
        <f t="shared" si="396"/>
        <v>1.8778030036370539</v>
      </c>
      <c r="AQ1218" s="20">
        <f t="shared" si="397"/>
        <v>1169.6958826745565</v>
      </c>
      <c r="AR1218" s="86">
        <f t="shared" si="398"/>
        <v>1.7247680456224712</v>
      </c>
    </row>
    <row r="1219" spans="1:44" x14ac:dyDescent="0.25">
      <c r="A1219" s="3" t="s">
        <v>997</v>
      </c>
      <c r="B1219" s="4">
        <v>40627</v>
      </c>
      <c r="C1219" s="7">
        <v>4301350220</v>
      </c>
      <c r="D1219" s="8">
        <v>360</v>
      </c>
      <c r="E1219" s="8">
        <v>2910</v>
      </c>
      <c r="F1219" s="8" t="s">
        <v>1695</v>
      </c>
      <c r="G1219" s="8" t="s">
        <v>1696</v>
      </c>
      <c r="H1219" s="8">
        <v>40.072029999999899</v>
      </c>
      <c r="I1219" s="9">
        <v>-110.0934</v>
      </c>
      <c r="J1219" s="7">
        <v>2910</v>
      </c>
      <c r="K1219" s="8">
        <v>365</v>
      </c>
      <c r="L1219" s="8">
        <v>730</v>
      </c>
      <c r="M1219" s="8">
        <v>1095</v>
      </c>
      <c r="N1219" s="8">
        <v>1460</v>
      </c>
      <c r="O1219" s="8">
        <v>1825</v>
      </c>
      <c r="P1219" s="8">
        <v>2190</v>
      </c>
      <c r="Q1219" s="6">
        <v>2.3290384453705478E-4</v>
      </c>
      <c r="R1219" s="33">
        <f t="shared" si="381"/>
        <v>2672.8442776159754</v>
      </c>
      <c r="S1219" s="31">
        <f t="shared" si="382"/>
        <v>2455.0159905101254</v>
      </c>
      <c r="T1219" s="31">
        <f t="shared" si="383"/>
        <v>2254.9400143267026</v>
      </c>
      <c r="U1219" s="31">
        <f t="shared" si="384"/>
        <v>2071.1695923231659</v>
      </c>
      <c r="V1219" s="31">
        <f t="shared" si="385"/>
        <v>1902.3758738189645</v>
      </c>
      <c r="W1219" s="20">
        <f t="shared" si="386"/>
        <v>1747.3383052273919</v>
      </c>
      <c r="Y1219" s="153">
        <f t="shared" si="378"/>
        <v>4.29092304</v>
      </c>
      <c r="Z1219" s="155">
        <f t="shared" si="387"/>
        <v>537.4788527299263</v>
      </c>
      <c r="AA1219" s="156">
        <f t="shared" si="388"/>
        <v>1717.4611615967763</v>
      </c>
      <c r="AD1219" s="14" t="s">
        <v>997</v>
      </c>
      <c r="AE1219" s="57">
        <v>40627</v>
      </c>
      <c r="AF1219" s="33">
        <f t="shared" si="389"/>
        <v>2672.8442776159754</v>
      </c>
      <c r="AG1219" s="84">
        <f t="shared" si="379"/>
        <v>3.9412264924929707</v>
      </c>
      <c r="AH1219" s="31">
        <f t="shared" si="390"/>
        <v>2455.0159905101254</v>
      </c>
      <c r="AI1219" s="86">
        <f t="shared" si="380"/>
        <v>3.6200290987107624</v>
      </c>
      <c r="AJ1219" s="155">
        <f t="shared" si="391"/>
        <v>2254.9400143267026</v>
      </c>
      <c r="AK1219" s="56"/>
      <c r="AL1219" s="86">
        <f t="shared" si="392"/>
        <v>3.325008268485353</v>
      </c>
      <c r="AM1219" s="31">
        <f t="shared" si="393"/>
        <v>2071.1695923231659</v>
      </c>
      <c r="AN1219" s="86">
        <f t="shared" si="394"/>
        <v>3.0540306953425702</v>
      </c>
      <c r="AO1219" s="31">
        <f t="shared" si="395"/>
        <v>1902.3758738189645</v>
      </c>
      <c r="AP1219" s="89">
        <f t="shared" si="396"/>
        <v>2.8051369304845108</v>
      </c>
      <c r="AQ1219" s="20">
        <f t="shared" si="397"/>
        <v>1747.3383052273919</v>
      </c>
      <c r="AR1219" s="86">
        <f t="shared" si="398"/>
        <v>2.5765272139432192</v>
      </c>
    </row>
    <row r="1220" spans="1:44" x14ac:dyDescent="0.25">
      <c r="A1220" s="3" t="s">
        <v>1026</v>
      </c>
      <c r="B1220" s="4">
        <v>40627</v>
      </c>
      <c r="C1220" s="7">
        <v>4301350257</v>
      </c>
      <c r="D1220" s="8">
        <v>362</v>
      </c>
      <c r="E1220" s="8">
        <v>3139</v>
      </c>
      <c r="F1220" s="8" t="s">
        <v>1695</v>
      </c>
      <c r="G1220" s="8" t="s">
        <v>1696</v>
      </c>
      <c r="H1220" s="8">
        <v>40.06523</v>
      </c>
      <c r="I1220" s="9">
        <v>-110.06544</v>
      </c>
      <c r="J1220" s="7">
        <v>3139</v>
      </c>
      <c r="K1220" s="8">
        <v>365</v>
      </c>
      <c r="L1220" s="8">
        <v>730</v>
      </c>
      <c r="M1220" s="8">
        <v>1095</v>
      </c>
      <c r="N1220" s="8">
        <v>1460</v>
      </c>
      <c r="O1220" s="8">
        <v>1825</v>
      </c>
      <c r="P1220" s="8">
        <v>2190</v>
      </c>
      <c r="Q1220" s="6">
        <v>2.3290384453705478E-4</v>
      </c>
      <c r="R1220" s="33">
        <f t="shared" si="381"/>
        <v>2883.1815077101537</v>
      </c>
      <c r="S1220" s="31">
        <f t="shared" si="382"/>
        <v>2648.2114069454583</v>
      </c>
      <c r="T1220" s="31">
        <f t="shared" si="383"/>
        <v>2432.3906202651269</v>
      </c>
      <c r="U1220" s="31">
        <f t="shared" si="384"/>
        <v>2234.1585396228243</v>
      </c>
      <c r="V1220" s="31">
        <f t="shared" si="385"/>
        <v>2052.0817415524843</v>
      </c>
      <c r="W1220" s="20">
        <f t="shared" si="386"/>
        <v>1884.8436220305096</v>
      </c>
      <c r="Y1220" s="153">
        <f t="shared" ref="Y1220:Y1283" si="399">J1220*$X$11</f>
        <v>4.6285936159999999</v>
      </c>
      <c r="Z1220" s="155">
        <f t="shared" si="387"/>
        <v>579.77529852894804</v>
      </c>
      <c r="AA1220" s="156">
        <f t="shared" si="388"/>
        <v>1852.6153217361789</v>
      </c>
      <c r="AD1220" s="14" t="s">
        <v>1026</v>
      </c>
      <c r="AE1220" s="57">
        <v>40627</v>
      </c>
      <c r="AF1220" s="33">
        <f t="shared" si="389"/>
        <v>2883.1815077101537</v>
      </c>
      <c r="AG1220" s="84">
        <f t="shared" ref="AG1220:AG1283" si="400">AF1220*$X$11</f>
        <v>4.2513779931049607</v>
      </c>
      <c r="AH1220" s="31">
        <f t="shared" si="390"/>
        <v>2648.2114069454583</v>
      </c>
      <c r="AI1220" s="86">
        <f t="shared" ref="AI1220:AI1283" si="401">AH1220*$X$11</f>
        <v>3.9049042408429835</v>
      </c>
      <c r="AJ1220" s="155">
        <f t="shared" si="391"/>
        <v>2432.3906202651269</v>
      </c>
      <c r="AK1220" s="56"/>
      <c r="AL1220" s="86">
        <f t="shared" si="392"/>
        <v>3.5866669947682213</v>
      </c>
      <c r="AM1220" s="31">
        <f t="shared" si="393"/>
        <v>2234.1585396228243</v>
      </c>
      <c r="AN1220" s="86">
        <f t="shared" si="394"/>
        <v>3.2943650696495976</v>
      </c>
      <c r="AO1220" s="31">
        <f t="shared" si="395"/>
        <v>2052.0817415524843</v>
      </c>
      <c r="AP1220" s="89">
        <f t="shared" si="396"/>
        <v>3.0258848195157664</v>
      </c>
      <c r="AQ1220" s="20">
        <f t="shared" si="397"/>
        <v>1884.8436220305096</v>
      </c>
      <c r="AR1220" s="86">
        <f t="shared" si="398"/>
        <v>2.7792848538033557</v>
      </c>
    </row>
    <row r="1221" spans="1:44" x14ac:dyDescent="0.25">
      <c r="A1221" s="3" t="s">
        <v>1017</v>
      </c>
      <c r="B1221" s="4">
        <v>40632</v>
      </c>
      <c r="C1221" s="7">
        <v>4301350248</v>
      </c>
      <c r="D1221" s="8">
        <v>360</v>
      </c>
      <c r="E1221" s="8">
        <v>11378</v>
      </c>
      <c r="F1221" s="8" t="s">
        <v>1695</v>
      </c>
      <c r="G1221" s="8" t="s">
        <v>1696</v>
      </c>
      <c r="H1221" s="8">
        <v>40.064920000000001</v>
      </c>
      <c r="I1221" s="9">
        <v>-110.07496</v>
      </c>
      <c r="J1221" s="7">
        <v>11378</v>
      </c>
      <c r="K1221" s="8">
        <v>365</v>
      </c>
      <c r="L1221" s="8">
        <v>730</v>
      </c>
      <c r="M1221" s="8">
        <v>1095</v>
      </c>
      <c r="N1221" s="8">
        <v>1460</v>
      </c>
      <c r="O1221" s="8">
        <v>1825</v>
      </c>
      <c r="P1221" s="8">
        <v>2190</v>
      </c>
      <c r="Q1221" s="6">
        <v>2.3290384453705478E-4</v>
      </c>
      <c r="R1221" s="33">
        <f t="shared" ref="R1221:R1284" si="402">(J1221*(EXP(-Q1221*K1221)))</f>
        <v>10450.729275159645</v>
      </c>
      <c r="S1221" s="31">
        <f t="shared" ref="S1221:S1284" si="403">(J1221*(EXP(-Q1221*L1221)))</f>
        <v>9599.0281580839201</v>
      </c>
      <c r="T1221" s="31">
        <f t="shared" ref="T1221:T1284" si="404">(J1221*(EXP(-Q1221*M1221)))</f>
        <v>8816.7379666698362</v>
      </c>
      <c r="U1221" s="31">
        <f t="shared" ref="U1221:U1284" si="405">(J1221*(EXP(-Q1221*N1221)))</f>
        <v>8098.2019317707845</v>
      </c>
      <c r="V1221" s="31">
        <f t="shared" ref="V1221:V1284" si="406">(J1221*(EXP(-Q1221*O1221)))</f>
        <v>7438.2242928907826</v>
      </c>
      <c r="W1221" s="20">
        <f t="shared" ref="W1221:W1284" si="407">(J1221*(EXP(-Q1221*P1221)))</f>
        <v>6832.032727449232</v>
      </c>
      <c r="Y1221" s="153">
        <f t="shared" si="399"/>
        <v>16.777361631999998</v>
      </c>
      <c r="Z1221" s="155">
        <f t="shared" ref="Z1221:Z1284" si="408">(87/365)*T1221</f>
        <v>2101.5238441103443</v>
      </c>
      <c r="AA1221" s="156">
        <f t="shared" ref="AA1221:AA1284" si="409">(278/365)*T1221</f>
        <v>6715.2141225594914</v>
      </c>
      <c r="AD1221" s="14" t="s">
        <v>1017</v>
      </c>
      <c r="AE1221" s="57">
        <v>40632</v>
      </c>
      <c r="AF1221" s="33">
        <f t="shared" ref="AF1221:AF1284" si="410">R1221</f>
        <v>10450.729275159645</v>
      </c>
      <c r="AG1221" s="84">
        <f t="shared" si="400"/>
        <v>15.410060148311004</v>
      </c>
      <c r="AH1221" s="31">
        <f t="shared" ref="AH1221:AH1284" si="411">S1221</f>
        <v>9599.0281580839201</v>
      </c>
      <c r="AI1221" s="86">
        <f t="shared" si="401"/>
        <v>14.154189376333695</v>
      </c>
      <c r="AJ1221" s="155">
        <f t="shared" ref="AJ1221:AJ1284" si="412">T1221</f>
        <v>8816.7379666698362</v>
      </c>
      <c r="AK1221" s="56"/>
      <c r="AL1221" s="86">
        <f t="shared" ref="AL1221:AL1284" si="413">AJ1221*$X$11</f>
        <v>13.000668068325206</v>
      </c>
      <c r="AM1221" s="31">
        <f t="shared" ref="AM1221:AM1284" si="414">U1221</f>
        <v>8098.2019317707845</v>
      </c>
      <c r="AN1221" s="86">
        <f t="shared" ref="AN1221:AN1284" si="415">AM1221*$X$11</f>
        <v>11.941155069281018</v>
      </c>
      <c r="AO1221" s="31">
        <f t="shared" ref="AO1221:AO1284" si="416">V1221</f>
        <v>7438.2242928907826</v>
      </c>
      <c r="AP1221" s="89">
        <f t="shared" ref="AP1221:AP1284" si="417">AO1221*$X$11</f>
        <v>10.967989001736346</v>
      </c>
      <c r="AQ1221" s="20">
        <f t="shared" ref="AQ1221:AQ1284" si="418">W1221</f>
        <v>6832.032727449232</v>
      </c>
      <c r="AR1221" s="86">
        <f t="shared" ref="AR1221:AR1284" si="419">AQ1221*$X$11</f>
        <v>10.0741328660639</v>
      </c>
    </row>
    <row r="1222" spans="1:44" x14ac:dyDescent="0.25">
      <c r="A1222" s="3" t="s">
        <v>1018</v>
      </c>
      <c r="B1222" s="4">
        <v>40635</v>
      </c>
      <c r="C1222" s="7">
        <v>4301350249</v>
      </c>
      <c r="D1222" s="8">
        <v>362</v>
      </c>
      <c r="E1222" s="8">
        <v>3311</v>
      </c>
      <c r="F1222" s="8" t="s">
        <v>1695</v>
      </c>
      <c r="G1222" s="8" t="s">
        <v>1696</v>
      </c>
      <c r="H1222" s="8">
        <v>40.0649599999999</v>
      </c>
      <c r="I1222" s="9">
        <v>-110.0749</v>
      </c>
      <c r="J1222" s="7">
        <v>3311</v>
      </c>
      <c r="K1222" s="8">
        <v>365</v>
      </c>
      <c r="L1222" s="8">
        <v>730</v>
      </c>
      <c r="M1222" s="8">
        <v>1095</v>
      </c>
      <c r="N1222" s="8">
        <v>1460</v>
      </c>
      <c r="O1222" s="8">
        <v>1825</v>
      </c>
      <c r="P1222" s="8">
        <v>2190</v>
      </c>
      <c r="Q1222" s="6">
        <v>2.3290384453705478E-4</v>
      </c>
      <c r="R1222" s="33">
        <f t="shared" si="402"/>
        <v>3041.1640560778333</v>
      </c>
      <c r="S1222" s="31">
        <f t="shared" si="403"/>
        <v>2793.3188812986341</v>
      </c>
      <c r="T1222" s="31">
        <f t="shared" si="404"/>
        <v>2565.6722980878735</v>
      </c>
      <c r="U1222" s="31">
        <f t="shared" si="405"/>
        <v>2356.5781856295539</v>
      </c>
      <c r="V1222" s="31">
        <f t="shared" si="406"/>
        <v>2164.5245767060451</v>
      </c>
      <c r="W1222" s="20">
        <f t="shared" si="407"/>
        <v>1988.1227246075239</v>
      </c>
      <c r="Y1222" s="153">
        <f t="shared" si="399"/>
        <v>4.8822151839999997</v>
      </c>
      <c r="Z1222" s="155">
        <f t="shared" si="408"/>
        <v>611.54380803738354</v>
      </c>
      <c r="AA1222" s="156">
        <f t="shared" si="409"/>
        <v>1954.12849005049</v>
      </c>
      <c r="AD1222" s="14" t="s">
        <v>1018</v>
      </c>
      <c r="AE1222" s="57">
        <v>40635</v>
      </c>
      <c r="AF1222" s="33">
        <f t="shared" si="410"/>
        <v>3041.1640560778333</v>
      </c>
      <c r="AG1222" s="84">
        <f t="shared" si="400"/>
        <v>4.484330211905232</v>
      </c>
      <c r="AH1222" s="31">
        <f t="shared" si="411"/>
        <v>2793.3188812986341</v>
      </c>
      <c r="AI1222" s="86">
        <f t="shared" si="401"/>
        <v>4.1188715965056133</v>
      </c>
      <c r="AJ1222" s="155">
        <f t="shared" si="412"/>
        <v>2565.6722980878735</v>
      </c>
      <c r="AK1222" s="56"/>
      <c r="AL1222" s="86">
        <f t="shared" si="413"/>
        <v>3.7831966931116852</v>
      </c>
      <c r="AM1222" s="31">
        <f t="shared" si="414"/>
        <v>2356.5781856295539</v>
      </c>
      <c r="AN1222" s="86">
        <f t="shared" si="415"/>
        <v>3.4748782241509448</v>
      </c>
      <c r="AO1222" s="31">
        <f t="shared" si="416"/>
        <v>2164.5245767060451</v>
      </c>
      <c r="AP1222" s="89">
        <f t="shared" si="417"/>
        <v>3.1916867274344383</v>
      </c>
      <c r="AQ1222" s="20">
        <f t="shared" si="418"/>
        <v>1988.1227246075239</v>
      </c>
      <c r="AR1222" s="86">
        <f t="shared" si="419"/>
        <v>2.9315744348336765</v>
      </c>
    </row>
    <row r="1223" spans="1:44" x14ac:dyDescent="0.25">
      <c r="A1223" s="3" t="s">
        <v>1544</v>
      </c>
      <c r="B1223" s="4">
        <v>40635</v>
      </c>
      <c r="C1223" s="7">
        <v>4304751289</v>
      </c>
      <c r="D1223" s="8">
        <v>366</v>
      </c>
      <c r="E1223" s="8">
        <v>8524</v>
      </c>
      <c r="F1223" s="8" t="s">
        <v>1695</v>
      </c>
      <c r="G1223" s="8" t="s">
        <v>1697</v>
      </c>
      <c r="H1223" s="8">
        <v>40.161940000000001</v>
      </c>
      <c r="I1223" s="9">
        <v>-109.86184</v>
      </c>
      <c r="J1223" s="7">
        <v>8524</v>
      </c>
      <c r="K1223" s="8">
        <v>365</v>
      </c>
      <c r="L1223" s="8">
        <v>730</v>
      </c>
      <c r="M1223" s="8">
        <v>1095</v>
      </c>
      <c r="N1223" s="8">
        <v>1460</v>
      </c>
      <c r="O1223" s="8">
        <v>1825</v>
      </c>
      <c r="P1223" s="8">
        <v>2190</v>
      </c>
      <c r="Q1223" s="6">
        <v>2.3290384453705478E-4</v>
      </c>
      <c r="R1223" s="33">
        <f t="shared" si="402"/>
        <v>7829.321176081984</v>
      </c>
      <c r="S1223" s="31">
        <f t="shared" si="403"/>
        <v>7191.2564615492474</v>
      </c>
      <c r="T1223" s="31">
        <f t="shared" si="404"/>
        <v>6605.1919869830972</v>
      </c>
      <c r="U1223" s="31">
        <f t="shared" si="405"/>
        <v>6066.8898986126005</v>
      </c>
      <c r="V1223" s="31">
        <f t="shared" si="406"/>
        <v>5572.457714238094</v>
      </c>
      <c r="W1223" s="20">
        <f t="shared" si="407"/>
        <v>5118.3201765492395</v>
      </c>
      <c r="Y1223" s="153">
        <f t="shared" si="399"/>
        <v>12.569013055999999</v>
      </c>
      <c r="Z1223" s="155">
        <f t="shared" si="408"/>
        <v>1574.3882270343272</v>
      </c>
      <c r="AA1223" s="156">
        <f t="shared" si="409"/>
        <v>5030.8037599487698</v>
      </c>
      <c r="AD1223" s="14" t="s">
        <v>1544</v>
      </c>
      <c r="AE1223" s="57">
        <v>40635</v>
      </c>
      <c r="AF1223" s="33">
        <f t="shared" si="410"/>
        <v>7829.321176081984</v>
      </c>
      <c r="AG1223" s="84">
        <f t="shared" si="400"/>
        <v>11.544678564264633</v>
      </c>
      <c r="AH1223" s="31">
        <f t="shared" si="411"/>
        <v>7191.2564615492474</v>
      </c>
      <c r="AI1223" s="86">
        <f t="shared" si="401"/>
        <v>10.603824067838673</v>
      </c>
      <c r="AJ1223" s="155">
        <f t="shared" si="412"/>
        <v>6605.1919869830972</v>
      </c>
      <c r="AK1223" s="56"/>
      <c r="AL1223" s="86">
        <f t="shared" si="413"/>
        <v>9.7396462132540034</v>
      </c>
      <c r="AM1223" s="31">
        <f t="shared" si="414"/>
        <v>6066.8898986126005</v>
      </c>
      <c r="AN1223" s="86">
        <f t="shared" si="415"/>
        <v>8.9458960986598175</v>
      </c>
      <c r="AO1223" s="31">
        <f t="shared" si="416"/>
        <v>5572.457714238094</v>
      </c>
      <c r="AP1223" s="89">
        <f t="shared" si="417"/>
        <v>8.2168340877834964</v>
      </c>
      <c r="AQ1223" s="20">
        <f t="shared" si="418"/>
        <v>5118.3201765492395</v>
      </c>
      <c r="AR1223" s="86">
        <f t="shared" si="419"/>
        <v>7.5471883064096215</v>
      </c>
    </row>
    <row r="1224" spans="1:44" x14ac:dyDescent="0.25">
      <c r="A1224" s="3" t="s">
        <v>1104</v>
      </c>
      <c r="B1224" s="4">
        <v>40638</v>
      </c>
      <c r="C1224" s="7">
        <v>4301350388</v>
      </c>
      <c r="D1224" s="8">
        <v>366</v>
      </c>
      <c r="E1224" s="8">
        <v>15467</v>
      </c>
      <c r="F1224" s="8" t="s">
        <v>1695</v>
      </c>
      <c r="G1224" s="8" t="s">
        <v>1696</v>
      </c>
      <c r="H1224" s="8">
        <v>40.259270000000001</v>
      </c>
      <c r="I1224" s="9">
        <v>-110.41773000000001</v>
      </c>
      <c r="J1224" s="7">
        <v>15467</v>
      </c>
      <c r="K1224" s="8">
        <v>365</v>
      </c>
      <c r="L1224" s="8">
        <v>730</v>
      </c>
      <c r="M1224" s="8">
        <v>1095</v>
      </c>
      <c r="N1224" s="8">
        <v>1460</v>
      </c>
      <c r="O1224" s="8">
        <v>1825</v>
      </c>
      <c r="P1224" s="8">
        <v>2190</v>
      </c>
      <c r="Q1224" s="6">
        <v>2.3290384453705478E-4</v>
      </c>
      <c r="R1224" s="33">
        <f t="shared" si="402"/>
        <v>14206.488811644773</v>
      </c>
      <c r="S1224" s="31">
        <f t="shared" si="403"/>
        <v>13048.705266398663</v>
      </c>
      <c r="T1224" s="31">
        <f t="shared" si="404"/>
        <v>11985.277388862925</v>
      </c>
      <c r="U1224" s="31">
        <f t="shared" si="405"/>
        <v>11008.515492942408</v>
      </c>
      <c r="V1224" s="31">
        <f t="shared" si="406"/>
        <v>10111.356577442584</v>
      </c>
      <c r="W1224" s="20">
        <f t="shared" si="407"/>
        <v>9287.3132532481341</v>
      </c>
      <c r="Y1224" s="153">
        <f t="shared" si="399"/>
        <v>22.806772047999999</v>
      </c>
      <c r="Z1224" s="155">
        <f t="shared" si="408"/>
        <v>2856.7647474823957</v>
      </c>
      <c r="AA1224" s="156">
        <f t="shared" si="409"/>
        <v>9128.5126413805301</v>
      </c>
      <c r="AD1224" s="14" t="s">
        <v>1104</v>
      </c>
      <c r="AE1224" s="57">
        <v>40638</v>
      </c>
      <c r="AF1224" s="33">
        <f t="shared" si="410"/>
        <v>14206.488811644773</v>
      </c>
      <c r="AG1224" s="84">
        <f t="shared" si="400"/>
        <v>20.94809283827793</v>
      </c>
      <c r="AH1224" s="31">
        <f t="shared" si="411"/>
        <v>13048.705266398663</v>
      </c>
      <c r="AI1224" s="86">
        <f t="shared" si="401"/>
        <v>19.24089005833655</v>
      </c>
      <c r="AJ1224" s="155">
        <f t="shared" si="412"/>
        <v>11985.277388862925</v>
      </c>
      <c r="AK1224" s="56"/>
      <c r="AL1224" s="86">
        <f t="shared" si="413"/>
        <v>17.672818862083492</v>
      </c>
      <c r="AM1224" s="31">
        <f t="shared" si="414"/>
        <v>11008.515492942408</v>
      </c>
      <c r="AN1224" s="86">
        <f t="shared" si="415"/>
        <v>16.23254046902527</v>
      </c>
      <c r="AO1224" s="31">
        <f t="shared" si="416"/>
        <v>10111.356577442584</v>
      </c>
      <c r="AP1224" s="89">
        <f t="shared" si="417"/>
        <v>14.909640173128498</v>
      </c>
      <c r="AQ1224" s="20">
        <f t="shared" si="418"/>
        <v>9287.3132532481341</v>
      </c>
      <c r="AR1224" s="86">
        <f t="shared" si="419"/>
        <v>13.694552033697516</v>
      </c>
    </row>
    <row r="1225" spans="1:44" x14ac:dyDescent="0.25">
      <c r="A1225" s="3" t="s">
        <v>853</v>
      </c>
      <c r="B1225" s="4">
        <v>40639</v>
      </c>
      <c r="C1225" s="7">
        <v>4301334246</v>
      </c>
      <c r="D1225" s="8">
        <v>360</v>
      </c>
      <c r="E1225" s="8">
        <v>858</v>
      </c>
      <c r="F1225" s="8" t="s">
        <v>1695</v>
      </c>
      <c r="G1225" s="8" t="s">
        <v>1696</v>
      </c>
      <c r="H1225" s="8">
        <v>40.079569999999897</v>
      </c>
      <c r="I1225" s="9">
        <v>-110.19207</v>
      </c>
      <c r="J1225" s="7">
        <v>858</v>
      </c>
      <c r="K1225" s="8">
        <v>365</v>
      </c>
      <c r="L1225" s="8">
        <v>730</v>
      </c>
      <c r="M1225" s="8">
        <v>1095</v>
      </c>
      <c r="N1225" s="8">
        <v>1460</v>
      </c>
      <c r="O1225" s="8">
        <v>1825</v>
      </c>
      <c r="P1225" s="8">
        <v>2190</v>
      </c>
      <c r="Q1225" s="6">
        <v>2.3290384453705478E-4</v>
      </c>
      <c r="R1225" s="33">
        <f t="shared" si="402"/>
        <v>788.0757354620298</v>
      </c>
      <c r="S1225" s="31">
        <f t="shared" si="403"/>
        <v>723.85007555247</v>
      </c>
      <c r="T1225" s="31">
        <f t="shared" si="404"/>
        <v>664.85860216230617</v>
      </c>
      <c r="U1225" s="31">
        <f t="shared" si="405"/>
        <v>610.67474577775818</v>
      </c>
      <c r="V1225" s="31">
        <f t="shared" si="406"/>
        <v>560.90670094043696</v>
      </c>
      <c r="W1225" s="20">
        <f t="shared" si="407"/>
        <v>515.19459308766397</v>
      </c>
      <c r="Y1225" s="153">
        <f t="shared" si="399"/>
        <v>1.2651587520000001</v>
      </c>
      <c r="Z1225" s="155">
        <f t="shared" si="408"/>
        <v>158.47314626882365</v>
      </c>
      <c r="AA1225" s="156">
        <f t="shared" si="409"/>
        <v>506.38545589348251</v>
      </c>
      <c r="AD1225" s="14" t="s">
        <v>853</v>
      </c>
      <c r="AE1225" s="57">
        <v>40639</v>
      </c>
      <c r="AF1225" s="33">
        <f t="shared" si="410"/>
        <v>788.0757354620298</v>
      </c>
      <c r="AG1225" s="84">
        <f t="shared" si="400"/>
        <v>1.1620523472711233</v>
      </c>
      <c r="AH1225" s="31">
        <f t="shared" si="411"/>
        <v>723.85007555247</v>
      </c>
      <c r="AI1225" s="86">
        <f t="shared" si="401"/>
        <v>1.0673487858054413</v>
      </c>
      <c r="AJ1225" s="155">
        <f t="shared" si="412"/>
        <v>664.85860216230617</v>
      </c>
      <c r="AK1225" s="56"/>
      <c r="AL1225" s="86">
        <f t="shared" si="413"/>
        <v>0.9803632626668155</v>
      </c>
      <c r="AM1225" s="31">
        <f t="shared" si="414"/>
        <v>610.67474577775818</v>
      </c>
      <c r="AN1225" s="86">
        <f t="shared" si="415"/>
        <v>0.90046678233811861</v>
      </c>
      <c r="AO1225" s="31">
        <f t="shared" si="416"/>
        <v>560.90670094043696</v>
      </c>
      <c r="AP1225" s="89">
        <f t="shared" si="417"/>
        <v>0.82708161043151562</v>
      </c>
      <c r="AQ1225" s="20">
        <f t="shared" si="418"/>
        <v>515.19459308766397</v>
      </c>
      <c r="AR1225" s="86">
        <f t="shared" si="419"/>
        <v>0.75967709606985634</v>
      </c>
    </row>
    <row r="1226" spans="1:44" x14ac:dyDescent="0.25">
      <c r="A1226" s="3" t="s">
        <v>994</v>
      </c>
      <c r="B1226" s="4">
        <v>40639</v>
      </c>
      <c r="C1226" s="7">
        <v>4301350217</v>
      </c>
      <c r="D1226" s="8">
        <v>366</v>
      </c>
      <c r="E1226" s="8">
        <v>4190</v>
      </c>
      <c r="F1226" s="8" t="s">
        <v>1695</v>
      </c>
      <c r="G1226" s="8" t="s">
        <v>1696</v>
      </c>
      <c r="H1226" s="8">
        <v>40.0833599999999</v>
      </c>
      <c r="I1226" s="9">
        <v>-110.074839999999</v>
      </c>
      <c r="J1226" s="7">
        <v>4190</v>
      </c>
      <c r="K1226" s="8">
        <v>365</v>
      </c>
      <c r="L1226" s="8">
        <v>730</v>
      </c>
      <c r="M1226" s="8">
        <v>1095</v>
      </c>
      <c r="N1226" s="8">
        <v>1460</v>
      </c>
      <c r="O1226" s="8">
        <v>1825</v>
      </c>
      <c r="P1226" s="8">
        <v>2190</v>
      </c>
      <c r="Q1226" s="6">
        <v>2.3290384453705478E-4</v>
      </c>
      <c r="R1226" s="33">
        <f t="shared" si="402"/>
        <v>3848.5283584917311</v>
      </c>
      <c r="S1226" s="31">
        <f t="shared" si="403"/>
        <v>3534.8855670918992</v>
      </c>
      <c r="T1226" s="31">
        <f t="shared" si="404"/>
        <v>3246.8036632401663</v>
      </c>
      <c r="U1226" s="31">
        <f t="shared" si="405"/>
        <v>2982.1995160941806</v>
      </c>
      <c r="V1226" s="31">
        <f t="shared" si="406"/>
        <v>2739.1597633338351</v>
      </c>
      <c r="W1226" s="20">
        <f t="shared" si="407"/>
        <v>2515.9269755679629</v>
      </c>
      <c r="Y1226" s="153">
        <f t="shared" si="399"/>
        <v>6.1783393599999998</v>
      </c>
      <c r="Z1226" s="155">
        <f t="shared" si="408"/>
        <v>773.89566767642316</v>
      </c>
      <c r="AA1226" s="156">
        <f t="shared" si="409"/>
        <v>2472.907995563743</v>
      </c>
      <c r="AD1226" s="14" t="s">
        <v>994</v>
      </c>
      <c r="AE1226" s="57">
        <v>40639</v>
      </c>
      <c r="AF1226" s="33">
        <f t="shared" si="410"/>
        <v>3848.5283584917311</v>
      </c>
      <c r="AG1226" s="84">
        <f t="shared" si="400"/>
        <v>5.674824399843831</v>
      </c>
      <c r="AH1226" s="31">
        <f t="shared" si="411"/>
        <v>3534.8855670918992</v>
      </c>
      <c r="AI1226" s="86">
        <f t="shared" si="401"/>
        <v>5.2123443036419577</v>
      </c>
      <c r="AJ1226" s="155">
        <f t="shared" si="412"/>
        <v>3246.8036632401663</v>
      </c>
      <c r="AK1226" s="56"/>
      <c r="AL1226" s="86">
        <f t="shared" si="413"/>
        <v>4.7875548608088074</v>
      </c>
      <c r="AM1226" s="31">
        <f t="shared" si="414"/>
        <v>2982.1995160941806</v>
      </c>
      <c r="AN1226" s="86">
        <f t="shared" si="415"/>
        <v>4.3973844032595775</v>
      </c>
      <c r="AO1226" s="31">
        <f t="shared" si="416"/>
        <v>2739.1597633338351</v>
      </c>
      <c r="AP1226" s="89">
        <f t="shared" si="417"/>
        <v>4.0390115940653262</v>
      </c>
      <c r="AQ1226" s="20">
        <f t="shared" si="418"/>
        <v>2515.9269755679629</v>
      </c>
      <c r="AR1226" s="86">
        <f t="shared" si="419"/>
        <v>3.7098450262618861</v>
      </c>
    </row>
    <row r="1227" spans="1:44" x14ac:dyDescent="0.25">
      <c r="A1227" s="3" t="s">
        <v>995</v>
      </c>
      <c r="B1227" s="4">
        <v>40639</v>
      </c>
      <c r="C1227" s="7">
        <v>4301350218</v>
      </c>
      <c r="D1227" s="8">
        <v>353</v>
      </c>
      <c r="E1227" s="8">
        <v>9364</v>
      </c>
      <c r="F1227" s="8" t="s">
        <v>1695</v>
      </c>
      <c r="G1227" s="8" t="s">
        <v>1696</v>
      </c>
      <c r="H1227" s="8">
        <v>40.083300000000001</v>
      </c>
      <c r="I1227" s="9">
        <v>-110.07487</v>
      </c>
      <c r="J1227" s="7">
        <v>9364</v>
      </c>
      <c r="K1227" s="8">
        <v>365</v>
      </c>
      <c r="L1227" s="8">
        <v>730</v>
      </c>
      <c r="M1227" s="8">
        <v>1095</v>
      </c>
      <c r="N1227" s="8">
        <v>1460</v>
      </c>
      <c r="O1227" s="8">
        <v>1825</v>
      </c>
      <c r="P1227" s="8">
        <v>2190</v>
      </c>
      <c r="Q1227" s="6">
        <v>2.3290384453705478E-4</v>
      </c>
      <c r="R1227" s="33">
        <f t="shared" si="402"/>
        <v>8600.8638541566979</v>
      </c>
      <c r="S1227" s="31">
        <f t="shared" si="403"/>
        <v>7899.9208711810361</v>
      </c>
      <c r="T1227" s="31">
        <f t="shared" si="404"/>
        <v>7256.1025065825579</v>
      </c>
      <c r="U1227" s="31">
        <f t="shared" si="405"/>
        <v>6664.7532860873289</v>
      </c>
      <c r="V1227" s="31">
        <f t="shared" si="406"/>
        <v>6121.597141732228</v>
      </c>
      <c r="W1227" s="20">
        <f t="shared" si="407"/>
        <v>5622.7064914602397</v>
      </c>
      <c r="Y1227" s="153">
        <f t="shared" si="399"/>
        <v>13.807630015999999</v>
      </c>
      <c r="Z1227" s="155">
        <f t="shared" si="408"/>
        <v>1729.5367618429657</v>
      </c>
      <c r="AA1227" s="156">
        <f t="shared" si="409"/>
        <v>5526.5657447395915</v>
      </c>
      <c r="AD1227" s="14" t="s">
        <v>995</v>
      </c>
      <c r="AE1227" s="57">
        <v>40639</v>
      </c>
      <c r="AF1227" s="33">
        <f t="shared" si="410"/>
        <v>8600.8638541566979</v>
      </c>
      <c r="AG1227" s="84">
        <f t="shared" si="400"/>
        <v>12.682352190963634</v>
      </c>
      <c r="AH1227" s="31">
        <f t="shared" si="411"/>
        <v>7899.9208711810361</v>
      </c>
      <c r="AI1227" s="86">
        <f t="shared" si="401"/>
        <v>11.648780921074769</v>
      </c>
      <c r="AJ1227" s="155">
        <f t="shared" si="412"/>
        <v>7256.1025065825579</v>
      </c>
      <c r="AK1227" s="56"/>
      <c r="AL1227" s="86">
        <f t="shared" si="413"/>
        <v>10.699442414466271</v>
      </c>
      <c r="AM1227" s="31">
        <f t="shared" si="414"/>
        <v>6664.7532860873289</v>
      </c>
      <c r="AN1227" s="86">
        <f t="shared" si="415"/>
        <v>9.8274719694803547</v>
      </c>
      <c r="AO1227" s="31">
        <f t="shared" si="416"/>
        <v>6121.597141732228</v>
      </c>
      <c r="AP1227" s="89">
        <f t="shared" si="417"/>
        <v>9.0265643357584064</v>
      </c>
      <c r="AQ1227" s="20">
        <f t="shared" si="418"/>
        <v>5622.7064914602397</v>
      </c>
      <c r="AR1227" s="86">
        <f t="shared" si="419"/>
        <v>8.2909281207437466</v>
      </c>
    </row>
    <row r="1228" spans="1:44" x14ac:dyDescent="0.25">
      <c r="A1228" s="3" t="s">
        <v>1020</v>
      </c>
      <c r="B1228" s="4">
        <v>40639</v>
      </c>
      <c r="C1228" s="7">
        <v>4301350251</v>
      </c>
      <c r="D1228" s="8">
        <v>363</v>
      </c>
      <c r="E1228" s="8">
        <v>6960</v>
      </c>
      <c r="F1228" s="8" t="s">
        <v>1695</v>
      </c>
      <c r="G1228" s="8" t="s">
        <v>1696</v>
      </c>
      <c r="H1228" s="8">
        <v>40.061700000000002</v>
      </c>
      <c r="I1228" s="9">
        <v>-110.0748</v>
      </c>
      <c r="J1228" s="7">
        <v>6960</v>
      </c>
      <c r="K1228" s="8">
        <v>365</v>
      </c>
      <c r="L1228" s="8">
        <v>730</v>
      </c>
      <c r="M1228" s="8">
        <v>1095</v>
      </c>
      <c r="N1228" s="8">
        <v>1460</v>
      </c>
      <c r="O1228" s="8">
        <v>1825</v>
      </c>
      <c r="P1228" s="8">
        <v>2190</v>
      </c>
      <c r="Q1228" s="6">
        <v>2.3290384453705478E-4</v>
      </c>
      <c r="R1228" s="33">
        <f t="shared" si="402"/>
        <v>6392.7821897619206</v>
      </c>
      <c r="S1228" s="31">
        <f t="shared" si="403"/>
        <v>5871.7908226633936</v>
      </c>
      <c r="T1228" s="31">
        <f t="shared" si="404"/>
        <v>5393.2585909669588</v>
      </c>
      <c r="U1228" s="31">
        <f t="shared" si="405"/>
        <v>4953.7252105048919</v>
      </c>
      <c r="V1228" s="31">
        <f t="shared" si="406"/>
        <v>4550.0123992371109</v>
      </c>
      <c r="W1228" s="20">
        <f t="shared" si="407"/>
        <v>4179.2008949768551</v>
      </c>
      <c r="Y1228" s="153">
        <f t="shared" si="399"/>
        <v>10.262826239999999</v>
      </c>
      <c r="Z1228" s="155">
        <f t="shared" si="408"/>
        <v>1285.5164312715765</v>
      </c>
      <c r="AA1228" s="156">
        <f t="shared" si="409"/>
        <v>4107.7421596953818</v>
      </c>
      <c r="AD1228" s="14" t="s">
        <v>1020</v>
      </c>
      <c r="AE1228" s="57">
        <v>40639</v>
      </c>
      <c r="AF1228" s="33">
        <f t="shared" si="410"/>
        <v>6392.7821897619206</v>
      </c>
      <c r="AG1228" s="84">
        <f t="shared" si="400"/>
        <v>9.4264386212203011</v>
      </c>
      <c r="AH1228" s="31">
        <f t="shared" si="411"/>
        <v>5871.7908226633936</v>
      </c>
      <c r="AI1228" s="86">
        <f t="shared" si="401"/>
        <v>8.6582139268133709</v>
      </c>
      <c r="AJ1228" s="155">
        <f t="shared" si="412"/>
        <v>5393.2585909669588</v>
      </c>
      <c r="AK1228" s="56"/>
      <c r="AL1228" s="86">
        <f t="shared" si="413"/>
        <v>7.952597095758783</v>
      </c>
      <c r="AM1228" s="31">
        <f t="shared" si="414"/>
        <v>4953.7252105048919</v>
      </c>
      <c r="AN1228" s="86">
        <f t="shared" si="415"/>
        <v>7.3044857867987254</v>
      </c>
      <c r="AO1228" s="31">
        <f t="shared" si="416"/>
        <v>4550.0123992371109</v>
      </c>
      <c r="AP1228" s="89">
        <f t="shared" si="417"/>
        <v>6.7091934832206865</v>
      </c>
      <c r="AQ1228" s="20">
        <f t="shared" si="418"/>
        <v>4179.2008949768551</v>
      </c>
      <c r="AR1228" s="86">
        <f t="shared" si="419"/>
        <v>6.1624156044827521</v>
      </c>
    </row>
    <row r="1229" spans="1:44" x14ac:dyDescent="0.25">
      <c r="A1229" s="3" t="s">
        <v>900</v>
      </c>
      <c r="B1229" s="4">
        <v>40642</v>
      </c>
      <c r="C1229" s="7">
        <v>4301350053</v>
      </c>
      <c r="D1229" s="8">
        <v>361</v>
      </c>
      <c r="E1229" s="8">
        <v>910</v>
      </c>
      <c r="F1229" s="8" t="s">
        <v>1695</v>
      </c>
      <c r="G1229" s="8" t="s">
        <v>1696</v>
      </c>
      <c r="H1229" s="8">
        <v>40.089730000000003</v>
      </c>
      <c r="I1229" s="9">
        <v>-110.18342</v>
      </c>
      <c r="J1229" s="7">
        <v>910</v>
      </c>
      <c r="K1229" s="8">
        <v>365</v>
      </c>
      <c r="L1229" s="8">
        <v>730</v>
      </c>
      <c r="M1229" s="8">
        <v>1095</v>
      </c>
      <c r="N1229" s="8">
        <v>1460</v>
      </c>
      <c r="O1229" s="8">
        <v>1825</v>
      </c>
      <c r="P1229" s="8">
        <v>2190</v>
      </c>
      <c r="Q1229" s="6">
        <v>2.3290384453705478E-4</v>
      </c>
      <c r="R1229" s="33">
        <f t="shared" si="402"/>
        <v>835.83790124760742</v>
      </c>
      <c r="S1229" s="31">
        <f t="shared" si="403"/>
        <v>767.71977710110457</v>
      </c>
      <c r="T1229" s="31">
        <f t="shared" si="404"/>
        <v>705.15306289941566</v>
      </c>
      <c r="U1229" s="31">
        <f t="shared" si="405"/>
        <v>647.68533643095566</v>
      </c>
      <c r="V1229" s="31">
        <f t="shared" si="406"/>
        <v>594.90104645197857</v>
      </c>
      <c r="W1229" s="20">
        <f t="shared" si="407"/>
        <v>546.41850782024972</v>
      </c>
      <c r="Y1229" s="153">
        <f t="shared" si="399"/>
        <v>1.3418350399999999</v>
      </c>
      <c r="Z1229" s="155">
        <f t="shared" si="408"/>
        <v>168.07757937602508</v>
      </c>
      <c r="AA1229" s="156">
        <f t="shared" si="409"/>
        <v>537.07548352339052</v>
      </c>
      <c r="AD1229" s="14" t="s">
        <v>900</v>
      </c>
      <c r="AE1229" s="57">
        <v>40642</v>
      </c>
      <c r="AF1229" s="33">
        <f t="shared" si="410"/>
        <v>835.83790124760742</v>
      </c>
      <c r="AG1229" s="84">
        <f t="shared" si="400"/>
        <v>1.2324797622572521</v>
      </c>
      <c r="AH1229" s="31">
        <f t="shared" si="411"/>
        <v>767.71977710110457</v>
      </c>
      <c r="AI1229" s="86">
        <f t="shared" si="401"/>
        <v>1.132036591005771</v>
      </c>
      <c r="AJ1229" s="155">
        <f t="shared" si="412"/>
        <v>705.15306289941566</v>
      </c>
      <c r="AK1229" s="56"/>
      <c r="AL1229" s="86">
        <f t="shared" si="413"/>
        <v>1.0397792179799559</v>
      </c>
      <c r="AM1229" s="31">
        <f t="shared" si="414"/>
        <v>647.68533643095566</v>
      </c>
      <c r="AN1229" s="86">
        <f t="shared" si="415"/>
        <v>0.95504052672224704</v>
      </c>
      <c r="AO1229" s="31">
        <f t="shared" si="416"/>
        <v>594.90104645197857</v>
      </c>
      <c r="AP1229" s="89">
        <f t="shared" si="417"/>
        <v>0.87720776863948624</v>
      </c>
      <c r="AQ1229" s="20">
        <f t="shared" si="418"/>
        <v>546.41850782024972</v>
      </c>
      <c r="AR1229" s="86">
        <f t="shared" si="419"/>
        <v>0.80571813219530231</v>
      </c>
    </row>
    <row r="1230" spans="1:44" x14ac:dyDescent="0.25">
      <c r="A1230" s="3" t="s">
        <v>1128</v>
      </c>
      <c r="B1230" s="4">
        <v>40642</v>
      </c>
      <c r="C1230" s="7">
        <v>4301350444</v>
      </c>
      <c r="D1230" s="8">
        <v>364</v>
      </c>
      <c r="E1230" s="8">
        <v>6105</v>
      </c>
      <c r="F1230" s="8" t="s">
        <v>1695</v>
      </c>
      <c r="G1230" s="8" t="s">
        <v>1696</v>
      </c>
      <c r="H1230" s="8">
        <v>40.080620000000003</v>
      </c>
      <c r="I1230" s="9">
        <v>-110.06986000000001</v>
      </c>
      <c r="J1230" s="7">
        <v>6105</v>
      </c>
      <c r="K1230" s="8">
        <v>365</v>
      </c>
      <c r="L1230" s="8">
        <v>730</v>
      </c>
      <c r="M1230" s="8">
        <v>1095</v>
      </c>
      <c r="N1230" s="8">
        <v>1460</v>
      </c>
      <c r="O1230" s="8">
        <v>1825</v>
      </c>
      <c r="P1230" s="8">
        <v>2190</v>
      </c>
      <c r="Q1230" s="6">
        <v>2.3290384453705478E-4</v>
      </c>
      <c r="R1230" s="33">
        <f t="shared" si="402"/>
        <v>5607.4619638644435</v>
      </c>
      <c r="S1230" s="31">
        <f t="shared" si="403"/>
        <v>5150.4716914310366</v>
      </c>
      <c r="T1230" s="31">
        <f t="shared" si="404"/>
        <v>4730.724669231794</v>
      </c>
      <c r="U1230" s="31">
        <f t="shared" si="405"/>
        <v>4345.1856911109717</v>
      </c>
      <c r="V1230" s="31">
        <f t="shared" si="406"/>
        <v>3991.0669105377242</v>
      </c>
      <c r="W1230" s="20">
        <f t="shared" si="407"/>
        <v>3665.8076815853015</v>
      </c>
      <c r="Y1230" s="153">
        <f t="shared" si="399"/>
        <v>9.0020911199999993</v>
      </c>
      <c r="Z1230" s="155">
        <f t="shared" si="408"/>
        <v>1127.5973869127838</v>
      </c>
      <c r="AA1230" s="156">
        <f t="shared" si="409"/>
        <v>3603.1272823190102</v>
      </c>
      <c r="AD1230" s="14" t="s">
        <v>1128</v>
      </c>
      <c r="AE1230" s="57">
        <v>40642</v>
      </c>
      <c r="AF1230" s="33">
        <f t="shared" si="410"/>
        <v>5607.4619638644435</v>
      </c>
      <c r="AG1230" s="84">
        <f t="shared" si="400"/>
        <v>8.2684493940445325</v>
      </c>
      <c r="AH1230" s="31">
        <f t="shared" si="411"/>
        <v>5150.4716914310366</v>
      </c>
      <c r="AI1230" s="86">
        <f t="shared" si="401"/>
        <v>7.5945971297694861</v>
      </c>
      <c r="AJ1230" s="155">
        <f t="shared" si="412"/>
        <v>4730.724669231794</v>
      </c>
      <c r="AK1230" s="56"/>
      <c r="AL1230" s="86">
        <f t="shared" si="413"/>
        <v>6.975661676667726</v>
      </c>
      <c r="AM1230" s="31">
        <f t="shared" si="414"/>
        <v>4345.1856911109717</v>
      </c>
      <c r="AN1230" s="86">
        <f t="shared" si="415"/>
        <v>6.4071674897135367</v>
      </c>
      <c r="AO1230" s="31">
        <f t="shared" si="416"/>
        <v>3991.0669105377242</v>
      </c>
      <c r="AP1230" s="89">
        <f t="shared" si="417"/>
        <v>5.8850037665319377</v>
      </c>
      <c r="AQ1230" s="20">
        <f t="shared" si="418"/>
        <v>3665.8076815853015</v>
      </c>
      <c r="AR1230" s="86">
        <f t="shared" si="419"/>
        <v>5.405394722035517</v>
      </c>
    </row>
    <row r="1231" spans="1:44" x14ac:dyDescent="0.25">
      <c r="A1231" s="3" t="s">
        <v>1555</v>
      </c>
      <c r="B1231" s="4">
        <v>40642</v>
      </c>
      <c r="C1231" s="7">
        <v>4304751303</v>
      </c>
      <c r="D1231" s="8">
        <v>362</v>
      </c>
      <c r="E1231" s="8">
        <v>2932</v>
      </c>
      <c r="F1231" s="8" t="s">
        <v>1695</v>
      </c>
      <c r="G1231" s="8" t="s">
        <v>1697</v>
      </c>
      <c r="H1231" s="8">
        <v>40.165959999999899</v>
      </c>
      <c r="I1231" s="9">
        <v>-109.8476</v>
      </c>
      <c r="J1231" s="7">
        <v>2932</v>
      </c>
      <c r="K1231" s="8">
        <v>365</v>
      </c>
      <c r="L1231" s="8">
        <v>730</v>
      </c>
      <c r="M1231" s="8">
        <v>1095</v>
      </c>
      <c r="N1231" s="8">
        <v>1460</v>
      </c>
      <c r="O1231" s="8">
        <v>1825</v>
      </c>
      <c r="P1231" s="8">
        <v>2190</v>
      </c>
      <c r="Q1231" s="6">
        <v>2.3290384453705478E-4</v>
      </c>
      <c r="R1231" s="33">
        <f t="shared" si="402"/>
        <v>2693.0513477560276</v>
      </c>
      <c r="S1231" s="31">
        <f t="shared" si="403"/>
        <v>2473.5762488576247</v>
      </c>
      <c r="T1231" s="31">
        <f t="shared" si="404"/>
        <v>2271.9876707924027</v>
      </c>
      <c r="U1231" s="31">
        <f t="shared" si="405"/>
        <v>2086.8279191379802</v>
      </c>
      <c r="V1231" s="31">
        <f t="shared" si="406"/>
        <v>1916.7580969200012</v>
      </c>
      <c r="W1231" s="20">
        <f t="shared" si="407"/>
        <v>1760.5484229988704</v>
      </c>
      <c r="Y1231" s="153">
        <f t="shared" si="399"/>
        <v>4.3233630079999994</v>
      </c>
      <c r="Z1231" s="155">
        <f t="shared" si="408"/>
        <v>541.54226673681922</v>
      </c>
      <c r="AA1231" s="156">
        <f t="shared" si="409"/>
        <v>1730.4454040555834</v>
      </c>
      <c r="AD1231" s="14" t="s">
        <v>1555</v>
      </c>
      <c r="AE1231" s="57">
        <v>40642</v>
      </c>
      <c r="AF1231" s="33">
        <f t="shared" si="410"/>
        <v>2693.0513477560276</v>
      </c>
      <c r="AG1231" s="84">
        <f t="shared" si="400"/>
        <v>3.9710227065255639</v>
      </c>
      <c r="AH1231" s="31">
        <f t="shared" si="411"/>
        <v>2473.5762488576247</v>
      </c>
      <c r="AI1231" s="86">
        <f t="shared" si="401"/>
        <v>3.6473970162955172</v>
      </c>
      <c r="AJ1231" s="155">
        <f t="shared" si="412"/>
        <v>2271.9876707924027</v>
      </c>
      <c r="AK1231" s="56"/>
      <c r="AL1231" s="86">
        <f t="shared" si="413"/>
        <v>3.3501457880409125</v>
      </c>
      <c r="AM1231" s="31">
        <f t="shared" si="414"/>
        <v>2086.8279191379802</v>
      </c>
      <c r="AN1231" s="86">
        <f t="shared" si="415"/>
        <v>3.0771195871973935</v>
      </c>
      <c r="AO1231" s="31">
        <f t="shared" si="416"/>
        <v>1916.7580969200012</v>
      </c>
      <c r="AP1231" s="89">
        <f t="shared" si="417"/>
        <v>2.8263441512648062</v>
      </c>
      <c r="AQ1231" s="20">
        <f t="shared" si="418"/>
        <v>1760.5484229988704</v>
      </c>
      <c r="AR1231" s="86">
        <f t="shared" si="419"/>
        <v>2.5960061138424462</v>
      </c>
    </row>
    <row r="1232" spans="1:44" x14ac:dyDescent="0.25">
      <c r="A1232" s="3" t="s">
        <v>1543</v>
      </c>
      <c r="B1232" s="4">
        <v>40645</v>
      </c>
      <c r="C1232" s="7">
        <v>4304751288</v>
      </c>
      <c r="D1232" s="8">
        <v>366</v>
      </c>
      <c r="E1232" s="8">
        <v>25943</v>
      </c>
      <c r="F1232" s="8" t="s">
        <v>1695</v>
      </c>
      <c r="G1232" s="8" t="s">
        <v>1697</v>
      </c>
      <c r="H1232" s="8">
        <v>40.165979999999898</v>
      </c>
      <c r="I1232" s="9">
        <v>-109.85708</v>
      </c>
      <c r="J1232" s="7">
        <v>25943</v>
      </c>
      <c r="K1232" s="8">
        <v>365</v>
      </c>
      <c r="L1232" s="8">
        <v>730</v>
      </c>
      <c r="M1232" s="8">
        <v>1095</v>
      </c>
      <c r="N1232" s="8">
        <v>1460</v>
      </c>
      <c r="O1232" s="8">
        <v>1825</v>
      </c>
      <c r="P1232" s="8">
        <v>2190</v>
      </c>
      <c r="Q1232" s="6">
        <v>2.3290384453705478E-4</v>
      </c>
      <c r="R1232" s="33">
        <f t="shared" si="402"/>
        <v>23828.728211062284</v>
      </c>
      <c r="S1232" s="31">
        <f t="shared" si="403"/>
        <v>21886.762832235116</v>
      </c>
      <c r="T1232" s="31">
        <f t="shared" si="404"/>
        <v>20103.061440439054</v>
      </c>
      <c r="U1232" s="31">
        <f t="shared" si="405"/>
        <v>18464.726025305805</v>
      </c>
      <c r="V1232" s="31">
        <f t="shared" si="406"/>
        <v>16959.909723190856</v>
      </c>
      <c r="W1232" s="20">
        <f t="shared" si="407"/>
        <v>15577.731152066744</v>
      </c>
      <c r="Y1232" s="153">
        <f t="shared" si="399"/>
        <v>38.254094991999999</v>
      </c>
      <c r="Z1232" s="155">
        <f t="shared" si="408"/>
        <v>4791.6886173101302</v>
      </c>
      <c r="AA1232" s="156">
        <f t="shared" si="409"/>
        <v>15311.372823128922</v>
      </c>
      <c r="AD1232" s="14" t="s">
        <v>1543</v>
      </c>
      <c r="AE1232" s="57">
        <v>40645</v>
      </c>
      <c r="AF1232" s="33">
        <f t="shared" si="410"/>
        <v>23828.728211062284</v>
      </c>
      <c r="AG1232" s="84">
        <f t="shared" si="400"/>
        <v>35.136508211252625</v>
      </c>
      <c r="AH1232" s="31">
        <f t="shared" si="411"/>
        <v>21886.762832235116</v>
      </c>
      <c r="AI1232" s="86">
        <f t="shared" si="401"/>
        <v>32.272994813695298</v>
      </c>
      <c r="AJ1232" s="155">
        <f t="shared" si="412"/>
        <v>20103.061440439054</v>
      </c>
      <c r="AK1232" s="56"/>
      <c r="AL1232" s="86">
        <f t="shared" si="413"/>
        <v>29.642848628630762</v>
      </c>
      <c r="AM1232" s="31">
        <f t="shared" si="414"/>
        <v>18464.726025305805</v>
      </c>
      <c r="AN1232" s="86">
        <f t="shared" si="415"/>
        <v>27.227050972258521</v>
      </c>
      <c r="AO1232" s="31">
        <f t="shared" si="416"/>
        <v>16959.909723190856</v>
      </c>
      <c r="AP1232" s="89">
        <f t="shared" si="417"/>
        <v>25.008133122872739</v>
      </c>
      <c r="AQ1232" s="20">
        <f t="shared" si="418"/>
        <v>15577.731152066744</v>
      </c>
      <c r="AR1232" s="86">
        <f t="shared" si="419"/>
        <v>22.970050003893103</v>
      </c>
    </row>
    <row r="1233" spans="1:44" x14ac:dyDescent="0.25">
      <c r="A1233" s="3" t="s">
        <v>1021</v>
      </c>
      <c r="B1233" s="4">
        <v>40647</v>
      </c>
      <c r="C1233" s="7">
        <v>4301350252</v>
      </c>
      <c r="D1233" s="8">
        <v>364</v>
      </c>
      <c r="E1233" s="8">
        <v>4999</v>
      </c>
      <c r="F1233" s="8" t="s">
        <v>1695</v>
      </c>
      <c r="G1233" s="8" t="s">
        <v>1696</v>
      </c>
      <c r="H1233" s="8">
        <v>40.097969999999897</v>
      </c>
      <c r="I1233" s="9">
        <v>-110.08896</v>
      </c>
      <c r="J1233" s="7">
        <v>4999</v>
      </c>
      <c r="K1233" s="8">
        <v>365</v>
      </c>
      <c r="L1233" s="8">
        <v>730</v>
      </c>
      <c r="M1233" s="8">
        <v>1095</v>
      </c>
      <c r="N1233" s="8">
        <v>1460</v>
      </c>
      <c r="O1233" s="8">
        <v>1825</v>
      </c>
      <c r="P1233" s="8">
        <v>2190</v>
      </c>
      <c r="Q1233" s="6">
        <v>2.3290384453705478E-4</v>
      </c>
      <c r="R1233" s="33">
        <f t="shared" si="402"/>
        <v>4591.5974377327357</v>
      </c>
      <c r="S1233" s="31">
        <f t="shared" si="403"/>
        <v>4217.3968854158484</v>
      </c>
      <c r="T1233" s="31">
        <f t="shared" si="404"/>
        <v>3873.6924850925038</v>
      </c>
      <c r="U1233" s="31">
        <f t="shared" si="405"/>
        <v>3557.9988976025797</v>
      </c>
      <c r="V1233" s="31">
        <f t="shared" si="406"/>
        <v>3268.0333310037813</v>
      </c>
      <c r="W1233" s="20">
        <f t="shared" si="407"/>
        <v>3001.699033619152</v>
      </c>
      <c r="Y1233" s="153">
        <f t="shared" si="399"/>
        <v>7.3712454559999996</v>
      </c>
      <c r="Z1233" s="155">
        <f t="shared" si="408"/>
        <v>923.31848274807624</v>
      </c>
      <c r="AA1233" s="156">
        <f t="shared" si="409"/>
        <v>2950.3740023444275</v>
      </c>
      <c r="AD1233" s="14" t="s">
        <v>1021</v>
      </c>
      <c r="AE1233" s="57">
        <v>40647</v>
      </c>
      <c r="AF1233" s="33">
        <f t="shared" si="410"/>
        <v>4591.5974377327357</v>
      </c>
      <c r="AG1233" s="84">
        <f t="shared" si="400"/>
        <v>6.7705124522241791</v>
      </c>
      <c r="AH1233" s="31">
        <f t="shared" si="411"/>
        <v>4217.3968854158484</v>
      </c>
      <c r="AI1233" s="86">
        <f t="shared" si="401"/>
        <v>6.2187372730086263</v>
      </c>
      <c r="AJ1233" s="155">
        <f t="shared" si="412"/>
        <v>3873.6924850925038</v>
      </c>
      <c r="AK1233" s="56"/>
      <c r="AL1233" s="86">
        <f t="shared" si="413"/>
        <v>5.7119300117382403</v>
      </c>
      <c r="AM1233" s="31">
        <f t="shared" si="414"/>
        <v>3557.9988976025797</v>
      </c>
      <c r="AN1233" s="86">
        <f t="shared" si="415"/>
        <v>5.2464259264664985</v>
      </c>
      <c r="AO1233" s="31">
        <f t="shared" si="416"/>
        <v>3268.0333310037813</v>
      </c>
      <c r="AP1233" s="89">
        <f t="shared" si="417"/>
        <v>4.8188589400316397</v>
      </c>
      <c r="AQ1233" s="20">
        <f t="shared" si="418"/>
        <v>3001.699033619152</v>
      </c>
      <c r="AR1233" s="86">
        <f t="shared" si="419"/>
        <v>4.4261372998289188</v>
      </c>
    </row>
    <row r="1234" spans="1:44" x14ac:dyDescent="0.25">
      <c r="A1234" s="3" t="s">
        <v>764</v>
      </c>
      <c r="B1234" s="4">
        <v>40649</v>
      </c>
      <c r="C1234" s="7">
        <v>4301334075</v>
      </c>
      <c r="D1234" s="8">
        <v>355</v>
      </c>
      <c r="E1234" s="8">
        <v>8857</v>
      </c>
      <c r="F1234" s="8" t="s">
        <v>1695</v>
      </c>
      <c r="G1234" s="8" t="s">
        <v>1696</v>
      </c>
      <c r="H1234" s="8">
        <v>40.069119999999899</v>
      </c>
      <c r="I1234" s="9">
        <v>-110.14545</v>
      </c>
      <c r="J1234" s="7">
        <v>8857</v>
      </c>
      <c r="K1234" s="8">
        <v>365</v>
      </c>
      <c r="L1234" s="8">
        <v>730</v>
      </c>
      <c r="M1234" s="8">
        <v>1095</v>
      </c>
      <c r="N1234" s="8">
        <v>1460</v>
      </c>
      <c r="O1234" s="8">
        <v>1825</v>
      </c>
      <c r="P1234" s="8">
        <v>2190</v>
      </c>
      <c r="Q1234" s="6">
        <v>2.3290384453705478E-4</v>
      </c>
      <c r="R1234" s="33">
        <f t="shared" si="402"/>
        <v>8135.1827377473173</v>
      </c>
      <c r="S1234" s="31">
        <f t="shared" si="403"/>
        <v>7472.1912810818494</v>
      </c>
      <c r="T1234" s="31">
        <f t="shared" si="404"/>
        <v>6863.2315143957403</v>
      </c>
      <c r="U1234" s="31">
        <f t="shared" si="405"/>
        <v>6303.9000272186531</v>
      </c>
      <c r="V1234" s="31">
        <f t="shared" si="406"/>
        <v>5790.1522729946964</v>
      </c>
      <c r="W1234" s="20">
        <f t="shared" si="407"/>
        <v>5318.2733228175293</v>
      </c>
      <c r="Y1234" s="153">
        <f t="shared" si="399"/>
        <v>13.060036208</v>
      </c>
      <c r="Z1234" s="155">
        <f t="shared" si="408"/>
        <v>1635.8935390477518</v>
      </c>
      <c r="AA1234" s="156">
        <f t="shared" si="409"/>
        <v>5227.3379753479885</v>
      </c>
      <c r="AD1234" s="14" t="s">
        <v>764</v>
      </c>
      <c r="AE1234" s="57">
        <v>40649</v>
      </c>
      <c r="AF1234" s="33">
        <f t="shared" si="410"/>
        <v>8135.1827377473173</v>
      </c>
      <c r="AG1234" s="84">
        <f t="shared" si="400"/>
        <v>11.99568489484888</v>
      </c>
      <c r="AH1234" s="31">
        <f t="shared" si="411"/>
        <v>7472.1912810818494</v>
      </c>
      <c r="AI1234" s="86">
        <f t="shared" si="401"/>
        <v>11.018074820371554</v>
      </c>
      <c r="AJ1234" s="155">
        <f t="shared" si="412"/>
        <v>6863.2315143957403</v>
      </c>
      <c r="AK1234" s="56"/>
      <c r="AL1234" s="86">
        <f t="shared" si="413"/>
        <v>10.120136850163153</v>
      </c>
      <c r="AM1234" s="31">
        <f t="shared" si="414"/>
        <v>6303.9000272186531</v>
      </c>
      <c r="AN1234" s="86">
        <f t="shared" si="415"/>
        <v>9.2953779617351007</v>
      </c>
      <c r="AO1234" s="31">
        <f t="shared" si="416"/>
        <v>5790.1522729946964</v>
      </c>
      <c r="AP1234" s="89">
        <f t="shared" si="417"/>
        <v>8.5378342932306914</v>
      </c>
      <c r="AQ1234" s="20">
        <f t="shared" si="418"/>
        <v>5318.2733228175293</v>
      </c>
      <c r="AR1234" s="86">
        <f t="shared" si="419"/>
        <v>7.8420280185206508</v>
      </c>
    </row>
    <row r="1235" spans="1:44" x14ac:dyDescent="0.25">
      <c r="A1235" s="3" t="s">
        <v>1022</v>
      </c>
      <c r="B1235" s="4">
        <v>40649</v>
      </c>
      <c r="C1235" s="7">
        <v>4301350253</v>
      </c>
      <c r="D1235" s="8">
        <v>363</v>
      </c>
      <c r="E1235" s="8">
        <v>3960</v>
      </c>
      <c r="F1235" s="8" t="s">
        <v>1695</v>
      </c>
      <c r="G1235" s="8" t="s">
        <v>1696</v>
      </c>
      <c r="H1235" s="8">
        <v>40.054859999999898</v>
      </c>
      <c r="I1235" s="9">
        <v>-110.07432</v>
      </c>
      <c r="J1235" s="7">
        <v>3960</v>
      </c>
      <c r="K1235" s="8">
        <v>365</v>
      </c>
      <c r="L1235" s="8">
        <v>730</v>
      </c>
      <c r="M1235" s="8">
        <v>1095</v>
      </c>
      <c r="N1235" s="8">
        <v>1460</v>
      </c>
      <c r="O1235" s="8">
        <v>1825</v>
      </c>
      <c r="P1235" s="8">
        <v>2190</v>
      </c>
      <c r="Q1235" s="6">
        <v>2.3290384453705478E-4</v>
      </c>
      <c r="R1235" s="33">
        <f t="shared" si="402"/>
        <v>3637.2726252093685</v>
      </c>
      <c r="S1235" s="31">
        <f t="shared" si="403"/>
        <v>3340.8465025498617</v>
      </c>
      <c r="T1235" s="31">
        <f t="shared" si="404"/>
        <v>3068.5781638260282</v>
      </c>
      <c r="U1235" s="31">
        <f t="shared" si="405"/>
        <v>2818.4988266665764</v>
      </c>
      <c r="V1235" s="31">
        <f t="shared" si="406"/>
        <v>2588.800158186632</v>
      </c>
      <c r="W1235" s="20">
        <f t="shared" si="407"/>
        <v>2377.8211988661415</v>
      </c>
      <c r="Y1235" s="153">
        <f t="shared" si="399"/>
        <v>5.8391942399999994</v>
      </c>
      <c r="Z1235" s="155">
        <f t="shared" si="408"/>
        <v>731.41452124072453</v>
      </c>
      <c r="AA1235" s="156">
        <f t="shared" si="409"/>
        <v>2337.1636425853035</v>
      </c>
      <c r="AD1235" s="14" t="s">
        <v>1022</v>
      </c>
      <c r="AE1235" s="57">
        <v>40649</v>
      </c>
      <c r="AF1235" s="33">
        <f t="shared" si="410"/>
        <v>3637.2726252093685</v>
      </c>
      <c r="AG1235" s="84">
        <f t="shared" si="400"/>
        <v>5.3633185258667231</v>
      </c>
      <c r="AH1235" s="31">
        <f t="shared" si="411"/>
        <v>3340.8465025498617</v>
      </c>
      <c r="AI1235" s="86">
        <f t="shared" si="401"/>
        <v>4.9262251652558833</v>
      </c>
      <c r="AJ1235" s="155">
        <f t="shared" si="412"/>
        <v>3068.5781638260282</v>
      </c>
      <c r="AK1235" s="56"/>
      <c r="AL1235" s="86">
        <f t="shared" si="413"/>
        <v>4.5247535200006865</v>
      </c>
      <c r="AM1235" s="31">
        <f t="shared" si="414"/>
        <v>2818.4988266665764</v>
      </c>
      <c r="AN1235" s="86">
        <f t="shared" si="415"/>
        <v>4.15600053386824</v>
      </c>
      <c r="AO1235" s="31">
        <f t="shared" si="416"/>
        <v>2588.800158186632</v>
      </c>
      <c r="AP1235" s="89">
        <f t="shared" si="417"/>
        <v>3.8172997404531488</v>
      </c>
      <c r="AQ1235" s="20">
        <f t="shared" si="418"/>
        <v>2377.8211988661415</v>
      </c>
      <c r="AR1235" s="86">
        <f t="shared" si="419"/>
        <v>3.5062019818608756</v>
      </c>
    </row>
    <row r="1236" spans="1:44" x14ac:dyDescent="0.25">
      <c r="A1236" s="3" t="s">
        <v>1023</v>
      </c>
      <c r="B1236" s="4">
        <v>40649</v>
      </c>
      <c r="C1236" s="7">
        <v>4301350254</v>
      </c>
      <c r="D1236" s="8">
        <v>356</v>
      </c>
      <c r="E1236" s="8">
        <v>5827</v>
      </c>
      <c r="F1236" s="8" t="s">
        <v>1695</v>
      </c>
      <c r="G1236" s="8" t="s">
        <v>1696</v>
      </c>
      <c r="H1236" s="8">
        <v>40.054900000000004</v>
      </c>
      <c r="I1236" s="9">
        <v>-110.07426</v>
      </c>
      <c r="J1236" s="7">
        <v>5827</v>
      </c>
      <c r="K1236" s="8">
        <v>365</v>
      </c>
      <c r="L1236" s="8">
        <v>730</v>
      </c>
      <c r="M1236" s="8">
        <v>1095</v>
      </c>
      <c r="N1236" s="8">
        <v>1460</v>
      </c>
      <c r="O1236" s="8">
        <v>1825</v>
      </c>
      <c r="P1236" s="8">
        <v>2190</v>
      </c>
      <c r="Q1236" s="6">
        <v>2.3290384453705478E-4</v>
      </c>
      <c r="R1236" s="33">
        <f t="shared" si="402"/>
        <v>5352.1180775492403</v>
      </c>
      <c r="S1236" s="31">
        <f t="shared" si="403"/>
        <v>4915.9375177671827</v>
      </c>
      <c r="T1236" s="31">
        <f t="shared" si="404"/>
        <v>4515.3042829834012</v>
      </c>
      <c r="U1236" s="31">
        <f t="shared" si="405"/>
        <v>4147.3213795419542</v>
      </c>
      <c r="V1236" s="31">
        <f t="shared" si="406"/>
        <v>3809.3279095337134</v>
      </c>
      <c r="W1236" s="20">
        <f t="shared" si="407"/>
        <v>3498.8798297457088</v>
      </c>
      <c r="Y1236" s="153">
        <f t="shared" si="399"/>
        <v>8.5921678880000005</v>
      </c>
      <c r="Z1236" s="155">
        <f t="shared" si="408"/>
        <v>1076.2506099165914</v>
      </c>
      <c r="AA1236" s="156">
        <f t="shared" si="409"/>
        <v>3439.0536730668096</v>
      </c>
      <c r="AD1236" s="14" t="s">
        <v>1023</v>
      </c>
      <c r="AE1236" s="57">
        <v>40649</v>
      </c>
      <c r="AF1236" s="33">
        <f t="shared" si="410"/>
        <v>5352.1180775492403</v>
      </c>
      <c r="AG1236" s="84">
        <f t="shared" si="400"/>
        <v>7.8919335985417662</v>
      </c>
      <c r="AH1236" s="31">
        <f t="shared" si="411"/>
        <v>4915.9375177671827</v>
      </c>
      <c r="AI1236" s="86">
        <f t="shared" si="401"/>
        <v>7.2487661711984925</v>
      </c>
      <c r="AJ1236" s="155">
        <f t="shared" si="412"/>
        <v>4515.3042829834012</v>
      </c>
      <c r="AK1236" s="56"/>
      <c r="AL1236" s="86">
        <f t="shared" si="413"/>
        <v>6.6580148386474765</v>
      </c>
      <c r="AM1236" s="31">
        <f t="shared" si="414"/>
        <v>4147.3213795419542</v>
      </c>
      <c r="AN1236" s="86">
        <f t="shared" si="415"/>
        <v>6.1154078562753114</v>
      </c>
      <c r="AO1236" s="31">
        <f t="shared" si="416"/>
        <v>3809.3279095337134</v>
      </c>
      <c r="AP1236" s="89">
        <f t="shared" si="417"/>
        <v>5.6170216130354795</v>
      </c>
      <c r="AQ1236" s="20">
        <f t="shared" si="418"/>
        <v>3498.8798297457088</v>
      </c>
      <c r="AR1236" s="86">
        <f t="shared" si="419"/>
        <v>5.1592522596725559</v>
      </c>
    </row>
    <row r="1237" spans="1:44" x14ac:dyDescent="0.25">
      <c r="A1237" s="3" t="s">
        <v>1127</v>
      </c>
      <c r="B1237" s="4">
        <v>40649</v>
      </c>
      <c r="C1237" s="7">
        <v>4301350441</v>
      </c>
      <c r="D1237" s="8">
        <v>345</v>
      </c>
      <c r="E1237" s="8">
        <v>11514</v>
      </c>
      <c r="F1237" s="8" t="s">
        <v>1695</v>
      </c>
      <c r="G1237" s="8" t="s">
        <v>1696</v>
      </c>
      <c r="H1237" s="8">
        <v>40.035359999999898</v>
      </c>
      <c r="I1237" s="9">
        <v>-110.12711</v>
      </c>
      <c r="J1237" s="7">
        <v>11514</v>
      </c>
      <c r="K1237" s="8">
        <v>365</v>
      </c>
      <c r="L1237" s="8">
        <v>730</v>
      </c>
      <c r="M1237" s="8">
        <v>1095</v>
      </c>
      <c r="N1237" s="8">
        <v>1460</v>
      </c>
      <c r="O1237" s="8">
        <v>1825</v>
      </c>
      <c r="P1237" s="8">
        <v>2190</v>
      </c>
      <c r="Q1237" s="6">
        <v>2.3290384453705478E-4</v>
      </c>
      <c r="R1237" s="33">
        <f t="shared" si="402"/>
        <v>10575.645708752694</v>
      </c>
      <c r="S1237" s="31">
        <f t="shared" si="403"/>
        <v>9713.7643005957343</v>
      </c>
      <c r="T1237" s="31">
        <f t="shared" si="404"/>
        <v>8922.1234793668918</v>
      </c>
      <c r="U1237" s="31">
        <f t="shared" si="405"/>
        <v>8194.9988611714543</v>
      </c>
      <c r="V1237" s="31">
        <f t="shared" si="406"/>
        <v>7527.1325811517372</v>
      </c>
      <c r="W1237" s="20">
        <f t="shared" si="407"/>
        <v>6913.6952736729172</v>
      </c>
      <c r="Y1237" s="153">
        <f t="shared" si="399"/>
        <v>16.977899615999998</v>
      </c>
      <c r="Z1237" s="155">
        <f t="shared" si="408"/>
        <v>2126.6431306984095</v>
      </c>
      <c r="AA1237" s="156">
        <f t="shared" si="409"/>
        <v>6795.4803486684814</v>
      </c>
      <c r="AD1237" s="14" t="s">
        <v>1127</v>
      </c>
      <c r="AE1237" s="57">
        <v>40649</v>
      </c>
      <c r="AF1237" s="33">
        <f t="shared" si="410"/>
        <v>10575.645708752694</v>
      </c>
      <c r="AG1237" s="84">
        <f t="shared" si="400"/>
        <v>15.594254925967032</v>
      </c>
      <c r="AH1237" s="31">
        <f t="shared" si="411"/>
        <v>9713.7643005957343</v>
      </c>
      <c r="AI1237" s="86">
        <f t="shared" si="401"/>
        <v>14.323372866857635</v>
      </c>
      <c r="AJ1237" s="155">
        <f t="shared" si="412"/>
        <v>8922.1234793668918</v>
      </c>
      <c r="AK1237" s="56"/>
      <c r="AL1237" s="86">
        <f t="shared" si="413"/>
        <v>13.156063643759573</v>
      </c>
      <c r="AM1237" s="31">
        <f t="shared" si="414"/>
        <v>8194.9988611714543</v>
      </c>
      <c r="AN1237" s="86">
        <f t="shared" si="415"/>
        <v>12.0838864007472</v>
      </c>
      <c r="AO1237" s="31">
        <f t="shared" si="416"/>
        <v>7527.1325811517372</v>
      </c>
      <c r="AP1237" s="89">
        <f t="shared" si="417"/>
        <v>11.099088184741806</v>
      </c>
      <c r="AQ1237" s="20">
        <f t="shared" si="418"/>
        <v>6913.6952736729172</v>
      </c>
      <c r="AR1237" s="86">
        <f t="shared" si="419"/>
        <v>10.194547883622757</v>
      </c>
    </row>
    <row r="1238" spans="1:44" x14ac:dyDescent="0.25">
      <c r="A1238" s="3" t="s">
        <v>1556</v>
      </c>
      <c r="B1238" s="4">
        <v>40649</v>
      </c>
      <c r="C1238" s="7">
        <v>4304751304</v>
      </c>
      <c r="D1238" s="8">
        <v>354</v>
      </c>
      <c r="E1238" s="8">
        <v>1753</v>
      </c>
      <c r="F1238" s="8" t="s">
        <v>1695</v>
      </c>
      <c r="G1238" s="8" t="s">
        <v>1697</v>
      </c>
      <c r="H1238" s="8">
        <v>40.162329999999898</v>
      </c>
      <c r="I1238" s="9">
        <v>-109.84285</v>
      </c>
      <c r="J1238" s="7">
        <v>1753</v>
      </c>
      <c r="K1238" s="8">
        <v>365</v>
      </c>
      <c r="L1238" s="8">
        <v>730</v>
      </c>
      <c r="M1238" s="8">
        <v>1095</v>
      </c>
      <c r="N1238" s="8">
        <v>1460</v>
      </c>
      <c r="O1238" s="8">
        <v>1825</v>
      </c>
      <c r="P1238" s="8">
        <v>2190</v>
      </c>
      <c r="Q1238" s="6">
        <v>2.3290384453705478E-4</v>
      </c>
      <c r="R1238" s="33">
        <f t="shared" si="402"/>
        <v>1610.1360888868744</v>
      </c>
      <c r="S1238" s="31">
        <f t="shared" si="403"/>
        <v>1478.9151310530069</v>
      </c>
      <c r="T1238" s="31">
        <f t="shared" si="404"/>
        <v>1358.3882629260172</v>
      </c>
      <c r="U1238" s="31">
        <f t="shared" si="405"/>
        <v>1247.6839502895223</v>
      </c>
      <c r="V1238" s="31">
        <f t="shared" si="406"/>
        <v>1146.0016861871632</v>
      </c>
      <c r="W1238" s="20">
        <f t="shared" si="407"/>
        <v>1052.6062024273601</v>
      </c>
      <c r="Y1238" s="153">
        <f t="shared" si="399"/>
        <v>2.5848756319999997</v>
      </c>
      <c r="Z1238" s="155">
        <f t="shared" si="408"/>
        <v>323.78021609469448</v>
      </c>
      <c r="AA1238" s="156">
        <f t="shared" si="409"/>
        <v>1034.6080468313226</v>
      </c>
      <c r="AD1238" s="14" t="s">
        <v>1556</v>
      </c>
      <c r="AE1238" s="57">
        <v>40649</v>
      </c>
      <c r="AF1238" s="33">
        <f t="shared" si="410"/>
        <v>1610.1360888868744</v>
      </c>
      <c r="AG1238" s="84">
        <f t="shared" si="400"/>
        <v>2.3742165090516072</v>
      </c>
      <c r="AH1238" s="31">
        <f t="shared" si="411"/>
        <v>1478.9151310530069</v>
      </c>
      <c r="AI1238" s="86">
        <f t="shared" si="401"/>
        <v>2.1807254330034249</v>
      </c>
      <c r="AJ1238" s="155">
        <f t="shared" si="412"/>
        <v>1358.3882629260172</v>
      </c>
      <c r="AK1238" s="56"/>
      <c r="AL1238" s="86">
        <f t="shared" si="413"/>
        <v>2.0030032627679812</v>
      </c>
      <c r="AM1238" s="31">
        <f t="shared" si="414"/>
        <v>1247.6839502895223</v>
      </c>
      <c r="AN1238" s="86">
        <f t="shared" si="415"/>
        <v>1.8397648827957132</v>
      </c>
      <c r="AO1238" s="31">
        <f t="shared" si="416"/>
        <v>1146.0016861871632</v>
      </c>
      <c r="AP1238" s="89">
        <f t="shared" si="417"/>
        <v>1.6898299103571643</v>
      </c>
      <c r="AQ1238" s="20">
        <f t="shared" si="418"/>
        <v>1052.6062024273601</v>
      </c>
      <c r="AR1238" s="86">
        <f t="shared" si="419"/>
        <v>1.5521141601520492</v>
      </c>
    </row>
    <row r="1239" spans="1:44" x14ac:dyDescent="0.25">
      <c r="A1239" s="3" t="s">
        <v>1019</v>
      </c>
      <c r="B1239" s="4">
        <v>40653</v>
      </c>
      <c r="C1239" s="7">
        <v>4301350250</v>
      </c>
      <c r="D1239" s="8">
        <v>286</v>
      </c>
      <c r="E1239" s="8">
        <v>3007</v>
      </c>
      <c r="F1239" s="8" t="s">
        <v>1695</v>
      </c>
      <c r="G1239" s="8" t="s">
        <v>1696</v>
      </c>
      <c r="H1239" s="8">
        <v>40.057989999999897</v>
      </c>
      <c r="I1239" s="9">
        <v>-110.070179999999</v>
      </c>
      <c r="J1239" s="7">
        <v>3007</v>
      </c>
      <c r="K1239" s="8">
        <v>365</v>
      </c>
      <c r="L1239" s="8">
        <v>730</v>
      </c>
      <c r="M1239" s="8">
        <v>1095</v>
      </c>
      <c r="N1239" s="8">
        <v>1460</v>
      </c>
      <c r="O1239" s="8">
        <v>1825</v>
      </c>
      <c r="P1239" s="8">
        <v>2190</v>
      </c>
      <c r="Q1239" s="6">
        <v>2.3290384453705478E-4</v>
      </c>
      <c r="R1239" s="33">
        <f t="shared" si="402"/>
        <v>2761.939086869841</v>
      </c>
      <c r="S1239" s="31">
        <f t="shared" si="403"/>
        <v>2536.8498568604632</v>
      </c>
      <c r="T1239" s="31">
        <f t="shared" si="404"/>
        <v>2330.1046814709262</v>
      </c>
      <c r="U1239" s="31">
        <f t="shared" si="405"/>
        <v>2140.2085787339383</v>
      </c>
      <c r="V1239" s="31">
        <f t="shared" si="406"/>
        <v>1965.7884029462632</v>
      </c>
      <c r="W1239" s="20">
        <f t="shared" si="407"/>
        <v>1805.5829154016383</v>
      </c>
      <c r="Y1239" s="153">
        <f t="shared" si="399"/>
        <v>4.4339538080000001</v>
      </c>
      <c r="Z1239" s="155">
        <f t="shared" si="408"/>
        <v>555.39481448759057</v>
      </c>
      <c r="AA1239" s="156">
        <f t="shared" si="409"/>
        <v>1774.7098669833356</v>
      </c>
      <c r="AD1239" s="14" t="s">
        <v>1019</v>
      </c>
      <c r="AE1239" s="57">
        <v>40653</v>
      </c>
      <c r="AF1239" s="33">
        <f t="shared" si="410"/>
        <v>2761.939086869841</v>
      </c>
      <c r="AG1239" s="84">
        <f t="shared" si="400"/>
        <v>4.0726007089094027</v>
      </c>
      <c r="AH1239" s="31">
        <f t="shared" si="411"/>
        <v>2536.8498568604632</v>
      </c>
      <c r="AI1239" s="86">
        <f t="shared" si="401"/>
        <v>3.7406967353344549</v>
      </c>
      <c r="AJ1239" s="155">
        <f t="shared" si="412"/>
        <v>2330.1046814709262</v>
      </c>
      <c r="AK1239" s="56"/>
      <c r="AL1239" s="86">
        <f t="shared" si="413"/>
        <v>3.4358418774348651</v>
      </c>
      <c r="AM1239" s="31">
        <f t="shared" si="414"/>
        <v>2140.2085787339383</v>
      </c>
      <c r="AN1239" s="86">
        <f t="shared" si="415"/>
        <v>3.1558317185206564</v>
      </c>
      <c r="AO1239" s="31">
        <f t="shared" si="416"/>
        <v>1965.7884029462632</v>
      </c>
      <c r="AP1239" s="89">
        <f t="shared" si="417"/>
        <v>2.8986414948339947</v>
      </c>
      <c r="AQ1239" s="20">
        <f t="shared" si="418"/>
        <v>1805.5829154016383</v>
      </c>
      <c r="AR1239" s="86">
        <f t="shared" si="419"/>
        <v>2.6624114544079931</v>
      </c>
    </row>
    <row r="1240" spans="1:44" x14ac:dyDescent="0.25">
      <c r="A1240" s="3" t="s">
        <v>1157</v>
      </c>
      <c r="B1240" s="4">
        <v>40654</v>
      </c>
      <c r="C1240" s="7">
        <v>4301350561</v>
      </c>
      <c r="D1240" s="8">
        <v>364</v>
      </c>
      <c r="E1240" s="8">
        <v>8793</v>
      </c>
      <c r="F1240" s="8" t="s">
        <v>1695</v>
      </c>
      <c r="G1240" s="8" t="s">
        <v>1696</v>
      </c>
      <c r="H1240" s="8">
        <v>40.254170000000002</v>
      </c>
      <c r="I1240" s="9">
        <v>-110.23339</v>
      </c>
      <c r="J1240" s="7">
        <v>8793</v>
      </c>
      <c r="K1240" s="8">
        <v>365</v>
      </c>
      <c r="L1240" s="8">
        <v>730</v>
      </c>
      <c r="M1240" s="8">
        <v>1095</v>
      </c>
      <c r="N1240" s="8">
        <v>1460</v>
      </c>
      <c r="O1240" s="8">
        <v>1825</v>
      </c>
      <c r="P1240" s="8">
        <v>2190</v>
      </c>
      <c r="Q1240" s="6">
        <v>2.3290384453705478E-4</v>
      </c>
      <c r="R1240" s="33">
        <f t="shared" si="402"/>
        <v>8076.3985337035292</v>
      </c>
      <c r="S1240" s="31">
        <f t="shared" si="403"/>
        <v>7418.197802252761</v>
      </c>
      <c r="T1240" s="31">
        <f t="shared" si="404"/>
        <v>6813.6383319500674</v>
      </c>
      <c r="U1240" s="31">
        <f t="shared" si="405"/>
        <v>6258.3485310301021</v>
      </c>
      <c r="V1240" s="31">
        <f t="shared" si="406"/>
        <v>5748.3130785189533</v>
      </c>
      <c r="W1240" s="20">
        <f t="shared" si="407"/>
        <v>5279.8438893005005</v>
      </c>
      <c r="Y1240" s="153">
        <f t="shared" si="399"/>
        <v>12.965665392</v>
      </c>
      <c r="Z1240" s="155">
        <f t="shared" si="408"/>
        <v>1624.072698300427</v>
      </c>
      <c r="AA1240" s="156">
        <f t="shared" si="409"/>
        <v>5189.5656336496404</v>
      </c>
      <c r="AD1240" s="14" t="s">
        <v>1157</v>
      </c>
      <c r="AE1240" s="57">
        <v>40654</v>
      </c>
      <c r="AF1240" s="33">
        <f t="shared" si="410"/>
        <v>8076.3985337035292</v>
      </c>
      <c r="AG1240" s="84">
        <f t="shared" si="400"/>
        <v>11.909004999481336</v>
      </c>
      <c r="AH1240" s="31">
        <f t="shared" si="411"/>
        <v>7418.197802252761</v>
      </c>
      <c r="AI1240" s="86">
        <f t="shared" si="401"/>
        <v>10.938459060124995</v>
      </c>
      <c r="AJ1240" s="155">
        <f t="shared" si="412"/>
        <v>6813.6383319500674</v>
      </c>
      <c r="AK1240" s="56"/>
      <c r="AL1240" s="86">
        <f t="shared" si="413"/>
        <v>10.047009520546979</v>
      </c>
      <c r="AM1240" s="31">
        <f t="shared" si="414"/>
        <v>6258.3485310301021</v>
      </c>
      <c r="AN1240" s="86">
        <f t="shared" si="415"/>
        <v>9.2282102763392508</v>
      </c>
      <c r="AO1240" s="31">
        <f t="shared" si="416"/>
        <v>5748.3130785189533</v>
      </c>
      <c r="AP1240" s="89">
        <f t="shared" si="417"/>
        <v>8.4761405600516504</v>
      </c>
      <c r="AQ1240" s="20">
        <f t="shared" si="418"/>
        <v>5279.8438893005005</v>
      </c>
      <c r="AR1240" s="86">
        <f t="shared" si="419"/>
        <v>7.7853621279047172</v>
      </c>
    </row>
    <row r="1241" spans="1:44" x14ac:dyDescent="0.25">
      <c r="A1241" s="3" t="s">
        <v>886</v>
      </c>
      <c r="B1241" s="4">
        <v>40657</v>
      </c>
      <c r="C1241" s="7">
        <v>4301350026</v>
      </c>
      <c r="D1241" s="8">
        <v>366</v>
      </c>
      <c r="E1241" s="8">
        <v>1164</v>
      </c>
      <c r="F1241" s="8" t="s">
        <v>1695</v>
      </c>
      <c r="G1241" s="8" t="s">
        <v>1696</v>
      </c>
      <c r="H1241" s="8">
        <v>40.094270000000002</v>
      </c>
      <c r="I1241" s="9">
        <v>-110.17794000000001</v>
      </c>
      <c r="J1241" s="7">
        <v>1164</v>
      </c>
      <c r="K1241" s="8">
        <v>365</v>
      </c>
      <c r="L1241" s="8">
        <v>730</v>
      </c>
      <c r="M1241" s="8">
        <v>1095</v>
      </c>
      <c r="N1241" s="8">
        <v>1460</v>
      </c>
      <c r="O1241" s="8">
        <v>1825</v>
      </c>
      <c r="P1241" s="8">
        <v>2190</v>
      </c>
      <c r="Q1241" s="6">
        <v>2.3290384453705478E-4</v>
      </c>
      <c r="R1241" s="33">
        <f t="shared" si="402"/>
        <v>1069.1377110463902</v>
      </c>
      <c r="S1241" s="31">
        <f t="shared" si="403"/>
        <v>982.00639620405025</v>
      </c>
      <c r="T1241" s="31">
        <f t="shared" si="404"/>
        <v>901.97600573068109</v>
      </c>
      <c r="U1241" s="31">
        <f t="shared" si="405"/>
        <v>828.46783692926635</v>
      </c>
      <c r="V1241" s="31">
        <f t="shared" si="406"/>
        <v>760.95034952758579</v>
      </c>
      <c r="W1241" s="20">
        <f t="shared" si="407"/>
        <v>698.93532209095679</v>
      </c>
      <c r="Y1241" s="153">
        <f t="shared" si="399"/>
        <v>1.7163692159999999</v>
      </c>
      <c r="Z1241" s="155">
        <f t="shared" si="408"/>
        <v>214.99154109197056</v>
      </c>
      <c r="AA1241" s="156">
        <f t="shared" si="409"/>
        <v>686.98446463871051</v>
      </c>
      <c r="AD1241" s="14" t="s">
        <v>886</v>
      </c>
      <c r="AE1241" s="57">
        <v>40657</v>
      </c>
      <c r="AF1241" s="33">
        <f t="shared" si="410"/>
        <v>1069.1377110463902</v>
      </c>
      <c r="AG1241" s="84">
        <f t="shared" si="400"/>
        <v>1.5764905969971883</v>
      </c>
      <c r="AH1241" s="31">
        <f t="shared" si="411"/>
        <v>982.00639620405025</v>
      </c>
      <c r="AI1241" s="86">
        <f t="shared" si="401"/>
        <v>1.448011639484305</v>
      </c>
      <c r="AJ1241" s="155">
        <f t="shared" si="412"/>
        <v>901.97600573068109</v>
      </c>
      <c r="AK1241" s="56"/>
      <c r="AL1241" s="86">
        <f t="shared" si="413"/>
        <v>1.3300033073941413</v>
      </c>
      <c r="AM1241" s="31">
        <f t="shared" si="414"/>
        <v>828.46783692926635</v>
      </c>
      <c r="AN1241" s="86">
        <f t="shared" si="415"/>
        <v>1.221612278137028</v>
      </c>
      <c r="AO1241" s="31">
        <f t="shared" si="416"/>
        <v>760.95034952758579</v>
      </c>
      <c r="AP1241" s="89">
        <f t="shared" si="417"/>
        <v>1.1220547721938043</v>
      </c>
      <c r="AQ1241" s="20">
        <f t="shared" si="418"/>
        <v>698.93532209095679</v>
      </c>
      <c r="AR1241" s="86">
        <f t="shared" si="419"/>
        <v>1.0306108855772877</v>
      </c>
    </row>
    <row r="1242" spans="1:44" x14ac:dyDescent="0.25">
      <c r="A1242" s="3" t="s">
        <v>1125</v>
      </c>
      <c r="B1242" s="4">
        <v>40657</v>
      </c>
      <c r="C1242" s="7">
        <v>4301350439</v>
      </c>
      <c r="D1242" s="8">
        <v>358</v>
      </c>
      <c r="E1242" s="8">
        <v>36073</v>
      </c>
      <c r="F1242" s="8" t="s">
        <v>1695</v>
      </c>
      <c r="G1242" s="8" t="s">
        <v>1696</v>
      </c>
      <c r="H1242" s="8">
        <v>40.2694499999999</v>
      </c>
      <c r="I1242" s="9">
        <v>-110.40272</v>
      </c>
      <c r="J1242" s="7">
        <v>36073</v>
      </c>
      <c r="K1242" s="8">
        <v>365</v>
      </c>
      <c r="L1242" s="8">
        <v>730</v>
      </c>
      <c r="M1242" s="8">
        <v>1095</v>
      </c>
      <c r="N1242" s="8">
        <v>1460</v>
      </c>
      <c r="O1242" s="8">
        <v>1825</v>
      </c>
      <c r="P1242" s="8">
        <v>2190</v>
      </c>
      <c r="Q1242" s="6">
        <v>2.3290384453705478E-4</v>
      </c>
      <c r="R1242" s="33">
        <f t="shared" si="402"/>
        <v>33133.165507368067</v>
      </c>
      <c r="S1242" s="31">
        <f t="shared" si="403"/>
        <v>30432.918153151808</v>
      </c>
      <c r="T1242" s="31">
        <f t="shared" si="404"/>
        <v>27952.732349418264</v>
      </c>
      <c r="U1242" s="31">
        <f t="shared" si="405"/>
        <v>25674.673781399852</v>
      </c>
      <c r="V1242" s="31">
        <f t="shared" si="406"/>
        <v>23582.269723804638</v>
      </c>
      <c r="W1242" s="20">
        <f t="shared" si="407"/>
        <v>21660.38992593392</v>
      </c>
      <c r="Y1242" s="153">
        <f t="shared" si="399"/>
        <v>53.191225711999998</v>
      </c>
      <c r="Z1242" s="155">
        <f t="shared" si="408"/>
        <v>6662.7060668476406</v>
      </c>
      <c r="AA1242" s="156">
        <f t="shared" si="409"/>
        <v>21290.026282570623</v>
      </c>
      <c r="AD1242" s="14" t="s">
        <v>1125</v>
      </c>
      <c r="AE1242" s="57">
        <v>40657</v>
      </c>
      <c r="AF1242" s="33">
        <f t="shared" si="410"/>
        <v>33133.165507368067</v>
      </c>
      <c r="AG1242" s="84">
        <f t="shared" si="400"/>
        <v>48.856310399896536</v>
      </c>
      <c r="AH1242" s="31">
        <f t="shared" si="411"/>
        <v>30432.918153151808</v>
      </c>
      <c r="AI1242" s="86">
        <f t="shared" si="401"/>
        <v>44.874676865221076</v>
      </c>
      <c r="AJ1242" s="155">
        <f t="shared" si="412"/>
        <v>27952.732349418264</v>
      </c>
      <c r="AK1242" s="56"/>
      <c r="AL1242" s="86">
        <f t="shared" si="413"/>
        <v>41.2175337694406</v>
      </c>
      <c r="AM1242" s="31">
        <f t="shared" si="414"/>
        <v>25674.673781399852</v>
      </c>
      <c r="AN1242" s="86">
        <f t="shared" si="415"/>
        <v>37.85843617632046</v>
      </c>
      <c r="AO1242" s="31">
        <f t="shared" si="416"/>
        <v>23582.269723804638</v>
      </c>
      <c r="AP1242" s="89">
        <f t="shared" si="417"/>
        <v>34.773094327617784</v>
      </c>
      <c r="AQ1242" s="20">
        <f t="shared" si="418"/>
        <v>21660.38992593392</v>
      </c>
      <c r="AR1242" s="86">
        <f t="shared" si="419"/>
        <v>31.939198002946306</v>
      </c>
    </row>
    <row r="1243" spans="1:44" x14ac:dyDescent="0.25">
      <c r="A1243" s="3" t="s">
        <v>1558</v>
      </c>
      <c r="B1243" s="4">
        <v>40659</v>
      </c>
      <c r="C1243" s="7">
        <v>4304751306</v>
      </c>
      <c r="D1243" s="8">
        <v>361</v>
      </c>
      <c r="E1243" s="8">
        <v>4596</v>
      </c>
      <c r="F1243" s="8" t="s">
        <v>1695</v>
      </c>
      <c r="G1243" s="8" t="s">
        <v>1697</v>
      </c>
      <c r="H1243" s="8">
        <v>40.158700000000003</v>
      </c>
      <c r="I1243" s="9">
        <v>-109.847579999999</v>
      </c>
      <c r="J1243" s="7">
        <v>4596</v>
      </c>
      <c r="K1243" s="8">
        <v>365</v>
      </c>
      <c r="L1243" s="8">
        <v>730</v>
      </c>
      <c r="M1243" s="8">
        <v>1095</v>
      </c>
      <c r="N1243" s="8">
        <v>1460</v>
      </c>
      <c r="O1243" s="8">
        <v>1825</v>
      </c>
      <c r="P1243" s="8">
        <v>2190</v>
      </c>
      <c r="Q1243" s="6">
        <v>2.3290384453705478E-4</v>
      </c>
      <c r="R1243" s="33">
        <f t="shared" si="402"/>
        <v>4221.4406528945092</v>
      </c>
      <c r="S1243" s="31">
        <f t="shared" si="403"/>
        <v>3877.4066984139304</v>
      </c>
      <c r="T1243" s="31">
        <f t="shared" si="404"/>
        <v>3561.4104143799059</v>
      </c>
      <c r="U1243" s="31">
        <f t="shared" si="405"/>
        <v>3271.1668200402992</v>
      </c>
      <c r="V1243" s="31">
        <f t="shared" si="406"/>
        <v>3004.5771532893336</v>
      </c>
      <c r="W1243" s="20">
        <f t="shared" si="407"/>
        <v>2759.7136944416129</v>
      </c>
      <c r="Y1243" s="153">
        <f t="shared" si="399"/>
        <v>6.7770042239999997</v>
      </c>
      <c r="Z1243" s="155">
        <f t="shared" si="408"/>
        <v>848.88412616726521</v>
      </c>
      <c r="AA1243" s="156">
        <f t="shared" si="409"/>
        <v>2712.5262882126408</v>
      </c>
      <c r="AD1243" s="14" t="s">
        <v>1558</v>
      </c>
      <c r="AE1243" s="57">
        <v>40659</v>
      </c>
      <c r="AF1243" s="33">
        <f t="shared" si="410"/>
        <v>4221.4406528945092</v>
      </c>
      <c r="AG1243" s="84">
        <f t="shared" si="400"/>
        <v>6.2246999860816805</v>
      </c>
      <c r="AH1243" s="31">
        <f t="shared" si="411"/>
        <v>3877.4066984139304</v>
      </c>
      <c r="AI1243" s="86">
        <f t="shared" si="401"/>
        <v>5.7174067827060702</v>
      </c>
      <c r="AJ1243" s="155">
        <f t="shared" si="412"/>
        <v>3561.4104143799059</v>
      </c>
      <c r="AK1243" s="56"/>
      <c r="AL1243" s="86">
        <f t="shared" si="413"/>
        <v>5.2514563580614038</v>
      </c>
      <c r="AM1243" s="31">
        <f t="shared" si="414"/>
        <v>3271.1668200402992</v>
      </c>
      <c r="AN1243" s="86">
        <f t="shared" si="415"/>
        <v>4.8234794074895024</v>
      </c>
      <c r="AO1243" s="31">
        <f t="shared" si="416"/>
        <v>3004.5771532893336</v>
      </c>
      <c r="AP1243" s="89">
        <f t="shared" si="417"/>
        <v>4.4303812139198673</v>
      </c>
      <c r="AQ1243" s="20">
        <f t="shared" si="418"/>
        <v>2759.7136944416129</v>
      </c>
      <c r="AR1243" s="86">
        <f t="shared" si="419"/>
        <v>4.0693192698567131</v>
      </c>
    </row>
    <row r="1244" spans="1:44" x14ac:dyDescent="0.25">
      <c r="A1244" s="3" t="s">
        <v>307</v>
      </c>
      <c r="B1244" s="4">
        <v>40660</v>
      </c>
      <c r="C1244" s="7">
        <v>4301331805</v>
      </c>
      <c r="D1244" s="8">
        <v>136</v>
      </c>
      <c r="E1244" s="8">
        <v>780</v>
      </c>
      <c r="F1244" s="8" t="s">
        <v>1695</v>
      </c>
      <c r="G1244" s="8" t="s">
        <v>1696</v>
      </c>
      <c r="H1244" s="8">
        <v>40.0702199999999</v>
      </c>
      <c r="I1244" s="9">
        <v>-110.27806</v>
      </c>
      <c r="J1244" s="7">
        <v>780</v>
      </c>
      <c r="K1244" s="8">
        <v>365</v>
      </c>
      <c r="L1244" s="8">
        <v>730</v>
      </c>
      <c r="M1244" s="8">
        <v>1095</v>
      </c>
      <c r="N1244" s="8">
        <v>1460</v>
      </c>
      <c r="O1244" s="8">
        <v>1825</v>
      </c>
      <c r="P1244" s="8">
        <v>2190</v>
      </c>
      <c r="Q1244" s="6">
        <v>2.3290384453705478E-4</v>
      </c>
      <c r="R1244" s="33">
        <f t="shared" si="402"/>
        <v>716.43248678366353</v>
      </c>
      <c r="S1244" s="31">
        <f t="shared" si="403"/>
        <v>658.04552322951815</v>
      </c>
      <c r="T1244" s="31">
        <f t="shared" si="404"/>
        <v>604.41691105664199</v>
      </c>
      <c r="U1244" s="31">
        <f t="shared" si="405"/>
        <v>555.15885979796201</v>
      </c>
      <c r="V1244" s="31">
        <f t="shared" si="406"/>
        <v>509.91518267312449</v>
      </c>
      <c r="W1244" s="20">
        <f t="shared" si="407"/>
        <v>468.35872098878542</v>
      </c>
      <c r="Y1244" s="153">
        <f t="shared" si="399"/>
        <v>1.1501443199999999</v>
      </c>
      <c r="Z1244" s="155">
        <f t="shared" si="408"/>
        <v>144.06649660802151</v>
      </c>
      <c r="AA1244" s="156">
        <f t="shared" si="409"/>
        <v>460.35041444862048</v>
      </c>
      <c r="AD1244" s="14" t="s">
        <v>307</v>
      </c>
      <c r="AE1244" s="57">
        <v>40660</v>
      </c>
      <c r="AF1244" s="33">
        <f t="shared" si="410"/>
        <v>716.43248678366353</v>
      </c>
      <c r="AG1244" s="84">
        <f t="shared" si="400"/>
        <v>1.0564112247919304</v>
      </c>
      <c r="AH1244" s="31">
        <f t="shared" si="411"/>
        <v>658.04552322951815</v>
      </c>
      <c r="AI1244" s="86">
        <f t="shared" si="401"/>
        <v>0.9703170780049466</v>
      </c>
      <c r="AJ1244" s="155">
        <f t="shared" si="412"/>
        <v>604.41691105664199</v>
      </c>
      <c r="AK1244" s="56"/>
      <c r="AL1244" s="86">
        <f t="shared" si="413"/>
        <v>0.89123932969710506</v>
      </c>
      <c r="AM1244" s="31">
        <f t="shared" si="414"/>
        <v>555.15885979796201</v>
      </c>
      <c r="AN1244" s="86">
        <f t="shared" si="415"/>
        <v>0.81860616576192602</v>
      </c>
      <c r="AO1244" s="31">
        <f t="shared" si="416"/>
        <v>509.91518267312449</v>
      </c>
      <c r="AP1244" s="89">
        <f t="shared" si="417"/>
        <v>0.7518923731195597</v>
      </c>
      <c r="AQ1244" s="20">
        <f t="shared" si="418"/>
        <v>468.35872098878542</v>
      </c>
      <c r="AR1244" s="86">
        <f t="shared" si="419"/>
        <v>0.69061554188168761</v>
      </c>
    </row>
    <row r="1245" spans="1:44" x14ac:dyDescent="0.25">
      <c r="A1245" s="3" t="s">
        <v>936</v>
      </c>
      <c r="B1245" s="4">
        <v>40662</v>
      </c>
      <c r="C1245" s="7">
        <v>4301350129</v>
      </c>
      <c r="D1245" s="8">
        <v>366</v>
      </c>
      <c r="E1245" s="8">
        <v>3484</v>
      </c>
      <c r="F1245" s="8" t="s">
        <v>1695</v>
      </c>
      <c r="G1245" s="8" t="s">
        <v>1696</v>
      </c>
      <c r="H1245" s="8">
        <v>40.101970000000001</v>
      </c>
      <c r="I1245" s="9">
        <v>-110.09377000000001</v>
      </c>
      <c r="J1245" s="7">
        <v>3484</v>
      </c>
      <c r="K1245" s="8">
        <v>365</v>
      </c>
      <c r="L1245" s="8">
        <v>730</v>
      </c>
      <c r="M1245" s="8">
        <v>1095</v>
      </c>
      <c r="N1245" s="8">
        <v>1460</v>
      </c>
      <c r="O1245" s="8">
        <v>1825</v>
      </c>
      <c r="P1245" s="8">
        <v>2190</v>
      </c>
      <c r="Q1245" s="6">
        <v>2.3290384453705478E-4</v>
      </c>
      <c r="R1245" s="33">
        <f t="shared" si="402"/>
        <v>3200.0651076336972</v>
      </c>
      <c r="S1245" s="31">
        <f t="shared" si="403"/>
        <v>2939.2700037585146</v>
      </c>
      <c r="T1245" s="31">
        <f t="shared" si="404"/>
        <v>2699.7288693863343</v>
      </c>
      <c r="U1245" s="31">
        <f t="shared" si="405"/>
        <v>2479.7095737642303</v>
      </c>
      <c r="V1245" s="31">
        <f t="shared" si="406"/>
        <v>2277.6211492732891</v>
      </c>
      <c r="W1245" s="20">
        <f t="shared" si="407"/>
        <v>2092.0022870832418</v>
      </c>
      <c r="Y1245" s="153">
        <f t="shared" si="399"/>
        <v>5.137311296</v>
      </c>
      <c r="Z1245" s="155">
        <f t="shared" si="408"/>
        <v>643.49701818249605</v>
      </c>
      <c r="AA1245" s="156">
        <f t="shared" si="409"/>
        <v>2056.2318512038382</v>
      </c>
      <c r="AD1245" s="14" t="s">
        <v>936</v>
      </c>
      <c r="AE1245" s="57">
        <v>40662</v>
      </c>
      <c r="AF1245" s="33">
        <f t="shared" si="410"/>
        <v>3200.0651076336972</v>
      </c>
      <c r="AG1245" s="84">
        <f t="shared" si="400"/>
        <v>4.7186368040706226</v>
      </c>
      <c r="AH1245" s="31">
        <f t="shared" si="411"/>
        <v>2939.2700037585146</v>
      </c>
      <c r="AI1245" s="86">
        <f t="shared" si="401"/>
        <v>4.3340829484220951</v>
      </c>
      <c r="AJ1245" s="155">
        <f t="shared" si="412"/>
        <v>2699.7288693863343</v>
      </c>
      <c r="AK1245" s="56"/>
      <c r="AL1245" s="86">
        <f t="shared" si="413"/>
        <v>3.9808690059804026</v>
      </c>
      <c r="AM1245" s="31">
        <f t="shared" si="414"/>
        <v>2479.7095737642303</v>
      </c>
      <c r="AN1245" s="86">
        <f t="shared" si="415"/>
        <v>3.656440873736603</v>
      </c>
      <c r="AO1245" s="31">
        <f t="shared" si="416"/>
        <v>2277.6211492732891</v>
      </c>
      <c r="AP1245" s="89">
        <f t="shared" si="417"/>
        <v>3.3584525999340329</v>
      </c>
      <c r="AQ1245" s="20">
        <f t="shared" si="418"/>
        <v>2092.0022870832418</v>
      </c>
      <c r="AR1245" s="86">
        <f t="shared" si="419"/>
        <v>3.0847494204048713</v>
      </c>
    </row>
    <row r="1246" spans="1:44" x14ac:dyDescent="0.25">
      <c r="A1246" s="3" t="s">
        <v>1105</v>
      </c>
      <c r="B1246" s="4">
        <v>40662</v>
      </c>
      <c r="C1246" s="7">
        <v>4301350390</v>
      </c>
      <c r="D1246" s="8">
        <v>366</v>
      </c>
      <c r="E1246" s="8">
        <v>2929</v>
      </c>
      <c r="F1246" s="8" t="s">
        <v>1695</v>
      </c>
      <c r="G1246" s="8" t="s">
        <v>1696</v>
      </c>
      <c r="H1246" s="8">
        <v>40.12959</v>
      </c>
      <c r="I1246" s="9">
        <v>-110.145169999999</v>
      </c>
      <c r="J1246" s="7">
        <v>2929</v>
      </c>
      <c r="K1246" s="8">
        <v>365</v>
      </c>
      <c r="L1246" s="8">
        <v>730</v>
      </c>
      <c r="M1246" s="8">
        <v>1095</v>
      </c>
      <c r="N1246" s="8">
        <v>1460</v>
      </c>
      <c r="O1246" s="8">
        <v>1825</v>
      </c>
      <c r="P1246" s="8">
        <v>2190</v>
      </c>
      <c r="Q1246" s="6">
        <v>2.3290384453705478E-4</v>
      </c>
      <c r="R1246" s="33">
        <f t="shared" si="402"/>
        <v>2690.295838191475</v>
      </c>
      <c r="S1246" s="31">
        <f t="shared" si="403"/>
        <v>2471.0453045375111</v>
      </c>
      <c r="T1246" s="31">
        <f t="shared" si="404"/>
        <v>2269.662990365262</v>
      </c>
      <c r="U1246" s="31">
        <f t="shared" si="405"/>
        <v>2084.6926927541422</v>
      </c>
      <c r="V1246" s="31">
        <f t="shared" si="406"/>
        <v>1914.7968846789508</v>
      </c>
      <c r="W1246" s="20">
        <f t="shared" si="407"/>
        <v>1758.7470433027597</v>
      </c>
      <c r="Y1246" s="153">
        <f t="shared" si="399"/>
        <v>4.3189393759999994</v>
      </c>
      <c r="Z1246" s="155">
        <f t="shared" si="408"/>
        <v>540.98816482678842</v>
      </c>
      <c r="AA1246" s="156">
        <f t="shared" si="409"/>
        <v>1728.6748255384734</v>
      </c>
      <c r="AD1246" s="14" t="s">
        <v>1105</v>
      </c>
      <c r="AE1246" s="57">
        <v>40662</v>
      </c>
      <c r="AF1246" s="33">
        <f t="shared" si="410"/>
        <v>2690.295838191475</v>
      </c>
      <c r="AG1246" s="84">
        <f t="shared" si="400"/>
        <v>3.9669595864302103</v>
      </c>
      <c r="AH1246" s="31">
        <f t="shared" si="411"/>
        <v>2471.0453045375111</v>
      </c>
      <c r="AI1246" s="86">
        <f t="shared" si="401"/>
        <v>3.6436650275339595</v>
      </c>
      <c r="AJ1246" s="155">
        <f t="shared" si="412"/>
        <v>2269.662990365262</v>
      </c>
      <c r="AK1246" s="56"/>
      <c r="AL1246" s="86">
        <f t="shared" si="413"/>
        <v>3.3467179444651549</v>
      </c>
      <c r="AM1246" s="31">
        <f t="shared" si="414"/>
        <v>2084.6926927541422</v>
      </c>
      <c r="AN1246" s="86">
        <f t="shared" si="415"/>
        <v>3.0739711019444638</v>
      </c>
      <c r="AO1246" s="31">
        <f t="shared" si="416"/>
        <v>1914.7968846789508</v>
      </c>
      <c r="AP1246" s="89">
        <f t="shared" si="417"/>
        <v>2.8234522575220389</v>
      </c>
      <c r="AQ1246" s="20">
        <f t="shared" si="418"/>
        <v>1758.7470433027597</v>
      </c>
      <c r="AR1246" s="86">
        <f t="shared" si="419"/>
        <v>2.5933499002198244</v>
      </c>
    </row>
    <row r="1247" spans="1:44" x14ac:dyDescent="0.25">
      <c r="A1247" s="3" t="s">
        <v>1144</v>
      </c>
      <c r="B1247" s="4">
        <v>40666</v>
      </c>
      <c r="C1247" s="7">
        <v>4301350527</v>
      </c>
      <c r="D1247" s="8">
        <v>366</v>
      </c>
      <c r="E1247" s="8">
        <v>3335</v>
      </c>
      <c r="F1247" s="8" t="s">
        <v>1695</v>
      </c>
      <c r="G1247" s="8" t="s">
        <v>1696</v>
      </c>
      <c r="H1247" s="8">
        <v>40.004980000000003</v>
      </c>
      <c r="I1247" s="9">
        <v>-110.32837000000001</v>
      </c>
      <c r="J1247" s="7">
        <v>3335</v>
      </c>
      <c r="K1247" s="8">
        <v>365</v>
      </c>
      <c r="L1247" s="8">
        <v>730</v>
      </c>
      <c r="M1247" s="8">
        <v>1095</v>
      </c>
      <c r="N1247" s="8">
        <v>1460</v>
      </c>
      <c r="O1247" s="8">
        <v>1825</v>
      </c>
      <c r="P1247" s="8">
        <v>2190</v>
      </c>
      <c r="Q1247" s="6">
        <v>2.3290384453705478E-4</v>
      </c>
      <c r="R1247" s="33">
        <f t="shared" si="402"/>
        <v>3063.2081325942536</v>
      </c>
      <c r="S1247" s="31">
        <f t="shared" si="403"/>
        <v>2813.5664358595427</v>
      </c>
      <c r="T1247" s="31">
        <f t="shared" si="404"/>
        <v>2584.2697415050011</v>
      </c>
      <c r="U1247" s="31">
        <f t="shared" si="405"/>
        <v>2373.6599967002608</v>
      </c>
      <c r="V1247" s="31">
        <f t="shared" si="406"/>
        <v>2180.2142746344489</v>
      </c>
      <c r="W1247" s="20">
        <f t="shared" si="407"/>
        <v>2002.5337621764095</v>
      </c>
      <c r="Y1247" s="153">
        <f t="shared" si="399"/>
        <v>4.9176042400000002</v>
      </c>
      <c r="Z1247" s="155">
        <f t="shared" si="408"/>
        <v>615.97662331763036</v>
      </c>
      <c r="AA1247" s="156">
        <f t="shared" si="409"/>
        <v>1968.2931181873707</v>
      </c>
      <c r="AD1247" s="14" t="s">
        <v>1144</v>
      </c>
      <c r="AE1247" s="57">
        <v>40666</v>
      </c>
      <c r="AF1247" s="33">
        <f t="shared" si="410"/>
        <v>3063.2081325942536</v>
      </c>
      <c r="AG1247" s="84">
        <f t="shared" si="400"/>
        <v>4.5168351726680607</v>
      </c>
      <c r="AH1247" s="31">
        <f t="shared" si="411"/>
        <v>2813.5664358595427</v>
      </c>
      <c r="AI1247" s="86">
        <f t="shared" si="401"/>
        <v>4.1487275065980738</v>
      </c>
      <c r="AJ1247" s="155">
        <f t="shared" si="412"/>
        <v>2584.2697415050011</v>
      </c>
      <c r="AK1247" s="56"/>
      <c r="AL1247" s="86">
        <f t="shared" si="413"/>
        <v>3.8106194417177504</v>
      </c>
      <c r="AM1247" s="31">
        <f t="shared" si="414"/>
        <v>2373.6599967002608</v>
      </c>
      <c r="AN1247" s="86">
        <f t="shared" si="415"/>
        <v>3.5000661061743892</v>
      </c>
      <c r="AO1247" s="31">
        <f t="shared" si="416"/>
        <v>2180.2142746344489</v>
      </c>
      <c r="AP1247" s="89">
        <f t="shared" si="417"/>
        <v>3.2148218773765787</v>
      </c>
      <c r="AQ1247" s="20">
        <f t="shared" si="418"/>
        <v>2002.5337621764095</v>
      </c>
      <c r="AR1247" s="86">
        <f t="shared" si="419"/>
        <v>2.9528241438146514</v>
      </c>
    </row>
    <row r="1248" spans="1:44" x14ac:dyDescent="0.25">
      <c r="A1248" s="3" t="s">
        <v>1497</v>
      </c>
      <c r="B1248" s="4">
        <v>40669</v>
      </c>
      <c r="C1248" s="7">
        <v>4304750869</v>
      </c>
      <c r="D1248" s="8">
        <v>359</v>
      </c>
      <c r="E1248" s="8">
        <v>2981</v>
      </c>
      <c r="F1248" s="8" t="s">
        <v>1695</v>
      </c>
      <c r="G1248" s="8" t="s">
        <v>1697</v>
      </c>
      <c r="H1248" s="8">
        <v>40.11589</v>
      </c>
      <c r="I1248" s="9">
        <v>-109.92816000000001</v>
      </c>
      <c r="J1248" s="7">
        <v>2981</v>
      </c>
      <c r="K1248" s="8">
        <v>365</v>
      </c>
      <c r="L1248" s="8">
        <v>730</v>
      </c>
      <c r="M1248" s="8">
        <v>1095</v>
      </c>
      <c r="N1248" s="8">
        <v>1460</v>
      </c>
      <c r="O1248" s="8">
        <v>1825</v>
      </c>
      <c r="P1248" s="8">
        <v>2190</v>
      </c>
      <c r="Q1248" s="6">
        <v>2.3290384453705478E-4</v>
      </c>
      <c r="R1248" s="33">
        <f t="shared" si="402"/>
        <v>2738.0580039770525</v>
      </c>
      <c r="S1248" s="31">
        <f t="shared" si="403"/>
        <v>2514.9150060861457</v>
      </c>
      <c r="T1248" s="31">
        <f t="shared" si="404"/>
        <v>2309.9574511023716</v>
      </c>
      <c r="U1248" s="31">
        <f t="shared" si="405"/>
        <v>2121.7032834073393</v>
      </c>
      <c r="V1248" s="31">
        <f t="shared" si="406"/>
        <v>1948.7912301904923</v>
      </c>
      <c r="W1248" s="20">
        <f t="shared" si="407"/>
        <v>1789.9709580353453</v>
      </c>
      <c r="Y1248" s="153">
        <f t="shared" si="399"/>
        <v>4.3956156640000001</v>
      </c>
      <c r="Z1248" s="155">
        <f t="shared" si="408"/>
        <v>550.59259793398996</v>
      </c>
      <c r="AA1248" s="156">
        <f t="shared" si="409"/>
        <v>1759.3648531683816</v>
      </c>
      <c r="AD1248" s="14" t="s">
        <v>1497</v>
      </c>
      <c r="AE1248" s="57">
        <v>40669</v>
      </c>
      <c r="AF1248" s="33">
        <f t="shared" si="410"/>
        <v>2738.0580039770525</v>
      </c>
      <c r="AG1248" s="84">
        <f t="shared" si="400"/>
        <v>4.0373870014163389</v>
      </c>
      <c r="AH1248" s="31">
        <f t="shared" si="411"/>
        <v>2514.9150060861457</v>
      </c>
      <c r="AI1248" s="86">
        <f t="shared" si="401"/>
        <v>3.7083528327342896</v>
      </c>
      <c r="AJ1248" s="155">
        <f t="shared" si="412"/>
        <v>2309.9574511023716</v>
      </c>
      <c r="AK1248" s="56"/>
      <c r="AL1248" s="86">
        <f t="shared" si="413"/>
        <v>3.4061338997782951</v>
      </c>
      <c r="AM1248" s="31">
        <f t="shared" si="414"/>
        <v>2121.7032834073393</v>
      </c>
      <c r="AN1248" s="86">
        <f t="shared" si="415"/>
        <v>3.1285448463285914</v>
      </c>
      <c r="AO1248" s="31">
        <f t="shared" si="416"/>
        <v>1948.7912301904923</v>
      </c>
      <c r="AP1248" s="89">
        <f t="shared" si="417"/>
        <v>2.8735784157300093</v>
      </c>
      <c r="AQ1248" s="20">
        <f t="shared" si="418"/>
        <v>1789.9709580353453</v>
      </c>
      <c r="AR1248" s="86">
        <f t="shared" si="419"/>
        <v>2.6393909363452703</v>
      </c>
    </row>
    <row r="1249" spans="1:44" x14ac:dyDescent="0.25">
      <c r="A1249" s="3" t="s">
        <v>1561</v>
      </c>
      <c r="B1249" s="4">
        <v>40669</v>
      </c>
      <c r="C1249" s="7">
        <v>4304751309</v>
      </c>
      <c r="D1249" s="8">
        <v>362</v>
      </c>
      <c r="E1249" s="8">
        <v>4957</v>
      </c>
      <c r="F1249" s="8" t="s">
        <v>1695</v>
      </c>
      <c r="G1249" s="8" t="s">
        <v>1697</v>
      </c>
      <c r="H1249" s="8">
        <v>40.158639999999899</v>
      </c>
      <c r="I1249" s="9">
        <v>-109.87598</v>
      </c>
      <c r="J1249" s="7">
        <v>4957</v>
      </c>
      <c r="K1249" s="8">
        <v>365</v>
      </c>
      <c r="L1249" s="8">
        <v>730</v>
      </c>
      <c r="M1249" s="8">
        <v>1095</v>
      </c>
      <c r="N1249" s="8">
        <v>1460</v>
      </c>
      <c r="O1249" s="8">
        <v>1825</v>
      </c>
      <c r="P1249" s="8">
        <v>2190</v>
      </c>
      <c r="Q1249" s="6">
        <v>2.3290384453705478E-4</v>
      </c>
      <c r="R1249" s="33">
        <f t="shared" si="402"/>
        <v>4553.0203038290001</v>
      </c>
      <c r="S1249" s="31">
        <f t="shared" si="403"/>
        <v>4181.9636649342583</v>
      </c>
      <c r="T1249" s="31">
        <f t="shared" si="404"/>
        <v>3841.146959112531</v>
      </c>
      <c r="U1249" s="31">
        <f t="shared" si="405"/>
        <v>3528.105728228843</v>
      </c>
      <c r="V1249" s="31">
        <f t="shared" si="406"/>
        <v>3240.5763596290744</v>
      </c>
      <c r="W1249" s="20">
        <f t="shared" si="407"/>
        <v>2976.4797178736017</v>
      </c>
      <c r="Y1249" s="153">
        <f t="shared" si="399"/>
        <v>7.3093146079999993</v>
      </c>
      <c r="Z1249" s="155">
        <f t="shared" si="408"/>
        <v>915.56105600764431</v>
      </c>
      <c r="AA1249" s="156">
        <f t="shared" si="409"/>
        <v>2925.5859031048867</v>
      </c>
      <c r="AD1249" s="14" t="s">
        <v>1561</v>
      </c>
      <c r="AE1249" s="57">
        <v>40669</v>
      </c>
      <c r="AF1249" s="33">
        <f t="shared" si="410"/>
        <v>4553.0203038290001</v>
      </c>
      <c r="AG1249" s="84">
        <f t="shared" si="400"/>
        <v>6.7136287708892288</v>
      </c>
      <c r="AH1249" s="31">
        <f t="shared" si="411"/>
        <v>4181.9636649342583</v>
      </c>
      <c r="AI1249" s="86">
        <f t="shared" si="401"/>
        <v>6.1664894303468207</v>
      </c>
      <c r="AJ1249" s="155">
        <f t="shared" si="412"/>
        <v>3841.146959112531</v>
      </c>
      <c r="AK1249" s="56"/>
      <c r="AL1249" s="86">
        <f t="shared" si="413"/>
        <v>5.6639402016776277</v>
      </c>
      <c r="AM1249" s="31">
        <f t="shared" si="414"/>
        <v>3528.105728228843</v>
      </c>
      <c r="AN1249" s="86">
        <f t="shared" si="415"/>
        <v>5.2023471329254711</v>
      </c>
      <c r="AO1249" s="31">
        <f t="shared" si="416"/>
        <v>3240.5763596290744</v>
      </c>
      <c r="AP1249" s="89">
        <f t="shared" si="417"/>
        <v>4.7783724276328936</v>
      </c>
      <c r="AQ1249" s="20">
        <f t="shared" si="418"/>
        <v>2976.4797178736017</v>
      </c>
      <c r="AR1249" s="86">
        <f t="shared" si="419"/>
        <v>4.3889503091122117</v>
      </c>
    </row>
    <row r="1250" spans="1:44" x14ac:dyDescent="0.25">
      <c r="A1250" s="3" t="s">
        <v>1546</v>
      </c>
      <c r="B1250" s="4">
        <v>40670</v>
      </c>
      <c r="C1250" s="7">
        <v>4304751291</v>
      </c>
      <c r="D1250" s="8">
        <v>366</v>
      </c>
      <c r="E1250" s="8">
        <v>2061</v>
      </c>
      <c r="F1250" s="8" t="s">
        <v>1695</v>
      </c>
      <c r="G1250" s="8" t="s">
        <v>1697</v>
      </c>
      <c r="H1250" s="8">
        <v>40.155070000000002</v>
      </c>
      <c r="I1250" s="9">
        <v>-109.84281</v>
      </c>
      <c r="J1250" s="7">
        <v>2061</v>
      </c>
      <c r="K1250" s="8">
        <v>365</v>
      </c>
      <c r="L1250" s="8">
        <v>730</v>
      </c>
      <c r="M1250" s="8">
        <v>1095</v>
      </c>
      <c r="N1250" s="8">
        <v>1460</v>
      </c>
      <c r="O1250" s="8">
        <v>1825</v>
      </c>
      <c r="P1250" s="8">
        <v>2190</v>
      </c>
      <c r="Q1250" s="6">
        <v>2.3290384453705478E-4</v>
      </c>
      <c r="R1250" s="33">
        <f t="shared" si="402"/>
        <v>1893.0350708476033</v>
      </c>
      <c r="S1250" s="31">
        <f t="shared" si="403"/>
        <v>1738.7587479179961</v>
      </c>
      <c r="T1250" s="31">
        <f t="shared" si="404"/>
        <v>1597.0554534458192</v>
      </c>
      <c r="U1250" s="31">
        <f t="shared" si="405"/>
        <v>1466.9005256969226</v>
      </c>
      <c r="V1250" s="31">
        <f t="shared" si="406"/>
        <v>1347.3528096016789</v>
      </c>
      <c r="W1250" s="20">
        <f t="shared" si="407"/>
        <v>1237.5478512280599</v>
      </c>
      <c r="Y1250" s="153">
        <f t="shared" si="399"/>
        <v>3.0390351839999998</v>
      </c>
      <c r="Z1250" s="155">
        <f t="shared" si="408"/>
        <v>380.66801219119526</v>
      </c>
      <c r="AA1250" s="156">
        <f t="shared" si="409"/>
        <v>1216.387441254624</v>
      </c>
      <c r="AD1250" s="14" t="s">
        <v>1546</v>
      </c>
      <c r="AE1250" s="57">
        <v>40670</v>
      </c>
      <c r="AF1250" s="33">
        <f t="shared" si="410"/>
        <v>1893.0350708476033</v>
      </c>
      <c r="AG1250" s="84">
        <f t="shared" si="400"/>
        <v>2.791363505507908</v>
      </c>
      <c r="AH1250" s="31">
        <f t="shared" si="411"/>
        <v>1738.7587479179961</v>
      </c>
      <c r="AI1250" s="86">
        <f t="shared" si="401"/>
        <v>2.5638762791899934</v>
      </c>
      <c r="AJ1250" s="155">
        <f t="shared" si="412"/>
        <v>1597.0554534458192</v>
      </c>
      <c r="AK1250" s="56"/>
      <c r="AL1250" s="86">
        <f t="shared" si="413"/>
        <v>2.3549285365458119</v>
      </c>
      <c r="AM1250" s="31">
        <f t="shared" si="414"/>
        <v>1466.9005256969226</v>
      </c>
      <c r="AN1250" s="86">
        <f t="shared" si="415"/>
        <v>2.1630093687632428</v>
      </c>
      <c r="AO1250" s="31">
        <f t="shared" si="416"/>
        <v>1347.3528096016789</v>
      </c>
      <c r="AP1250" s="89">
        <f t="shared" si="417"/>
        <v>1.986731001281298</v>
      </c>
      <c r="AQ1250" s="20">
        <f t="shared" si="418"/>
        <v>1237.5478512280599</v>
      </c>
      <c r="AR1250" s="86">
        <f t="shared" si="419"/>
        <v>1.8248187587412283</v>
      </c>
    </row>
    <row r="1251" spans="1:44" x14ac:dyDescent="0.25">
      <c r="A1251" s="3" t="s">
        <v>1499</v>
      </c>
      <c r="B1251" s="4">
        <v>40671</v>
      </c>
      <c r="C1251" s="7">
        <v>4304750871</v>
      </c>
      <c r="D1251" s="8">
        <v>366</v>
      </c>
      <c r="E1251" s="8">
        <v>10832</v>
      </c>
      <c r="F1251" s="8" t="s">
        <v>1695</v>
      </c>
      <c r="G1251" s="8" t="s">
        <v>1697</v>
      </c>
      <c r="H1251" s="8">
        <v>40.115160000000003</v>
      </c>
      <c r="I1251" s="9">
        <v>-109.91869</v>
      </c>
      <c r="J1251" s="7">
        <v>10832</v>
      </c>
      <c r="K1251" s="8">
        <v>365</v>
      </c>
      <c r="L1251" s="8">
        <v>730</v>
      </c>
      <c r="M1251" s="8">
        <v>1095</v>
      </c>
      <c r="N1251" s="8">
        <v>1460</v>
      </c>
      <c r="O1251" s="8">
        <v>1825</v>
      </c>
      <c r="P1251" s="8">
        <v>2190</v>
      </c>
      <c r="Q1251" s="6">
        <v>2.3290384453705478E-4</v>
      </c>
      <c r="R1251" s="33">
        <f t="shared" si="402"/>
        <v>9949.2265344110801</v>
      </c>
      <c r="S1251" s="31">
        <f t="shared" si="403"/>
        <v>9138.3962918232573</v>
      </c>
      <c r="T1251" s="31">
        <f t="shared" si="404"/>
        <v>8393.646128930186</v>
      </c>
      <c r="U1251" s="31">
        <f t="shared" si="405"/>
        <v>7709.5907299122109</v>
      </c>
      <c r="V1251" s="31">
        <f t="shared" si="406"/>
        <v>7081.283665019595</v>
      </c>
      <c r="W1251" s="20">
        <f t="shared" si="407"/>
        <v>6504.1816227570816</v>
      </c>
      <c r="Y1251" s="153">
        <f t="shared" si="399"/>
        <v>15.972260607999999</v>
      </c>
      <c r="Z1251" s="155">
        <f t="shared" si="408"/>
        <v>2000.6772964847291</v>
      </c>
      <c r="AA1251" s="156">
        <f t="shared" si="409"/>
        <v>6392.9688324454564</v>
      </c>
      <c r="AD1251" s="14" t="s">
        <v>1499</v>
      </c>
      <c r="AE1251" s="57">
        <v>40671</v>
      </c>
      <c r="AF1251" s="33">
        <f t="shared" si="410"/>
        <v>9949.2265344110801</v>
      </c>
      <c r="AG1251" s="84">
        <f t="shared" si="400"/>
        <v>14.670572290956651</v>
      </c>
      <c r="AH1251" s="31">
        <f t="shared" si="411"/>
        <v>9138.3962918232573</v>
      </c>
      <c r="AI1251" s="86">
        <f t="shared" si="401"/>
        <v>13.474967421730232</v>
      </c>
      <c r="AJ1251" s="155">
        <f t="shared" si="412"/>
        <v>8393.646128930186</v>
      </c>
      <c r="AK1251" s="56"/>
      <c r="AL1251" s="86">
        <f t="shared" si="413"/>
        <v>12.376800537537232</v>
      </c>
      <c r="AM1251" s="31">
        <f t="shared" si="414"/>
        <v>7709.5907299122109</v>
      </c>
      <c r="AN1251" s="86">
        <f t="shared" si="415"/>
        <v>11.368130753247671</v>
      </c>
      <c r="AO1251" s="31">
        <f t="shared" si="416"/>
        <v>7081.283665019595</v>
      </c>
      <c r="AP1251" s="89">
        <f t="shared" si="417"/>
        <v>10.441664340552654</v>
      </c>
      <c r="AQ1251" s="20">
        <f t="shared" si="418"/>
        <v>6504.1816227570816</v>
      </c>
      <c r="AR1251" s="86">
        <f t="shared" si="419"/>
        <v>9.5907019867467174</v>
      </c>
    </row>
    <row r="1252" spans="1:44" x14ac:dyDescent="0.25">
      <c r="A1252" s="3" t="s">
        <v>953</v>
      </c>
      <c r="B1252" s="4">
        <v>40674</v>
      </c>
      <c r="C1252" s="7">
        <v>4301350150</v>
      </c>
      <c r="D1252" s="8">
        <v>364</v>
      </c>
      <c r="E1252" s="8">
        <v>2632</v>
      </c>
      <c r="F1252" s="8" t="s">
        <v>1695</v>
      </c>
      <c r="G1252" s="8" t="s">
        <v>1696</v>
      </c>
      <c r="H1252" s="8">
        <v>40.0836299999999</v>
      </c>
      <c r="I1252" s="9">
        <v>-110.13562</v>
      </c>
      <c r="J1252" s="7">
        <v>2632</v>
      </c>
      <c r="K1252" s="8">
        <v>365</v>
      </c>
      <c r="L1252" s="8">
        <v>730</v>
      </c>
      <c r="M1252" s="8">
        <v>1095</v>
      </c>
      <c r="N1252" s="8">
        <v>1460</v>
      </c>
      <c r="O1252" s="8">
        <v>1825</v>
      </c>
      <c r="P1252" s="8">
        <v>2190</v>
      </c>
      <c r="Q1252" s="6">
        <v>2.3290384453705478E-4</v>
      </c>
      <c r="R1252" s="33">
        <f t="shared" si="402"/>
        <v>2417.5003913007722</v>
      </c>
      <c r="S1252" s="31">
        <f t="shared" si="403"/>
        <v>2220.4818168462716</v>
      </c>
      <c r="T1252" s="31">
        <f t="shared" si="404"/>
        <v>2039.5196280783098</v>
      </c>
      <c r="U1252" s="31">
        <f t="shared" si="405"/>
        <v>1873.3052807541487</v>
      </c>
      <c r="V1252" s="31">
        <f t="shared" si="406"/>
        <v>1720.6368728149534</v>
      </c>
      <c r="W1252" s="20">
        <f t="shared" si="407"/>
        <v>1580.4104533877992</v>
      </c>
      <c r="Y1252" s="153">
        <f t="shared" si="399"/>
        <v>3.8809998079999999</v>
      </c>
      <c r="Z1252" s="155">
        <f t="shared" si="408"/>
        <v>486.1320757337341</v>
      </c>
      <c r="AA1252" s="156">
        <f t="shared" si="409"/>
        <v>1553.3875523445756</v>
      </c>
      <c r="AD1252" s="14" t="s">
        <v>953</v>
      </c>
      <c r="AE1252" s="57">
        <v>40674</v>
      </c>
      <c r="AF1252" s="33">
        <f t="shared" si="410"/>
        <v>2417.5003913007722</v>
      </c>
      <c r="AG1252" s="84">
        <f t="shared" si="400"/>
        <v>3.5647106969902058</v>
      </c>
      <c r="AH1252" s="31">
        <f t="shared" si="411"/>
        <v>2220.4818168462716</v>
      </c>
      <c r="AI1252" s="86">
        <f t="shared" si="401"/>
        <v>3.2741981401397684</v>
      </c>
      <c r="AJ1252" s="155">
        <f t="shared" si="412"/>
        <v>2039.5196280783098</v>
      </c>
      <c r="AK1252" s="56"/>
      <c r="AL1252" s="86">
        <f t="shared" si="413"/>
        <v>3.0073614304651031</v>
      </c>
      <c r="AM1252" s="31">
        <f t="shared" si="414"/>
        <v>1873.3052807541487</v>
      </c>
      <c r="AN1252" s="86">
        <f t="shared" si="415"/>
        <v>2.7622710619043453</v>
      </c>
      <c r="AO1252" s="31">
        <f t="shared" si="416"/>
        <v>1720.6368728149534</v>
      </c>
      <c r="AP1252" s="89">
        <f t="shared" si="417"/>
        <v>2.5371547769880527</v>
      </c>
      <c r="AQ1252" s="20">
        <f t="shared" si="418"/>
        <v>1580.4104533877992</v>
      </c>
      <c r="AR1252" s="86">
        <f t="shared" si="419"/>
        <v>2.3303847515802589</v>
      </c>
    </row>
    <row r="1253" spans="1:44" x14ac:dyDescent="0.25">
      <c r="A1253" s="3" t="s">
        <v>1520</v>
      </c>
      <c r="B1253" s="4">
        <v>40674</v>
      </c>
      <c r="C1253" s="7">
        <v>4304751102</v>
      </c>
      <c r="D1253" s="8">
        <v>365</v>
      </c>
      <c r="E1253" s="8">
        <v>16609</v>
      </c>
      <c r="F1253" s="8" t="s">
        <v>1695</v>
      </c>
      <c r="G1253" s="8" t="s">
        <v>1697</v>
      </c>
      <c r="H1253" s="8">
        <v>40.118319999999898</v>
      </c>
      <c r="I1253" s="9">
        <v>-109.92270000000001</v>
      </c>
      <c r="J1253" s="7">
        <v>16609</v>
      </c>
      <c r="K1253" s="8">
        <v>365</v>
      </c>
      <c r="L1253" s="8">
        <v>730</v>
      </c>
      <c r="M1253" s="8">
        <v>1095</v>
      </c>
      <c r="N1253" s="8">
        <v>1460</v>
      </c>
      <c r="O1253" s="8">
        <v>1825</v>
      </c>
      <c r="P1253" s="8">
        <v>2190</v>
      </c>
      <c r="Q1253" s="6">
        <v>2.3290384453705478E-4</v>
      </c>
      <c r="R1253" s="33">
        <f t="shared" si="402"/>
        <v>15255.419452551112</v>
      </c>
      <c r="S1253" s="31">
        <f t="shared" si="403"/>
        <v>14012.151404255215</v>
      </c>
      <c r="T1253" s="31">
        <f t="shared" si="404"/>
        <v>12870.205738127905</v>
      </c>
      <c r="U1253" s="31">
        <f t="shared" si="405"/>
        <v>11821.32500305686</v>
      </c>
      <c r="V1253" s="31">
        <f t="shared" si="406"/>
        <v>10857.924703869134</v>
      </c>
      <c r="W1253" s="20">
        <f t="shared" si="407"/>
        <v>9973.0384575676126</v>
      </c>
      <c r="Y1253" s="153">
        <f t="shared" si="399"/>
        <v>24.490701295999997</v>
      </c>
      <c r="Z1253" s="155">
        <f t="shared" si="408"/>
        <v>3067.6928745674732</v>
      </c>
      <c r="AA1253" s="156">
        <f t="shared" si="409"/>
        <v>9802.5128635604306</v>
      </c>
      <c r="AD1253" s="14" t="s">
        <v>1520</v>
      </c>
      <c r="AE1253" s="57">
        <v>40674</v>
      </c>
      <c r="AF1253" s="33">
        <f t="shared" si="410"/>
        <v>15255.419452551112</v>
      </c>
      <c r="AG1253" s="84">
        <f t="shared" si="400"/>
        <v>22.494787221242525</v>
      </c>
      <c r="AH1253" s="31">
        <f t="shared" si="411"/>
        <v>14012.151404255215</v>
      </c>
      <c r="AI1253" s="86">
        <f t="shared" si="401"/>
        <v>20.661533780236102</v>
      </c>
      <c r="AJ1253" s="155">
        <f t="shared" si="412"/>
        <v>12870.205738127905</v>
      </c>
      <c r="AK1253" s="56"/>
      <c r="AL1253" s="86">
        <f t="shared" si="413"/>
        <v>18.977684649922072</v>
      </c>
      <c r="AM1253" s="31">
        <f t="shared" si="414"/>
        <v>11821.32500305686</v>
      </c>
      <c r="AN1253" s="86">
        <f t="shared" si="415"/>
        <v>17.431063855307475</v>
      </c>
      <c r="AO1253" s="31">
        <f t="shared" si="416"/>
        <v>10857.924703869134</v>
      </c>
      <c r="AP1253" s="89">
        <f t="shared" si="417"/>
        <v>16.010487724542006</v>
      </c>
      <c r="AQ1253" s="20">
        <f t="shared" si="418"/>
        <v>9973.0384575676126</v>
      </c>
      <c r="AR1253" s="86">
        <f t="shared" si="419"/>
        <v>14.705684019375576</v>
      </c>
    </row>
    <row r="1254" spans="1:44" x14ac:dyDescent="0.25">
      <c r="A1254" s="3" t="s">
        <v>1538</v>
      </c>
      <c r="B1254" s="4">
        <v>40675</v>
      </c>
      <c r="C1254" s="7">
        <v>4304751166</v>
      </c>
      <c r="D1254" s="8">
        <v>366</v>
      </c>
      <c r="E1254" s="8">
        <v>3609</v>
      </c>
      <c r="F1254" s="8" t="s">
        <v>1695</v>
      </c>
      <c r="G1254" s="8" t="s">
        <v>1697</v>
      </c>
      <c r="H1254" s="8">
        <v>40.1252</v>
      </c>
      <c r="I1254" s="9">
        <v>-109.94759000000001</v>
      </c>
      <c r="J1254" s="7">
        <v>3609</v>
      </c>
      <c r="K1254" s="8">
        <v>365</v>
      </c>
      <c r="L1254" s="8">
        <v>730</v>
      </c>
      <c r="M1254" s="8">
        <v>1095</v>
      </c>
      <c r="N1254" s="8">
        <v>1460</v>
      </c>
      <c r="O1254" s="8">
        <v>1825</v>
      </c>
      <c r="P1254" s="8">
        <v>2190</v>
      </c>
      <c r="Q1254" s="6">
        <v>2.3290384453705478E-4</v>
      </c>
      <c r="R1254" s="33">
        <f t="shared" si="402"/>
        <v>3314.8780061567199</v>
      </c>
      <c r="S1254" s="31">
        <f t="shared" si="403"/>
        <v>3044.7260170965783</v>
      </c>
      <c r="T1254" s="31">
        <f t="shared" si="404"/>
        <v>2796.5905538505394</v>
      </c>
      <c r="U1254" s="31">
        <f t="shared" si="405"/>
        <v>2568.6773397574934</v>
      </c>
      <c r="V1254" s="31">
        <f t="shared" si="406"/>
        <v>2359.338325983726</v>
      </c>
      <c r="W1254" s="20">
        <f t="shared" si="407"/>
        <v>2167.0597744211882</v>
      </c>
      <c r="Y1254" s="153">
        <f t="shared" si="399"/>
        <v>5.3216292960000002</v>
      </c>
      <c r="Z1254" s="155">
        <f t="shared" si="408"/>
        <v>666.58459776711481</v>
      </c>
      <c r="AA1254" s="156">
        <f t="shared" si="409"/>
        <v>2130.0059560834243</v>
      </c>
      <c r="AD1254" s="14" t="s">
        <v>1538</v>
      </c>
      <c r="AE1254" s="57">
        <v>40675</v>
      </c>
      <c r="AF1254" s="33">
        <f t="shared" si="410"/>
        <v>3314.8780061567199</v>
      </c>
      <c r="AG1254" s="84">
        <f t="shared" si="400"/>
        <v>4.887933474710354</v>
      </c>
      <c r="AH1254" s="31">
        <f t="shared" si="411"/>
        <v>3044.7260170965783</v>
      </c>
      <c r="AI1254" s="86">
        <f t="shared" si="401"/>
        <v>4.4895824801536568</v>
      </c>
      <c r="AJ1254" s="155">
        <f t="shared" si="412"/>
        <v>2796.5905538505394</v>
      </c>
      <c r="AK1254" s="56"/>
      <c r="AL1254" s="86">
        <f t="shared" si="413"/>
        <v>4.1236958216369892</v>
      </c>
      <c r="AM1254" s="31">
        <f t="shared" si="414"/>
        <v>2568.6773397574934</v>
      </c>
      <c r="AN1254" s="86">
        <f t="shared" si="415"/>
        <v>3.7876277592753733</v>
      </c>
      <c r="AO1254" s="31">
        <f t="shared" si="416"/>
        <v>2359.338325983726</v>
      </c>
      <c r="AP1254" s="89">
        <f t="shared" si="417"/>
        <v>3.4789481725493472</v>
      </c>
      <c r="AQ1254" s="20">
        <f t="shared" si="418"/>
        <v>2167.0597744211882</v>
      </c>
      <c r="AR1254" s="86">
        <f t="shared" si="419"/>
        <v>3.1954249880141163</v>
      </c>
    </row>
    <row r="1255" spans="1:44" x14ac:dyDescent="0.25">
      <c r="A1255" s="3" t="s">
        <v>1496</v>
      </c>
      <c r="B1255" s="4">
        <v>40676</v>
      </c>
      <c r="C1255" s="7">
        <v>4304750868</v>
      </c>
      <c r="D1255" s="8">
        <v>356</v>
      </c>
      <c r="E1255" s="8">
        <v>1901</v>
      </c>
      <c r="F1255" s="8" t="s">
        <v>1695</v>
      </c>
      <c r="G1255" s="8" t="s">
        <v>1697</v>
      </c>
      <c r="H1255" s="8">
        <v>40.113880000000002</v>
      </c>
      <c r="I1255" s="9">
        <v>-109.93379</v>
      </c>
      <c r="J1255" s="7">
        <v>1901</v>
      </c>
      <c r="K1255" s="8">
        <v>365</v>
      </c>
      <c r="L1255" s="8">
        <v>730</v>
      </c>
      <c r="M1255" s="8">
        <v>1095</v>
      </c>
      <c r="N1255" s="8">
        <v>1460</v>
      </c>
      <c r="O1255" s="8">
        <v>1825</v>
      </c>
      <c r="P1255" s="8">
        <v>2190</v>
      </c>
      <c r="Q1255" s="6">
        <v>2.3290384453705478E-4</v>
      </c>
      <c r="R1255" s="33">
        <f t="shared" si="402"/>
        <v>1746.0745607381336</v>
      </c>
      <c r="S1255" s="31">
        <f t="shared" si="403"/>
        <v>1603.7750508452746</v>
      </c>
      <c r="T1255" s="31">
        <f t="shared" si="404"/>
        <v>1473.0724973316364</v>
      </c>
      <c r="U1255" s="31">
        <f t="shared" si="405"/>
        <v>1353.021785225546</v>
      </c>
      <c r="V1255" s="31">
        <f t="shared" si="406"/>
        <v>1242.7548234123201</v>
      </c>
      <c r="W1255" s="20">
        <f t="shared" si="407"/>
        <v>1141.4742674354886</v>
      </c>
      <c r="Y1255" s="153">
        <f t="shared" si="399"/>
        <v>2.8031081439999999</v>
      </c>
      <c r="Z1255" s="155">
        <f t="shared" si="408"/>
        <v>351.11591032288317</v>
      </c>
      <c r="AA1255" s="156">
        <f t="shared" si="409"/>
        <v>1121.9565870087531</v>
      </c>
      <c r="AD1255" s="14" t="s">
        <v>1496</v>
      </c>
      <c r="AE1255" s="57">
        <v>40676</v>
      </c>
      <c r="AF1255" s="33">
        <f t="shared" si="410"/>
        <v>1746.0745607381336</v>
      </c>
      <c r="AG1255" s="84">
        <f t="shared" si="400"/>
        <v>2.5746637670890506</v>
      </c>
      <c r="AH1255" s="31">
        <f t="shared" si="411"/>
        <v>1603.7750508452746</v>
      </c>
      <c r="AI1255" s="86">
        <f t="shared" si="401"/>
        <v>2.3648368785735943</v>
      </c>
      <c r="AJ1255" s="155">
        <f t="shared" si="412"/>
        <v>1473.0724973316364</v>
      </c>
      <c r="AK1255" s="56"/>
      <c r="AL1255" s="86">
        <f t="shared" si="413"/>
        <v>2.1721102125053804</v>
      </c>
      <c r="AM1255" s="31">
        <f t="shared" si="414"/>
        <v>1353.021785225546</v>
      </c>
      <c r="AN1255" s="86">
        <f t="shared" si="415"/>
        <v>1.9950901552736173</v>
      </c>
      <c r="AO1255" s="31">
        <f t="shared" si="416"/>
        <v>1242.7548234123201</v>
      </c>
      <c r="AP1255" s="89">
        <f t="shared" si="417"/>
        <v>1.8324966683336961</v>
      </c>
      <c r="AQ1255" s="20">
        <f t="shared" si="418"/>
        <v>1141.4742674354886</v>
      </c>
      <c r="AR1255" s="86">
        <f t="shared" si="419"/>
        <v>1.6831540322013951</v>
      </c>
    </row>
    <row r="1256" spans="1:44" x14ac:dyDescent="0.25">
      <c r="A1256" s="3" t="s">
        <v>1519</v>
      </c>
      <c r="B1256" s="4">
        <v>40677</v>
      </c>
      <c r="C1256" s="7">
        <v>4304751101</v>
      </c>
      <c r="D1256" s="8">
        <v>364</v>
      </c>
      <c r="E1256" s="8">
        <v>16884</v>
      </c>
      <c r="F1256" s="8" t="s">
        <v>1695</v>
      </c>
      <c r="G1256" s="8" t="s">
        <v>1697</v>
      </c>
      <c r="H1256" s="8">
        <v>40.118499999999898</v>
      </c>
      <c r="I1256" s="9">
        <v>-109.918539999999</v>
      </c>
      <c r="J1256" s="7">
        <v>16884</v>
      </c>
      <c r="K1256" s="8">
        <v>365</v>
      </c>
      <c r="L1256" s="8">
        <v>730</v>
      </c>
      <c r="M1256" s="8">
        <v>1095</v>
      </c>
      <c r="N1256" s="8">
        <v>1460</v>
      </c>
      <c r="O1256" s="8">
        <v>1825</v>
      </c>
      <c r="P1256" s="8">
        <v>2190</v>
      </c>
      <c r="Q1256" s="6">
        <v>2.3290384453705478E-4</v>
      </c>
      <c r="R1256" s="33">
        <f t="shared" si="402"/>
        <v>15508.007829301761</v>
      </c>
      <c r="S1256" s="31">
        <f t="shared" si="403"/>
        <v>14244.154633598955</v>
      </c>
      <c r="T1256" s="31">
        <f t="shared" si="404"/>
        <v>13083.301443949158</v>
      </c>
      <c r="U1256" s="31">
        <f t="shared" si="405"/>
        <v>12017.054088242039</v>
      </c>
      <c r="V1256" s="31">
        <f t="shared" si="406"/>
        <v>11037.702492632094</v>
      </c>
      <c r="W1256" s="20">
        <f t="shared" si="407"/>
        <v>10138.164929711094</v>
      </c>
      <c r="Y1256" s="153">
        <f t="shared" si="399"/>
        <v>24.896200896</v>
      </c>
      <c r="Z1256" s="155">
        <f t="shared" si="408"/>
        <v>3118.4855496536347</v>
      </c>
      <c r="AA1256" s="156">
        <f t="shared" si="409"/>
        <v>9964.8158942955233</v>
      </c>
      <c r="AD1256" s="14" t="s">
        <v>1519</v>
      </c>
      <c r="AE1256" s="57">
        <v>40677</v>
      </c>
      <c r="AF1256" s="33">
        <f t="shared" si="410"/>
        <v>15508.007829301761</v>
      </c>
      <c r="AG1256" s="84">
        <f t="shared" si="400"/>
        <v>22.867239896649934</v>
      </c>
      <c r="AH1256" s="31">
        <f t="shared" si="411"/>
        <v>14244.154633598955</v>
      </c>
      <c r="AI1256" s="86">
        <f t="shared" si="401"/>
        <v>21.003632750045536</v>
      </c>
      <c r="AJ1256" s="155">
        <f t="shared" si="412"/>
        <v>13083.301443949158</v>
      </c>
      <c r="AK1256" s="56"/>
      <c r="AL1256" s="86">
        <f t="shared" si="413"/>
        <v>19.291903644366567</v>
      </c>
      <c r="AM1256" s="31">
        <f t="shared" si="414"/>
        <v>12017.054088242039</v>
      </c>
      <c r="AN1256" s="86">
        <f t="shared" si="415"/>
        <v>17.719675003492767</v>
      </c>
      <c r="AO1256" s="31">
        <f t="shared" si="416"/>
        <v>11037.702492632094</v>
      </c>
      <c r="AP1256" s="89">
        <f t="shared" si="417"/>
        <v>16.275577984295698</v>
      </c>
      <c r="AQ1256" s="20">
        <f t="shared" si="418"/>
        <v>10138.164929711094</v>
      </c>
      <c r="AR1256" s="86">
        <f t="shared" si="419"/>
        <v>14.949170268115916</v>
      </c>
    </row>
    <row r="1257" spans="1:44" x14ac:dyDescent="0.25">
      <c r="A1257" s="3" t="s">
        <v>1521</v>
      </c>
      <c r="B1257" s="4">
        <v>40677</v>
      </c>
      <c r="C1257" s="7">
        <v>4304751103</v>
      </c>
      <c r="D1257" s="8">
        <v>364</v>
      </c>
      <c r="E1257" s="8">
        <v>12340</v>
      </c>
      <c r="F1257" s="8" t="s">
        <v>1695</v>
      </c>
      <c r="G1257" s="8" t="s">
        <v>1697</v>
      </c>
      <c r="H1257" s="8">
        <v>40.119430000000001</v>
      </c>
      <c r="I1257" s="9">
        <v>-109.92832</v>
      </c>
      <c r="J1257" s="7">
        <v>12340</v>
      </c>
      <c r="K1257" s="8">
        <v>365</v>
      </c>
      <c r="L1257" s="8">
        <v>730</v>
      </c>
      <c r="M1257" s="8">
        <v>1095</v>
      </c>
      <c r="N1257" s="8">
        <v>1460</v>
      </c>
      <c r="O1257" s="8">
        <v>1825</v>
      </c>
      <c r="P1257" s="8">
        <v>2190</v>
      </c>
      <c r="Q1257" s="6">
        <v>2.3290384453705478E-4</v>
      </c>
      <c r="R1257" s="33">
        <f t="shared" si="402"/>
        <v>11334.32934219283</v>
      </c>
      <c r="S1257" s="31">
        <f t="shared" si="403"/>
        <v>10410.617636733659</v>
      </c>
      <c r="T1257" s="31">
        <f t="shared" si="404"/>
        <v>9562.1854903063613</v>
      </c>
      <c r="U1257" s="31">
        <f t="shared" si="405"/>
        <v>8782.897858854938</v>
      </c>
      <c r="V1257" s="31">
        <f t="shared" si="406"/>
        <v>8067.1196848543022</v>
      </c>
      <c r="W1257" s="20">
        <f t="shared" si="407"/>
        <v>7409.6751500020673</v>
      </c>
      <c r="Y1257" s="153">
        <f t="shared" si="399"/>
        <v>18.195872959999999</v>
      </c>
      <c r="Z1257" s="155">
        <f t="shared" si="408"/>
        <v>2279.2058565935708</v>
      </c>
      <c r="AA1257" s="156">
        <f t="shared" si="409"/>
        <v>7282.97963371279</v>
      </c>
      <c r="AD1257" s="14" t="s">
        <v>1521</v>
      </c>
      <c r="AE1257" s="57">
        <v>40677</v>
      </c>
      <c r="AF1257" s="33">
        <f t="shared" si="410"/>
        <v>11334.32934219283</v>
      </c>
      <c r="AG1257" s="84">
        <f t="shared" si="400"/>
        <v>16.712967325554384</v>
      </c>
      <c r="AH1257" s="31">
        <f t="shared" si="411"/>
        <v>10410.617636733659</v>
      </c>
      <c r="AI1257" s="86">
        <f t="shared" si="401"/>
        <v>15.350913772539796</v>
      </c>
      <c r="AJ1257" s="155">
        <f t="shared" si="412"/>
        <v>9562.1854903063613</v>
      </c>
      <c r="AK1257" s="56"/>
      <c r="AL1257" s="86">
        <f t="shared" si="413"/>
        <v>14.099863241618303</v>
      </c>
      <c r="AM1257" s="31">
        <f t="shared" si="414"/>
        <v>8782.897858854938</v>
      </c>
      <c r="AN1257" s="86">
        <f t="shared" si="415"/>
        <v>12.950769340387396</v>
      </c>
      <c r="AO1257" s="31">
        <f t="shared" si="416"/>
        <v>8067.1196848543022</v>
      </c>
      <c r="AP1257" s="89">
        <f t="shared" si="417"/>
        <v>11.895322928583802</v>
      </c>
      <c r="AQ1257" s="20">
        <f t="shared" si="418"/>
        <v>7409.6751500020673</v>
      </c>
      <c r="AR1257" s="86">
        <f t="shared" si="419"/>
        <v>10.925892034384647</v>
      </c>
    </row>
    <row r="1258" spans="1:44" x14ac:dyDescent="0.25">
      <c r="A1258" s="3" t="s">
        <v>1469</v>
      </c>
      <c r="B1258" s="4">
        <v>40679</v>
      </c>
      <c r="C1258" s="7">
        <v>4304740226</v>
      </c>
      <c r="D1258" s="8">
        <v>366</v>
      </c>
      <c r="E1258" s="8">
        <v>28659</v>
      </c>
      <c r="F1258" s="8" t="s">
        <v>1695</v>
      </c>
      <c r="G1258" s="8" t="s">
        <v>1697</v>
      </c>
      <c r="H1258" s="8">
        <v>40.4056199999999</v>
      </c>
      <c r="I1258" s="9">
        <v>-109.93779000000001</v>
      </c>
      <c r="J1258" s="7">
        <v>28659</v>
      </c>
      <c r="K1258" s="8">
        <v>365</v>
      </c>
      <c r="L1258" s="8">
        <v>730</v>
      </c>
      <c r="M1258" s="8">
        <v>1095</v>
      </c>
      <c r="N1258" s="8">
        <v>1460</v>
      </c>
      <c r="O1258" s="8">
        <v>1825</v>
      </c>
      <c r="P1258" s="8">
        <v>2190</v>
      </c>
      <c r="Q1258" s="6">
        <v>2.3290384453705478E-4</v>
      </c>
      <c r="R1258" s="33">
        <f t="shared" si="402"/>
        <v>26323.382870170528</v>
      </c>
      <c r="S1258" s="31">
        <f t="shared" si="403"/>
        <v>24178.111090044567</v>
      </c>
      <c r="T1258" s="31">
        <f t="shared" si="404"/>
        <v>22207.672120477309</v>
      </c>
      <c r="U1258" s="31">
        <f t="shared" si="405"/>
        <v>20397.817644807426</v>
      </c>
      <c r="V1258" s="31">
        <f t="shared" si="406"/>
        <v>18735.460538755222</v>
      </c>
      <c r="W1258" s="20">
        <f t="shared" si="407"/>
        <v>17208.580236945643</v>
      </c>
      <c r="Y1258" s="153">
        <f t="shared" si="399"/>
        <v>42.258956495999996</v>
      </c>
      <c r="Z1258" s="155">
        <f t="shared" si="408"/>
        <v>5293.3355465247287</v>
      </c>
      <c r="AA1258" s="156">
        <f t="shared" si="409"/>
        <v>16914.33657395258</v>
      </c>
      <c r="AD1258" s="14" t="s">
        <v>1469</v>
      </c>
      <c r="AE1258" s="57">
        <v>40679</v>
      </c>
      <c r="AF1258" s="33">
        <f t="shared" si="410"/>
        <v>26323.382870170528</v>
      </c>
      <c r="AG1258" s="84">
        <f t="shared" si="400"/>
        <v>38.814986270912726</v>
      </c>
      <c r="AH1258" s="31">
        <f t="shared" si="411"/>
        <v>24178.111090044567</v>
      </c>
      <c r="AI1258" s="86">
        <f t="shared" si="401"/>
        <v>35.651688639158678</v>
      </c>
      <c r="AJ1258" s="155">
        <f t="shared" si="412"/>
        <v>22207.672120477309</v>
      </c>
      <c r="AK1258" s="56"/>
      <c r="AL1258" s="86">
        <f t="shared" si="413"/>
        <v>32.746189679217089</v>
      </c>
      <c r="AM1258" s="31">
        <f t="shared" si="414"/>
        <v>20397.817644807426</v>
      </c>
      <c r="AN1258" s="86">
        <f t="shared" si="415"/>
        <v>30.077479621244919</v>
      </c>
      <c r="AO1258" s="31">
        <f t="shared" si="416"/>
        <v>18735.460538755222</v>
      </c>
      <c r="AP1258" s="89">
        <f t="shared" si="417"/>
        <v>27.626260924658279</v>
      </c>
      <c r="AQ1258" s="20">
        <f t="shared" si="418"/>
        <v>17208.580236945643</v>
      </c>
      <c r="AR1258" s="86">
        <f t="shared" si="419"/>
        <v>25.374808736906775</v>
      </c>
    </row>
    <row r="1259" spans="1:44" x14ac:dyDescent="0.25">
      <c r="A1259" s="3" t="s">
        <v>1568</v>
      </c>
      <c r="B1259" s="4">
        <v>40679</v>
      </c>
      <c r="C1259" s="7">
        <v>4304751322</v>
      </c>
      <c r="D1259" s="8">
        <v>349</v>
      </c>
      <c r="E1259" s="8">
        <v>4314</v>
      </c>
      <c r="F1259" s="8" t="s">
        <v>1695</v>
      </c>
      <c r="G1259" s="8" t="s">
        <v>1697</v>
      </c>
      <c r="H1259" s="8">
        <v>40.147640000000003</v>
      </c>
      <c r="I1259" s="9">
        <v>-109.84259</v>
      </c>
      <c r="J1259" s="7">
        <v>4314</v>
      </c>
      <c r="K1259" s="8">
        <v>365</v>
      </c>
      <c r="L1259" s="8">
        <v>730</v>
      </c>
      <c r="M1259" s="8">
        <v>1095</v>
      </c>
      <c r="N1259" s="8">
        <v>1460</v>
      </c>
      <c r="O1259" s="8">
        <v>1825</v>
      </c>
      <c r="P1259" s="8">
        <v>2190</v>
      </c>
      <c r="Q1259" s="6">
        <v>2.3290384453705478E-4</v>
      </c>
      <c r="R1259" s="33">
        <f t="shared" si="402"/>
        <v>3962.4227538265695</v>
      </c>
      <c r="S1259" s="31">
        <f t="shared" si="403"/>
        <v>3639.4979323232583</v>
      </c>
      <c r="T1259" s="31">
        <f t="shared" si="404"/>
        <v>3342.8904542286582</v>
      </c>
      <c r="U1259" s="31">
        <f t="shared" si="405"/>
        <v>3070.4555399594974</v>
      </c>
      <c r="V1259" s="31">
        <f t="shared" si="406"/>
        <v>2820.2232026305883</v>
      </c>
      <c r="W1259" s="20">
        <f t="shared" si="407"/>
        <v>2590.3840030072056</v>
      </c>
      <c r="Y1259" s="153">
        <f t="shared" si="399"/>
        <v>6.3611828159999995</v>
      </c>
      <c r="Z1259" s="155">
        <f t="shared" si="408"/>
        <v>796.79854662436503</v>
      </c>
      <c r="AA1259" s="156">
        <f t="shared" si="409"/>
        <v>2546.0919076042928</v>
      </c>
      <c r="AD1259" s="14" t="s">
        <v>1568</v>
      </c>
      <c r="AE1259" s="57">
        <v>40679</v>
      </c>
      <c r="AF1259" s="33">
        <f t="shared" si="410"/>
        <v>3962.4227538265695</v>
      </c>
      <c r="AG1259" s="84">
        <f t="shared" si="400"/>
        <v>5.8427666971184449</v>
      </c>
      <c r="AH1259" s="31">
        <f t="shared" si="411"/>
        <v>3639.4979323232583</v>
      </c>
      <c r="AI1259" s="86">
        <f t="shared" si="401"/>
        <v>5.3665998391196661</v>
      </c>
      <c r="AJ1259" s="155">
        <f t="shared" si="412"/>
        <v>3342.8904542286582</v>
      </c>
      <c r="AK1259" s="56"/>
      <c r="AL1259" s="86">
        <f t="shared" si="413"/>
        <v>4.9292390619401427</v>
      </c>
      <c r="AM1259" s="31">
        <f t="shared" si="414"/>
        <v>3070.4555399594974</v>
      </c>
      <c r="AN1259" s="86">
        <f t="shared" si="415"/>
        <v>4.5275217937140368</v>
      </c>
      <c r="AO1259" s="31">
        <f t="shared" si="416"/>
        <v>2820.2232026305883</v>
      </c>
      <c r="AP1259" s="89">
        <f t="shared" si="417"/>
        <v>4.1585432020997182</v>
      </c>
      <c r="AQ1259" s="20">
        <f t="shared" si="418"/>
        <v>2590.3840030072056</v>
      </c>
      <c r="AR1259" s="86">
        <f t="shared" si="419"/>
        <v>3.8196351893302567</v>
      </c>
    </row>
    <row r="1260" spans="1:44" x14ac:dyDescent="0.25">
      <c r="A1260" s="3" t="s">
        <v>1162</v>
      </c>
      <c r="B1260" s="4">
        <v>40682</v>
      </c>
      <c r="C1260" s="7">
        <v>4301350573</v>
      </c>
      <c r="D1260" s="8">
        <v>211</v>
      </c>
      <c r="E1260" s="8">
        <v>11491</v>
      </c>
      <c r="F1260" s="8" t="s">
        <v>1695</v>
      </c>
      <c r="G1260" s="8" t="s">
        <v>1696</v>
      </c>
      <c r="H1260" s="8">
        <v>40.17015</v>
      </c>
      <c r="I1260" s="9">
        <v>-110.59957</v>
      </c>
      <c r="J1260" s="7">
        <v>11491</v>
      </c>
      <c r="K1260" s="8">
        <v>365</v>
      </c>
      <c r="L1260" s="8">
        <v>730</v>
      </c>
      <c r="M1260" s="8">
        <v>1095</v>
      </c>
      <c r="N1260" s="8">
        <v>1460</v>
      </c>
      <c r="O1260" s="8">
        <v>1825</v>
      </c>
      <c r="P1260" s="8">
        <v>2190</v>
      </c>
      <c r="Q1260" s="6">
        <v>2.3290384453705478E-4</v>
      </c>
      <c r="R1260" s="33">
        <f t="shared" si="402"/>
        <v>10554.520135424458</v>
      </c>
      <c r="S1260" s="31">
        <f t="shared" si="403"/>
        <v>9694.3603941415295</v>
      </c>
      <c r="T1260" s="31">
        <f t="shared" si="404"/>
        <v>8904.3009294254771</v>
      </c>
      <c r="U1260" s="31">
        <f t="shared" si="405"/>
        <v>8178.6287922286938</v>
      </c>
      <c r="V1260" s="31">
        <f t="shared" si="406"/>
        <v>7512.0966206370167</v>
      </c>
      <c r="W1260" s="20">
        <f t="shared" si="407"/>
        <v>6899.8846960027349</v>
      </c>
      <c r="Y1260" s="153">
        <f t="shared" si="399"/>
        <v>16.943985103999999</v>
      </c>
      <c r="Z1260" s="155">
        <f t="shared" si="408"/>
        <v>2122.3950160548397</v>
      </c>
      <c r="AA1260" s="156">
        <f t="shared" si="409"/>
        <v>6781.9059133706369</v>
      </c>
      <c r="AD1260" s="14" t="s">
        <v>1162</v>
      </c>
      <c r="AE1260" s="57">
        <v>40682</v>
      </c>
      <c r="AF1260" s="33">
        <f t="shared" si="410"/>
        <v>10554.520135424458</v>
      </c>
      <c r="AG1260" s="84">
        <f t="shared" si="400"/>
        <v>15.563104338569321</v>
      </c>
      <c r="AH1260" s="31">
        <f t="shared" si="411"/>
        <v>9694.3603941415295</v>
      </c>
      <c r="AI1260" s="86">
        <f t="shared" si="401"/>
        <v>14.294760953019027</v>
      </c>
      <c r="AJ1260" s="155">
        <f t="shared" si="412"/>
        <v>8904.3009294254771</v>
      </c>
      <c r="AK1260" s="56"/>
      <c r="AL1260" s="86">
        <f t="shared" si="413"/>
        <v>13.129783509678759</v>
      </c>
      <c r="AM1260" s="31">
        <f t="shared" si="414"/>
        <v>8178.6287922286938</v>
      </c>
      <c r="AN1260" s="86">
        <f t="shared" si="415"/>
        <v>12.059748013808067</v>
      </c>
      <c r="AO1260" s="31">
        <f t="shared" si="416"/>
        <v>7512.0966206370167</v>
      </c>
      <c r="AP1260" s="89">
        <f t="shared" si="417"/>
        <v>11.07691699938059</v>
      </c>
      <c r="AQ1260" s="20">
        <f t="shared" si="418"/>
        <v>6899.8846960027349</v>
      </c>
      <c r="AR1260" s="86">
        <f t="shared" si="419"/>
        <v>10.174183579182657</v>
      </c>
    </row>
    <row r="1261" spans="1:44" x14ac:dyDescent="0.25">
      <c r="A1261" s="3" t="s">
        <v>1498</v>
      </c>
      <c r="B1261" s="4">
        <v>40682</v>
      </c>
      <c r="C1261" s="7">
        <v>4304750870</v>
      </c>
      <c r="D1261" s="8">
        <v>362</v>
      </c>
      <c r="E1261" s="8">
        <v>15306</v>
      </c>
      <c r="F1261" s="8" t="s">
        <v>1695</v>
      </c>
      <c r="G1261" s="8" t="s">
        <v>1697</v>
      </c>
      <c r="H1261" s="8">
        <v>40.115049999999897</v>
      </c>
      <c r="I1261" s="9">
        <v>-109.92205</v>
      </c>
      <c r="J1261" s="7">
        <v>15306</v>
      </c>
      <c r="K1261" s="8">
        <v>365</v>
      </c>
      <c r="L1261" s="8">
        <v>730</v>
      </c>
      <c r="M1261" s="8">
        <v>1095</v>
      </c>
      <c r="N1261" s="8">
        <v>1460</v>
      </c>
      <c r="O1261" s="8">
        <v>1825</v>
      </c>
      <c r="P1261" s="8">
        <v>2190</v>
      </c>
      <c r="Q1261" s="6">
        <v>2.3290384453705478E-4</v>
      </c>
      <c r="R1261" s="33">
        <f t="shared" si="402"/>
        <v>14058.609798347119</v>
      </c>
      <c r="S1261" s="31">
        <f t="shared" si="403"/>
        <v>12912.877921219238</v>
      </c>
      <c r="T1261" s="31">
        <f t="shared" si="404"/>
        <v>11860.519539273027</v>
      </c>
      <c r="U1261" s="31">
        <f t="shared" si="405"/>
        <v>10893.925010343086</v>
      </c>
      <c r="V1261" s="31">
        <f t="shared" si="406"/>
        <v>10006.104853839543</v>
      </c>
      <c r="W1261" s="20">
        <f t="shared" si="407"/>
        <v>9190.639209556859</v>
      </c>
      <c r="Y1261" s="153">
        <f t="shared" si="399"/>
        <v>22.569370463999999</v>
      </c>
      <c r="Z1261" s="155">
        <f t="shared" si="408"/>
        <v>2827.0279449774066</v>
      </c>
      <c r="AA1261" s="156">
        <f t="shared" si="409"/>
        <v>9033.4915942956213</v>
      </c>
      <c r="AD1261" s="14" t="s">
        <v>1498</v>
      </c>
      <c r="AE1261" s="57">
        <v>40682</v>
      </c>
      <c r="AF1261" s="33">
        <f t="shared" si="410"/>
        <v>14058.609798347119</v>
      </c>
      <c r="AG1261" s="84">
        <f t="shared" si="400"/>
        <v>20.730038726493955</v>
      </c>
      <c r="AH1261" s="31">
        <f t="shared" si="411"/>
        <v>12912.877921219238</v>
      </c>
      <c r="AI1261" s="86">
        <f t="shared" si="401"/>
        <v>19.040606661466299</v>
      </c>
      <c r="AJ1261" s="155">
        <f t="shared" si="412"/>
        <v>11860.519539273027</v>
      </c>
      <c r="AK1261" s="56"/>
      <c r="AL1261" s="86">
        <f t="shared" si="413"/>
        <v>17.488857923517806</v>
      </c>
      <c r="AM1261" s="31">
        <f t="shared" si="414"/>
        <v>10893.925010343086</v>
      </c>
      <c r="AN1261" s="86">
        <f t="shared" si="415"/>
        <v>16.063571760451335</v>
      </c>
      <c r="AO1261" s="31">
        <f t="shared" si="416"/>
        <v>10006.104853839543</v>
      </c>
      <c r="AP1261" s="89">
        <f t="shared" si="417"/>
        <v>14.754441875599975</v>
      </c>
      <c r="AQ1261" s="20">
        <f t="shared" si="418"/>
        <v>9190.639209556859</v>
      </c>
      <c r="AR1261" s="86">
        <f t="shared" si="419"/>
        <v>13.552001902616809</v>
      </c>
    </row>
    <row r="1262" spans="1:44" x14ac:dyDescent="0.25">
      <c r="A1262" s="3" t="s">
        <v>1012</v>
      </c>
      <c r="B1262" s="4">
        <v>40685</v>
      </c>
      <c r="C1262" s="7">
        <v>4301350242</v>
      </c>
      <c r="D1262" s="8">
        <v>366</v>
      </c>
      <c r="E1262" s="8">
        <v>43749</v>
      </c>
      <c r="F1262" s="8" t="s">
        <v>1695</v>
      </c>
      <c r="G1262" s="8" t="s">
        <v>1696</v>
      </c>
      <c r="H1262" s="8">
        <v>40.025039999999898</v>
      </c>
      <c r="I1262" s="9">
        <v>-110.20062</v>
      </c>
      <c r="J1262" s="7">
        <v>43749</v>
      </c>
      <c r="K1262" s="8">
        <v>365</v>
      </c>
      <c r="L1262" s="8">
        <v>730</v>
      </c>
      <c r="M1262" s="8">
        <v>1095</v>
      </c>
      <c r="N1262" s="8">
        <v>1460</v>
      </c>
      <c r="O1262" s="8">
        <v>1825</v>
      </c>
      <c r="P1262" s="8">
        <v>2190</v>
      </c>
      <c r="Q1262" s="6">
        <v>2.3290384453705478E-4</v>
      </c>
      <c r="R1262" s="33">
        <f t="shared" si="402"/>
        <v>40183.595979869868</v>
      </c>
      <c r="S1262" s="31">
        <f t="shared" si="403"/>
        <v>36908.761020215628</v>
      </c>
      <c r="T1262" s="31">
        <f t="shared" si="404"/>
        <v>33900.814668996194</v>
      </c>
      <c r="U1262" s="31">
        <f t="shared" si="405"/>
        <v>31138.006355514153</v>
      </c>
      <c r="V1262" s="31">
        <f t="shared" si="406"/>
        <v>28600.358111239133</v>
      </c>
      <c r="W1262" s="20">
        <f t="shared" si="407"/>
        <v>26269.52010838253</v>
      </c>
      <c r="Y1262" s="153">
        <f t="shared" si="399"/>
        <v>64.509825456000002</v>
      </c>
      <c r="Z1262" s="155">
        <f t="shared" si="408"/>
        <v>8080.4681539799149</v>
      </c>
      <c r="AA1262" s="156">
        <f t="shared" si="409"/>
        <v>25820.346515016277</v>
      </c>
      <c r="AD1262" s="14" t="s">
        <v>1012</v>
      </c>
      <c r="AE1262" s="57">
        <v>40685</v>
      </c>
      <c r="AF1262" s="33">
        <f t="shared" si="410"/>
        <v>40183.595979869868</v>
      </c>
      <c r="AG1262" s="84">
        <f t="shared" si="400"/>
        <v>59.252480350541234</v>
      </c>
      <c r="AH1262" s="31">
        <f t="shared" si="411"/>
        <v>36908.761020215628</v>
      </c>
      <c r="AI1262" s="86">
        <f t="shared" si="401"/>
        <v>54.423592109792828</v>
      </c>
      <c r="AJ1262" s="155">
        <f t="shared" si="412"/>
        <v>33900.814668996194</v>
      </c>
      <c r="AK1262" s="56"/>
      <c r="AL1262" s="86">
        <f t="shared" si="413"/>
        <v>49.98824286528032</v>
      </c>
      <c r="AM1262" s="31">
        <f t="shared" si="414"/>
        <v>31138.006355514153</v>
      </c>
      <c r="AN1262" s="86">
        <f t="shared" si="415"/>
        <v>45.914360443485258</v>
      </c>
      <c r="AO1262" s="31">
        <f t="shared" si="416"/>
        <v>28600.358111239133</v>
      </c>
      <c r="AP1262" s="89">
        <f t="shared" si="417"/>
        <v>42.172486450778997</v>
      </c>
      <c r="AQ1262" s="20">
        <f t="shared" si="418"/>
        <v>26269.52010838253</v>
      </c>
      <c r="AR1262" s="86">
        <f t="shared" si="419"/>
        <v>38.73556325869481</v>
      </c>
    </row>
    <row r="1263" spans="1:44" x14ac:dyDescent="0.25">
      <c r="A1263" s="3" t="s">
        <v>1117</v>
      </c>
      <c r="B1263" s="4">
        <v>40687</v>
      </c>
      <c r="C1263" s="7">
        <v>4301350422</v>
      </c>
      <c r="D1263" s="8">
        <v>361</v>
      </c>
      <c r="E1263" s="8">
        <v>2236</v>
      </c>
      <c r="F1263" s="8" t="s">
        <v>1695</v>
      </c>
      <c r="G1263" s="8" t="s">
        <v>1696</v>
      </c>
      <c r="H1263" s="8">
        <v>40.14687</v>
      </c>
      <c r="I1263" s="9">
        <v>-110.04456</v>
      </c>
      <c r="J1263" s="7">
        <v>2236</v>
      </c>
      <c r="K1263" s="8">
        <v>365</v>
      </c>
      <c r="L1263" s="8">
        <v>730</v>
      </c>
      <c r="M1263" s="8">
        <v>1095</v>
      </c>
      <c r="N1263" s="8">
        <v>1460</v>
      </c>
      <c r="O1263" s="8">
        <v>1825</v>
      </c>
      <c r="P1263" s="8">
        <v>2190</v>
      </c>
      <c r="Q1263" s="6">
        <v>2.3290384453705478E-4</v>
      </c>
      <c r="R1263" s="33">
        <f t="shared" si="402"/>
        <v>2053.7731287798356</v>
      </c>
      <c r="S1263" s="31">
        <f t="shared" si="403"/>
        <v>1886.3971665912854</v>
      </c>
      <c r="T1263" s="31">
        <f t="shared" si="404"/>
        <v>1732.661811695707</v>
      </c>
      <c r="U1263" s="31">
        <f t="shared" si="405"/>
        <v>1591.4553980874912</v>
      </c>
      <c r="V1263" s="31">
        <f t="shared" si="406"/>
        <v>1461.7568569962903</v>
      </c>
      <c r="W1263" s="20">
        <f t="shared" si="407"/>
        <v>1342.6283335011849</v>
      </c>
      <c r="Y1263" s="153">
        <f t="shared" si="399"/>
        <v>3.297080384</v>
      </c>
      <c r="Z1263" s="155">
        <f t="shared" si="408"/>
        <v>412.99062360966167</v>
      </c>
      <c r="AA1263" s="156">
        <f t="shared" si="409"/>
        <v>1319.6711880860453</v>
      </c>
      <c r="AD1263" s="14" t="s">
        <v>1117</v>
      </c>
      <c r="AE1263" s="57">
        <v>40687</v>
      </c>
      <c r="AF1263" s="33">
        <f t="shared" si="410"/>
        <v>2053.7731287798356</v>
      </c>
      <c r="AG1263" s="84">
        <f t="shared" si="400"/>
        <v>3.0283788444035338</v>
      </c>
      <c r="AH1263" s="31">
        <f t="shared" si="411"/>
        <v>1886.3971665912854</v>
      </c>
      <c r="AI1263" s="86">
        <f t="shared" si="401"/>
        <v>2.7815756236141804</v>
      </c>
      <c r="AJ1263" s="155">
        <f t="shared" si="412"/>
        <v>1732.661811695707</v>
      </c>
      <c r="AK1263" s="56"/>
      <c r="AL1263" s="86">
        <f t="shared" si="413"/>
        <v>2.5548860784650347</v>
      </c>
      <c r="AM1263" s="31">
        <f t="shared" si="414"/>
        <v>1591.4553980874912</v>
      </c>
      <c r="AN1263" s="86">
        <f t="shared" si="415"/>
        <v>2.3466710085175215</v>
      </c>
      <c r="AO1263" s="31">
        <f t="shared" si="416"/>
        <v>1461.7568569962903</v>
      </c>
      <c r="AP1263" s="89">
        <f t="shared" si="417"/>
        <v>2.1554248029427376</v>
      </c>
      <c r="AQ1263" s="20">
        <f t="shared" si="418"/>
        <v>1342.6283335011849</v>
      </c>
      <c r="AR1263" s="86">
        <f t="shared" si="419"/>
        <v>1.979764553394171</v>
      </c>
    </row>
    <row r="1264" spans="1:44" x14ac:dyDescent="0.25">
      <c r="A1264" s="3" t="s">
        <v>1130</v>
      </c>
      <c r="B1264" s="4">
        <v>40687</v>
      </c>
      <c r="C1264" s="7">
        <v>4301350446</v>
      </c>
      <c r="D1264" s="8">
        <v>366</v>
      </c>
      <c r="E1264" s="8">
        <v>4753</v>
      </c>
      <c r="F1264" s="8" t="s">
        <v>1695</v>
      </c>
      <c r="G1264" s="8" t="s">
        <v>1696</v>
      </c>
      <c r="H1264" s="8">
        <v>40.133029999999899</v>
      </c>
      <c r="I1264" s="9">
        <v>-110.13562</v>
      </c>
      <c r="J1264" s="7">
        <v>4753</v>
      </c>
      <c r="K1264" s="8">
        <v>365</v>
      </c>
      <c r="L1264" s="8">
        <v>730</v>
      </c>
      <c r="M1264" s="8">
        <v>1095</v>
      </c>
      <c r="N1264" s="8">
        <v>1460</v>
      </c>
      <c r="O1264" s="8">
        <v>1825</v>
      </c>
      <c r="P1264" s="8">
        <v>2190</v>
      </c>
      <c r="Q1264" s="6">
        <v>2.3290384453705478E-4</v>
      </c>
      <c r="R1264" s="33">
        <f t="shared" si="402"/>
        <v>4365.6456534394265</v>
      </c>
      <c r="S1264" s="31">
        <f t="shared" si="403"/>
        <v>4009.8594511665383</v>
      </c>
      <c r="T1264" s="31">
        <f t="shared" si="404"/>
        <v>3683.0686900669475</v>
      </c>
      <c r="U1264" s="31">
        <f t="shared" si="405"/>
        <v>3382.9103341278378</v>
      </c>
      <c r="V1264" s="31">
        <f t="shared" si="406"/>
        <v>3107.2139272376417</v>
      </c>
      <c r="W1264" s="20">
        <f t="shared" si="407"/>
        <v>2853.9858985380733</v>
      </c>
      <c r="Y1264" s="153">
        <f t="shared" si="399"/>
        <v>7.0085076319999997</v>
      </c>
      <c r="Z1264" s="155">
        <f t="shared" si="408"/>
        <v>877.88212612554639</v>
      </c>
      <c r="AA1264" s="156">
        <f t="shared" si="409"/>
        <v>2805.1865639414009</v>
      </c>
      <c r="AD1264" s="14" t="s">
        <v>1130</v>
      </c>
      <c r="AE1264" s="57">
        <v>40687</v>
      </c>
      <c r="AF1264" s="33">
        <f t="shared" si="410"/>
        <v>4365.6456534394265</v>
      </c>
      <c r="AG1264" s="84">
        <f t="shared" si="400"/>
        <v>6.4373366044051856</v>
      </c>
      <c r="AH1264" s="31">
        <f t="shared" si="411"/>
        <v>4009.8594511665383</v>
      </c>
      <c r="AI1264" s="86">
        <f t="shared" si="401"/>
        <v>5.9127141945609116</v>
      </c>
      <c r="AJ1264" s="155">
        <f t="shared" si="412"/>
        <v>3683.0686900669475</v>
      </c>
      <c r="AK1264" s="56"/>
      <c r="AL1264" s="86">
        <f t="shared" si="413"/>
        <v>5.4308468385260769</v>
      </c>
      <c r="AM1264" s="31">
        <f t="shared" si="414"/>
        <v>3382.9103341278378</v>
      </c>
      <c r="AN1264" s="86">
        <f t="shared" si="415"/>
        <v>4.9882501357261981</v>
      </c>
      <c r="AO1264" s="31">
        <f t="shared" si="416"/>
        <v>3107.2139272376417</v>
      </c>
      <c r="AP1264" s="89">
        <f t="shared" si="417"/>
        <v>4.5817236531247012</v>
      </c>
      <c r="AQ1264" s="20">
        <f t="shared" si="418"/>
        <v>2853.9858985380733</v>
      </c>
      <c r="AR1264" s="86">
        <f t="shared" si="419"/>
        <v>4.2083277827739245</v>
      </c>
    </row>
    <row r="1265" spans="1:44" x14ac:dyDescent="0.25">
      <c r="A1265" s="3" t="s">
        <v>1557</v>
      </c>
      <c r="B1265" s="4">
        <v>40687</v>
      </c>
      <c r="C1265" s="7">
        <v>4304751305</v>
      </c>
      <c r="D1265" s="8">
        <v>365</v>
      </c>
      <c r="E1265" s="8">
        <v>4593</v>
      </c>
      <c r="F1265" s="8" t="s">
        <v>1695</v>
      </c>
      <c r="G1265" s="8" t="s">
        <v>1697</v>
      </c>
      <c r="H1265" s="8">
        <v>40.158700000000003</v>
      </c>
      <c r="I1265" s="9">
        <v>-109.85705</v>
      </c>
      <c r="J1265" s="7">
        <v>4593</v>
      </c>
      <c r="K1265" s="8">
        <v>365</v>
      </c>
      <c r="L1265" s="8">
        <v>730</v>
      </c>
      <c r="M1265" s="8">
        <v>1095</v>
      </c>
      <c r="N1265" s="8">
        <v>1460</v>
      </c>
      <c r="O1265" s="8">
        <v>1825</v>
      </c>
      <c r="P1265" s="8">
        <v>2190</v>
      </c>
      <c r="Q1265" s="6">
        <v>2.3290384453705478E-4</v>
      </c>
      <c r="R1265" s="33">
        <f t="shared" si="402"/>
        <v>4218.6851433299571</v>
      </c>
      <c r="S1265" s="31">
        <f t="shared" si="403"/>
        <v>3874.8757540938168</v>
      </c>
      <c r="T1265" s="31">
        <f t="shared" si="404"/>
        <v>3559.0857339527647</v>
      </c>
      <c r="U1265" s="31">
        <f t="shared" si="405"/>
        <v>3269.0315936564607</v>
      </c>
      <c r="V1265" s="31">
        <f t="shared" si="406"/>
        <v>3002.6159410482828</v>
      </c>
      <c r="W1265" s="20">
        <f t="shared" si="407"/>
        <v>2757.912314745502</v>
      </c>
      <c r="Y1265" s="153">
        <f t="shared" si="399"/>
        <v>6.7725805919999997</v>
      </c>
      <c r="Z1265" s="155">
        <f t="shared" si="408"/>
        <v>848.3300242572343</v>
      </c>
      <c r="AA1265" s="156">
        <f t="shared" si="409"/>
        <v>2710.7557096955302</v>
      </c>
      <c r="AD1265" s="14" t="s">
        <v>1557</v>
      </c>
      <c r="AE1265" s="57">
        <v>40687</v>
      </c>
      <c r="AF1265" s="33">
        <f t="shared" si="410"/>
        <v>4218.6851433299571</v>
      </c>
      <c r="AG1265" s="84">
        <f t="shared" si="400"/>
        <v>6.2206368659863278</v>
      </c>
      <c r="AH1265" s="31">
        <f t="shared" si="411"/>
        <v>3874.8757540938168</v>
      </c>
      <c r="AI1265" s="86">
        <f t="shared" si="401"/>
        <v>5.7136747939445129</v>
      </c>
      <c r="AJ1265" s="155">
        <f t="shared" si="412"/>
        <v>3559.0857339527647</v>
      </c>
      <c r="AK1265" s="56"/>
      <c r="AL1265" s="86">
        <f t="shared" si="413"/>
        <v>5.2480285144856449</v>
      </c>
      <c r="AM1265" s="31">
        <f t="shared" si="414"/>
        <v>3269.0315936564607</v>
      </c>
      <c r="AN1265" s="86">
        <f t="shared" si="415"/>
        <v>4.8203309222365718</v>
      </c>
      <c r="AO1265" s="31">
        <f t="shared" si="416"/>
        <v>3002.6159410482828</v>
      </c>
      <c r="AP1265" s="89">
        <f t="shared" si="417"/>
        <v>4.4274893201770986</v>
      </c>
      <c r="AQ1265" s="20">
        <f t="shared" si="418"/>
        <v>2757.912314745502</v>
      </c>
      <c r="AR1265" s="86">
        <f t="shared" si="419"/>
        <v>4.0666630562340913</v>
      </c>
    </row>
    <row r="1266" spans="1:44" x14ac:dyDescent="0.25">
      <c r="A1266" s="3" t="s">
        <v>1559</v>
      </c>
      <c r="B1266" s="4">
        <v>40687</v>
      </c>
      <c r="C1266" s="7">
        <v>4304751307</v>
      </c>
      <c r="D1266" s="8">
        <v>364</v>
      </c>
      <c r="E1266" s="8">
        <v>3327</v>
      </c>
      <c r="F1266" s="8" t="s">
        <v>1695</v>
      </c>
      <c r="G1266" s="8" t="s">
        <v>1697</v>
      </c>
      <c r="H1266" s="8">
        <v>40.165909999999897</v>
      </c>
      <c r="I1266" s="9">
        <v>-109.87597</v>
      </c>
      <c r="J1266" s="7">
        <v>3327</v>
      </c>
      <c r="K1266" s="8">
        <v>365</v>
      </c>
      <c r="L1266" s="8">
        <v>730</v>
      </c>
      <c r="M1266" s="8">
        <v>1095</v>
      </c>
      <c r="N1266" s="8">
        <v>1460</v>
      </c>
      <c r="O1266" s="8">
        <v>1825</v>
      </c>
      <c r="P1266" s="8">
        <v>2190</v>
      </c>
      <c r="Q1266" s="6">
        <v>2.3290384453705478E-4</v>
      </c>
      <c r="R1266" s="33">
        <f t="shared" si="402"/>
        <v>3055.8601070887803</v>
      </c>
      <c r="S1266" s="31">
        <f t="shared" si="403"/>
        <v>2806.8172510059067</v>
      </c>
      <c r="T1266" s="31">
        <f t="shared" si="404"/>
        <v>2578.0705936992922</v>
      </c>
      <c r="U1266" s="31">
        <f t="shared" si="405"/>
        <v>2367.9660596766917</v>
      </c>
      <c r="V1266" s="31">
        <f t="shared" si="406"/>
        <v>2174.9843753249811</v>
      </c>
      <c r="W1266" s="20">
        <f t="shared" si="407"/>
        <v>1997.7300829867811</v>
      </c>
      <c r="Y1266" s="153">
        <f t="shared" si="399"/>
        <v>4.905807888</v>
      </c>
      <c r="Z1266" s="155">
        <f t="shared" si="408"/>
        <v>614.49901822421486</v>
      </c>
      <c r="AA1266" s="156">
        <f t="shared" si="409"/>
        <v>1963.5715754750772</v>
      </c>
      <c r="AD1266" s="14" t="s">
        <v>1559</v>
      </c>
      <c r="AE1266" s="57">
        <v>40687</v>
      </c>
      <c r="AF1266" s="33">
        <f t="shared" si="410"/>
        <v>3055.8601070887803</v>
      </c>
      <c r="AG1266" s="84">
        <f t="shared" si="400"/>
        <v>4.5060001857471184</v>
      </c>
      <c r="AH1266" s="31">
        <f t="shared" si="411"/>
        <v>2806.8172510059067</v>
      </c>
      <c r="AI1266" s="86">
        <f t="shared" si="401"/>
        <v>4.1387755365672536</v>
      </c>
      <c r="AJ1266" s="155">
        <f t="shared" si="412"/>
        <v>2578.0705936992922</v>
      </c>
      <c r="AK1266" s="56"/>
      <c r="AL1266" s="86">
        <f t="shared" si="413"/>
        <v>3.8014785255157291</v>
      </c>
      <c r="AM1266" s="31">
        <f t="shared" si="414"/>
        <v>2367.9660596766917</v>
      </c>
      <c r="AN1266" s="86">
        <f t="shared" si="415"/>
        <v>3.4916701454999073</v>
      </c>
      <c r="AO1266" s="31">
        <f t="shared" si="416"/>
        <v>2174.9843753249811</v>
      </c>
      <c r="AP1266" s="89">
        <f t="shared" si="417"/>
        <v>3.207110160729199</v>
      </c>
      <c r="AQ1266" s="20">
        <f t="shared" si="418"/>
        <v>1997.7300829867811</v>
      </c>
      <c r="AR1266" s="86">
        <f t="shared" si="419"/>
        <v>2.9457409074876599</v>
      </c>
    </row>
    <row r="1267" spans="1:44" x14ac:dyDescent="0.25">
      <c r="A1267" s="3" t="s">
        <v>1135</v>
      </c>
      <c r="B1267" s="4">
        <v>40689</v>
      </c>
      <c r="C1267" s="7">
        <v>4301350452</v>
      </c>
      <c r="D1267" s="8">
        <v>359</v>
      </c>
      <c r="E1267" s="8">
        <v>24427</v>
      </c>
      <c r="F1267" s="8" t="s">
        <v>1695</v>
      </c>
      <c r="G1267" s="8" t="s">
        <v>1696</v>
      </c>
      <c r="H1267" s="8">
        <v>40.137390000000003</v>
      </c>
      <c r="I1267" s="9">
        <v>-109.99421</v>
      </c>
      <c r="J1267" s="7">
        <v>24427</v>
      </c>
      <c r="K1267" s="8">
        <v>365</v>
      </c>
      <c r="L1267" s="8">
        <v>730</v>
      </c>
      <c r="M1267" s="8">
        <v>1095</v>
      </c>
      <c r="N1267" s="8">
        <v>1460</v>
      </c>
      <c r="O1267" s="8">
        <v>1825</v>
      </c>
      <c r="P1267" s="8">
        <v>2190</v>
      </c>
      <c r="Q1267" s="6">
        <v>2.3290384453705478E-4</v>
      </c>
      <c r="R1267" s="33">
        <f t="shared" si="402"/>
        <v>22436.277377775063</v>
      </c>
      <c r="S1267" s="31">
        <f t="shared" si="403"/>
        <v>20607.79230247108</v>
      </c>
      <c r="T1267" s="31">
        <f t="shared" si="404"/>
        <v>18928.322931257171</v>
      </c>
      <c r="U1267" s="31">
        <f t="shared" si="405"/>
        <v>17385.72495933951</v>
      </c>
      <c r="V1267" s="31">
        <f t="shared" si="406"/>
        <v>15968.843804046681</v>
      </c>
      <c r="W1267" s="20">
        <f t="shared" si="407"/>
        <v>14667.43394563213</v>
      </c>
      <c r="Y1267" s="153">
        <f t="shared" si="399"/>
        <v>36.018686287999998</v>
      </c>
      <c r="Z1267" s="155">
        <f t="shared" si="408"/>
        <v>4511.6824521078734</v>
      </c>
      <c r="AA1267" s="156">
        <f t="shared" si="409"/>
        <v>14416.640479149297</v>
      </c>
      <c r="AD1267" s="14" t="s">
        <v>1135</v>
      </c>
      <c r="AE1267" s="57">
        <v>40689</v>
      </c>
      <c r="AF1267" s="33">
        <f t="shared" si="410"/>
        <v>22436.277377775063</v>
      </c>
      <c r="AG1267" s="84">
        <f t="shared" si="400"/>
        <v>33.083278189733953</v>
      </c>
      <c r="AH1267" s="31">
        <f t="shared" si="411"/>
        <v>20607.79230247108</v>
      </c>
      <c r="AI1267" s="86">
        <f t="shared" si="401"/>
        <v>30.387096492854916</v>
      </c>
      <c r="AJ1267" s="155">
        <f t="shared" si="412"/>
        <v>18928.322931257171</v>
      </c>
      <c r="AK1267" s="56"/>
      <c r="AL1267" s="86">
        <f t="shared" si="413"/>
        <v>27.910645008347672</v>
      </c>
      <c r="AM1267" s="31">
        <f t="shared" si="414"/>
        <v>17385.72495933951</v>
      </c>
      <c r="AN1267" s="86">
        <f t="shared" si="415"/>
        <v>25.636016424444318</v>
      </c>
      <c r="AO1267" s="31">
        <f t="shared" si="416"/>
        <v>15968.843804046681</v>
      </c>
      <c r="AP1267" s="89">
        <f t="shared" si="417"/>
        <v>23.546762818194207</v>
      </c>
      <c r="AQ1267" s="20">
        <f t="shared" si="418"/>
        <v>14667.43394563213</v>
      </c>
      <c r="AR1267" s="86">
        <f t="shared" si="419"/>
        <v>21.627776719928182</v>
      </c>
    </row>
    <row r="1268" spans="1:44" x14ac:dyDescent="0.25">
      <c r="A1268" s="3" t="s">
        <v>1549</v>
      </c>
      <c r="B1268" s="4">
        <v>40691</v>
      </c>
      <c r="C1268" s="7">
        <v>4304751296</v>
      </c>
      <c r="D1268" s="8">
        <v>366</v>
      </c>
      <c r="E1268" s="8">
        <v>7193</v>
      </c>
      <c r="F1268" s="8" t="s">
        <v>1695</v>
      </c>
      <c r="G1268" s="8" t="s">
        <v>1697</v>
      </c>
      <c r="H1268" s="8">
        <v>40.144179999999899</v>
      </c>
      <c r="I1268" s="9">
        <v>-109.84752</v>
      </c>
      <c r="J1268" s="7">
        <v>7193</v>
      </c>
      <c r="K1268" s="8">
        <v>365</v>
      </c>
      <c r="L1268" s="8">
        <v>730</v>
      </c>
      <c r="M1268" s="8">
        <v>1095</v>
      </c>
      <c r="N1268" s="8">
        <v>1460</v>
      </c>
      <c r="O1268" s="8">
        <v>1825</v>
      </c>
      <c r="P1268" s="8">
        <v>2190</v>
      </c>
      <c r="Q1268" s="6">
        <v>2.3290384453705478E-4</v>
      </c>
      <c r="R1268" s="33">
        <f t="shared" si="402"/>
        <v>6606.7934326088352</v>
      </c>
      <c r="S1268" s="31">
        <f t="shared" si="403"/>
        <v>6068.3608315255442</v>
      </c>
      <c r="T1268" s="31">
        <f t="shared" si="404"/>
        <v>5573.8087708082376</v>
      </c>
      <c r="U1268" s="31">
        <f t="shared" si="405"/>
        <v>5119.5611263163346</v>
      </c>
      <c r="V1268" s="31">
        <f t="shared" si="406"/>
        <v>4702.3332166253649</v>
      </c>
      <c r="W1268" s="20">
        <f t="shared" si="407"/>
        <v>4319.1080513747866</v>
      </c>
      <c r="Y1268" s="153">
        <f t="shared" si="399"/>
        <v>10.606394992</v>
      </c>
      <c r="Z1268" s="155">
        <f t="shared" si="408"/>
        <v>1328.5516796173058</v>
      </c>
      <c r="AA1268" s="156">
        <f t="shared" si="409"/>
        <v>4245.2570911909315</v>
      </c>
      <c r="AD1268" s="14" t="s">
        <v>1549</v>
      </c>
      <c r="AE1268" s="57">
        <v>40691</v>
      </c>
      <c r="AF1268" s="33">
        <f t="shared" si="410"/>
        <v>6606.7934326088352</v>
      </c>
      <c r="AG1268" s="84">
        <f t="shared" si="400"/>
        <v>9.7420076152927617</v>
      </c>
      <c r="AH1268" s="31">
        <f t="shared" si="411"/>
        <v>6068.3608315255442</v>
      </c>
      <c r="AI1268" s="86">
        <f t="shared" si="401"/>
        <v>8.9480650539610025</v>
      </c>
      <c r="AJ1268" s="155">
        <f t="shared" si="412"/>
        <v>5573.8087708082376</v>
      </c>
      <c r="AK1268" s="56"/>
      <c r="AL1268" s="86">
        <f t="shared" si="413"/>
        <v>8.218826280142661</v>
      </c>
      <c r="AM1268" s="31">
        <f t="shared" si="414"/>
        <v>5119.5611263163346</v>
      </c>
      <c r="AN1268" s="86">
        <f t="shared" si="415"/>
        <v>7.5490181414429927</v>
      </c>
      <c r="AO1268" s="31">
        <f t="shared" si="416"/>
        <v>4702.3332166253649</v>
      </c>
      <c r="AP1268" s="89">
        <f t="shared" si="417"/>
        <v>6.9337972305756317</v>
      </c>
      <c r="AQ1268" s="20">
        <f t="shared" si="418"/>
        <v>4319.1080513747866</v>
      </c>
      <c r="AR1268" s="86">
        <f t="shared" si="419"/>
        <v>6.3687148625063834</v>
      </c>
    </row>
    <row r="1269" spans="1:44" x14ac:dyDescent="0.25">
      <c r="A1269" s="3" t="s">
        <v>1578</v>
      </c>
      <c r="B1269" s="4">
        <v>40693</v>
      </c>
      <c r="C1269" s="7">
        <v>4304751488</v>
      </c>
      <c r="D1269" s="8">
        <v>359</v>
      </c>
      <c r="E1269" s="8">
        <v>16029</v>
      </c>
      <c r="F1269" s="8" t="s">
        <v>1695</v>
      </c>
      <c r="G1269" s="8" t="s">
        <v>1697</v>
      </c>
      <c r="H1269" s="8">
        <v>40.1405999999999</v>
      </c>
      <c r="I1269" s="9">
        <v>-109.80959</v>
      </c>
      <c r="J1269" s="7">
        <v>16029</v>
      </c>
      <c r="K1269" s="8">
        <v>365</v>
      </c>
      <c r="L1269" s="8">
        <v>730</v>
      </c>
      <c r="M1269" s="8">
        <v>1095</v>
      </c>
      <c r="N1269" s="8">
        <v>1460</v>
      </c>
      <c r="O1269" s="8">
        <v>1825</v>
      </c>
      <c r="P1269" s="8">
        <v>2190</v>
      </c>
      <c r="Q1269" s="6">
        <v>2.3290384453705478E-4</v>
      </c>
      <c r="R1269" s="33">
        <f t="shared" si="402"/>
        <v>14722.687603404285</v>
      </c>
      <c r="S1269" s="31">
        <f t="shared" si="403"/>
        <v>13522.835502366599</v>
      </c>
      <c r="T1269" s="31">
        <f t="shared" si="404"/>
        <v>12420.767522213991</v>
      </c>
      <c r="U1269" s="31">
        <f t="shared" si="405"/>
        <v>11408.514568848119</v>
      </c>
      <c r="V1269" s="31">
        <f t="shared" si="406"/>
        <v>10478.757003932707</v>
      </c>
      <c r="W1269" s="20">
        <f t="shared" si="407"/>
        <v>9624.7717163195412</v>
      </c>
      <c r="Y1269" s="153">
        <f t="shared" si="399"/>
        <v>23.635465776</v>
      </c>
      <c r="Z1269" s="155">
        <f t="shared" si="408"/>
        <v>2960.5665052948416</v>
      </c>
      <c r="AA1269" s="156">
        <f t="shared" si="409"/>
        <v>9460.201016919149</v>
      </c>
      <c r="AD1269" s="14" t="s">
        <v>1578</v>
      </c>
      <c r="AE1269" s="57">
        <v>40693</v>
      </c>
      <c r="AF1269" s="33">
        <f t="shared" si="410"/>
        <v>14722.687603404285</v>
      </c>
      <c r="AG1269" s="84">
        <f t="shared" si="400"/>
        <v>21.709250669474166</v>
      </c>
      <c r="AH1269" s="31">
        <f t="shared" si="411"/>
        <v>13522.835502366599</v>
      </c>
      <c r="AI1269" s="86">
        <f t="shared" si="401"/>
        <v>19.940015953001655</v>
      </c>
      <c r="AJ1269" s="155">
        <f t="shared" si="412"/>
        <v>12420.767522213991</v>
      </c>
      <c r="AK1269" s="56"/>
      <c r="AL1269" s="86">
        <f t="shared" si="413"/>
        <v>18.314968225275507</v>
      </c>
      <c r="AM1269" s="31">
        <f t="shared" si="414"/>
        <v>11408.514568848119</v>
      </c>
      <c r="AN1269" s="86">
        <f t="shared" si="415"/>
        <v>16.822356706407579</v>
      </c>
      <c r="AO1269" s="31">
        <f t="shared" si="416"/>
        <v>10478.757003932707</v>
      </c>
      <c r="AP1269" s="89">
        <f t="shared" si="417"/>
        <v>15.45138826760695</v>
      </c>
      <c r="AQ1269" s="20">
        <f t="shared" si="418"/>
        <v>9624.7717163195412</v>
      </c>
      <c r="AR1269" s="86">
        <f t="shared" si="419"/>
        <v>14.192149385668682</v>
      </c>
    </row>
    <row r="1270" spans="1:44" x14ac:dyDescent="0.25">
      <c r="A1270" s="3" t="s">
        <v>789</v>
      </c>
      <c r="B1270" s="4">
        <v>40694</v>
      </c>
      <c r="C1270" s="7">
        <v>4301334135</v>
      </c>
      <c r="D1270" s="8">
        <v>364</v>
      </c>
      <c r="E1270" s="8">
        <v>14798</v>
      </c>
      <c r="F1270" s="8" t="s">
        <v>1695</v>
      </c>
      <c r="G1270" s="8" t="s">
        <v>1696</v>
      </c>
      <c r="H1270" s="8">
        <v>40.186419999999899</v>
      </c>
      <c r="I1270" s="9">
        <v>-110.60006</v>
      </c>
      <c r="J1270" s="7">
        <v>14798</v>
      </c>
      <c r="K1270" s="8">
        <v>365</v>
      </c>
      <c r="L1270" s="8">
        <v>730</v>
      </c>
      <c r="M1270" s="8">
        <v>1095</v>
      </c>
      <c r="N1270" s="8">
        <v>1460</v>
      </c>
      <c r="O1270" s="8">
        <v>1825</v>
      </c>
      <c r="P1270" s="8">
        <v>2190</v>
      </c>
      <c r="Q1270" s="6">
        <v>2.3290384453705478E-4</v>
      </c>
      <c r="R1270" s="33">
        <f t="shared" si="402"/>
        <v>13592.010178749555</v>
      </c>
      <c r="S1270" s="31">
        <f t="shared" si="403"/>
        <v>12484.304683013346</v>
      </c>
      <c r="T1270" s="31">
        <f t="shared" si="404"/>
        <v>11466.873653610497</v>
      </c>
      <c r="U1270" s="31">
        <f t="shared" si="405"/>
        <v>10532.360009346465</v>
      </c>
      <c r="V1270" s="31">
        <f t="shared" si="406"/>
        <v>9674.0062476883286</v>
      </c>
      <c r="W1270" s="20">
        <f t="shared" si="407"/>
        <v>8885.6055810154448</v>
      </c>
      <c r="Y1270" s="153">
        <f t="shared" si="399"/>
        <v>21.820302112</v>
      </c>
      <c r="Z1270" s="155">
        <f t="shared" si="408"/>
        <v>2733.2000215455155</v>
      </c>
      <c r="AA1270" s="156">
        <f t="shared" si="409"/>
        <v>8733.6736320649816</v>
      </c>
      <c r="AD1270" s="14" t="s">
        <v>789</v>
      </c>
      <c r="AE1270" s="57">
        <v>40694</v>
      </c>
      <c r="AF1270" s="33">
        <f t="shared" si="410"/>
        <v>13592.010178749555</v>
      </c>
      <c r="AG1270" s="84">
        <f t="shared" si="400"/>
        <v>20.042017057014082</v>
      </c>
      <c r="AH1270" s="31">
        <f t="shared" si="411"/>
        <v>12484.304683013346</v>
      </c>
      <c r="AI1270" s="86">
        <f t="shared" si="401"/>
        <v>18.408656564509229</v>
      </c>
      <c r="AJ1270" s="155">
        <f t="shared" si="412"/>
        <v>11466.873653610497</v>
      </c>
      <c r="AK1270" s="56"/>
      <c r="AL1270" s="86">
        <f t="shared" si="413"/>
        <v>16.908409744689436</v>
      </c>
      <c r="AM1270" s="31">
        <f t="shared" si="414"/>
        <v>10532.360009346465</v>
      </c>
      <c r="AN1270" s="86">
        <f t="shared" si="415"/>
        <v>15.530428257621773</v>
      </c>
      <c r="AO1270" s="31">
        <f t="shared" si="416"/>
        <v>9674.0062476883286</v>
      </c>
      <c r="AP1270" s="89">
        <f t="shared" si="417"/>
        <v>14.264747868491337</v>
      </c>
      <c r="AQ1270" s="20">
        <f t="shared" si="418"/>
        <v>8885.6055810154448</v>
      </c>
      <c r="AR1270" s="86">
        <f t="shared" si="419"/>
        <v>13.102216395852837</v>
      </c>
    </row>
    <row r="1271" spans="1:44" x14ac:dyDescent="0.25">
      <c r="A1271" s="3" t="s">
        <v>1101</v>
      </c>
      <c r="B1271" s="4">
        <v>40694</v>
      </c>
      <c r="C1271" s="7">
        <v>4301350385</v>
      </c>
      <c r="D1271" s="8">
        <v>252</v>
      </c>
      <c r="E1271" s="8">
        <v>780</v>
      </c>
      <c r="F1271" s="8" t="s">
        <v>1695</v>
      </c>
      <c r="G1271" s="8" t="s">
        <v>1696</v>
      </c>
      <c r="H1271" s="8">
        <v>40.111020000000003</v>
      </c>
      <c r="I1271" s="9">
        <v>-110.211699999999</v>
      </c>
      <c r="J1271" s="7">
        <v>780</v>
      </c>
      <c r="K1271" s="8">
        <v>365</v>
      </c>
      <c r="L1271" s="8">
        <v>730</v>
      </c>
      <c r="M1271" s="8">
        <v>1095</v>
      </c>
      <c r="N1271" s="8">
        <v>1460</v>
      </c>
      <c r="O1271" s="8">
        <v>1825</v>
      </c>
      <c r="P1271" s="8">
        <v>2190</v>
      </c>
      <c r="Q1271" s="6">
        <v>2.3290384453705478E-4</v>
      </c>
      <c r="R1271" s="33">
        <f t="shared" si="402"/>
        <v>716.43248678366353</v>
      </c>
      <c r="S1271" s="31">
        <f t="shared" si="403"/>
        <v>658.04552322951815</v>
      </c>
      <c r="T1271" s="31">
        <f t="shared" si="404"/>
        <v>604.41691105664199</v>
      </c>
      <c r="U1271" s="31">
        <f t="shared" si="405"/>
        <v>555.15885979796201</v>
      </c>
      <c r="V1271" s="31">
        <f t="shared" si="406"/>
        <v>509.91518267312449</v>
      </c>
      <c r="W1271" s="20">
        <f t="shared" si="407"/>
        <v>468.35872098878542</v>
      </c>
      <c r="Y1271" s="153">
        <f t="shared" si="399"/>
        <v>1.1501443199999999</v>
      </c>
      <c r="Z1271" s="155">
        <f t="shared" si="408"/>
        <v>144.06649660802151</v>
      </c>
      <c r="AA1271" s="156">
        <f t="shared" si="409"/>
        <v>460.35041444862048</v>
      </c>
      <c r="AD1271" s="14" t="s">
        <v>1101</v>
      </c>
      <c r="AE1271" s="57">
        <v>40694</v>
      </c>
      <c r="AF1271" s="33">
        <f t="shared" si="410"/>
        <v>716.43248678366353</v>
      </c>
      <c r="AG1271" s="84">
        <f t="shared" si="400"/>
        <v>1.0564112247919304</v>
      </c>
      <c r="AH1271" s="31">
        <f t="shared" si="411"/>
        <v>658.04552322951815</v>
      </c>
      <c r="AI1271" s="86">
        <f t="shared" si="401"/>
        <v>0.9703170780049466</v>
      </c>
      <c r="AJ1271" s="155">
        <f t="shared" si="412"/>
        <v>604.41691105664199</v>
      </c>
      <c r="AK1271" s="56"/>
      <c r="AL1271" s="86">
        <f t="shared" si="413"/>
        <v>0.89123932969710506</v>
      </c>
      <c r="AM1271" s="31">
        <f t="shared" si="414"/>
        <v>555.15885979796201</v>
      </c>
      <c r="AN1271" s="86">
        <f t="shared" si="415"/>
        <v>0.81860616576192602</v>
      </c>
      <c r="AO1271" s="31">
        <f t="shared" si="416"/>
        <v>509.91518267312449</v>
      </c>
      <c r="AP1271" s="89">
        <f t="shared" si="417"/>
        <v>0.7518923731195597</v>
      </c>
      <c r="AQ1271" s="20">
        <f t="shared" si="418"/>
        <v>468.35872098878542</v>
      </c>
      <c r="AR1271" s="86">
        <f t="shared" si="419"/>
        <v>0.69061554188168761</v>
      </c>
    </row>
    <row r="1272" spans="1:44" x14ac:dyDescent="0.25">
      <c r="A1272" s="3" t="s">
        <v>1547</v>
      </c>
      <c r="B1272" s="4">
        <v>40697</v>
      </c>
      <c r="C1272" s="7">
        <v>4304751294</v>
      </c>
      <c r="D1272" s="8">
        <v>351</v>
      </c>
      <c r="E1272" s="8">
        <v>2023</v>
      </c>
      <c r="F1272" s="8" t="s">
        <v>1695</v>
      </c>
      <c r="G1272" s="8" t="s">
        <v>1697</v>
      </c>
      <c r="H1272" s="8">
        <v>40.151449999999897</v>
      </c>
      <c r="I1272" s="9">
        <v>-109.84753000000001</v>
      </c>
      <c r="J1272" s="7">
        <v>2023</v>
      </c>
      <c r="K1272" s="8">
        <v>365</v>
      </c>
      <c r="L1272" s="8">
        <v>730</v>
      </c>
      <c r="M1272" s="8">
        <v>1095</v>
      </c>
      <c r="N1272" s="8">
        <v>1460</v>
      </c>
      <c r="O1272" s="8">
        <v>1825</v>
      </c>
      <c r="P1272" s="8">
        <v>2190</v>
      </c>
      <c r="Q1272" s="6">
        <v>2.3290384453705478E-4</v>
      </c>
      <c r="R1272" s="33">
        <f t="shared" si="402"/>
        <v>1858.1319496966041</v>
      </c>
      <c r="S1272" s="31">
        <f t="shared" si="403"/>
        <v>1706.7001198632247</v>
      </c>
      <c r="T1272" s="31">
        <f t="shared" si="404"/>
        <v>1567.6095013687009</v>
      </c>
      <c r="U1272" s="31">
        <f t="shared" si="405"/>
        <v>1439.8543248349706</v>
      </c>
      <c r="V1272" s="31">
        <f t="shared" si="406"/>
        <v>1322.5107878817062</v>
      </c>
      <c r="W1272" s="20">
        <f t="shared" si="407"/>
        <v>1214.7303750773242</v>
      </c>
      <c r="Y1272" s="153">
        <f t="shared" si="399"/>
        <v>2.9830025119999997</v>
      </c>
      <c r="Z1272" s="155">
        <f t="shared" si="408"/>
        <v>373.64938799747114</v>
      </c>
      <c r="AA1272" s="156">
        <f t="shared" si="409"/>
        <v>1193.9601133712297</v>
      </c>
      <c r="AD1272" s="14" t="s">
        <v>1547</v>
      </c>
      <c r="AE1272" s="57">
        <v>40697</v>
      </c>
      <c r="AF1272" s="33">
        <f t="shared" si="410"/>
        <v>1858.1319496966041</v>
      </c>
      <c r="AG1272" s="84">
        <f t="shared" si="400"/>
        <v>2.7398973176334294</v>
      </c>
      <c r="AH1272" s="31">
        <f t="shared" si="411"/>
        <v>1706.7001198632247</v>
      </c>
      <c r="AI1272" s="86">
        <f t="shared" si="401"/>
        <v>2.5166044215435988</v>
      </c>
      <c r="AJ1272" s="155">
        <f t="shared" si="412"/>
        <v>1567.6095013687009</v>
      </c>
      <c r="AK1272" s="56"/>
      <c r="AL1272" s="86">
        <f t="shared" si="413"/>
        <v>2.3115091845862095</v>
      </c>
      <c r="AM1272" s="31">
        <f t="shared" si="414"/>
        <v>1439.8543248349706</v>
      </c>
      <c r="AN1272" s="86">
        <f t="shared" si="415"/>
        <v>2.123128555559457</v>
      </c>
      <c r="AO1272" s="31">
        <f t="shared" si="416"/>
        <v>1322.5107878817062</v>
      </c>
      <c r="AP1272" s="89">
        <f t="shared" si="417"/>
        <v>1.9501003472062424</v>
      </c>
      <c r="AQ1272" s="20">
        <f t="shared" si="418"/>
        <v>1214.7303750773242</v>
      </c>
      <c r="AR1272" s="86">
        <f t="shared" si="419"/>
        <v>1.7911733861880179</v>
      </c>
    </row>
    <row r="1273" spans="1:44" x14ac:dyDescent="0.25">
      <c r="A1273" s="3" t="s">
        <v>1548</v>
      </c>
      <c r="B1273" s="4">
        <v>40697</v>
      </c>
      <c r="C1273" s="7">
        <v>4304751295</v>
      </c>
      <c r="D1273" s="8">
        <v>360</v>
      </c>
      <c r="E1273" s="8">
        <v>2490</v>
      </c>
      <c r="F1273" s="8" t="s">
        <v>1695</v>
      </c>
      <c r="G1273" s="8" t="s">
        <v>1697</v>
      </c>
      <c r="H1273" s="8">
        <v>40.1441599999999</v>
      </c>
      <c r="I1273" s="9">
        <v>-109.857029999999</v>
      </c>
      <c r="J1273" s="7">
        <v>2490</v>
      </c>
      <c r="K1273" s="8">
        <v>365</v>
      </c>
      <c r="L1273" s="8">
        <v>730</v>
      </c>
      <c r="M1273" s="8">
        <v>1095</v>
      </c>
      <c r="N1273" s="8">
        <v>1460</v>
      </c>
      <c r="O1273" s="8">
        <v>1825</v>
      </c>
      <c r="P1273" s="8">
        <v>2190</v>
      </c>
      <c r="Q1273" s="6">
        <v>2.3290384453705478E-4</v>
      </c>
      <c r="R1273" s="33">
        <f t="shared" si="402"/>
        <v>2287.0729385786181</v>
      </c>
      <c r="S1273" s="31">
        <f t="shared" si="403"/>
        <v>2100.6837856942311</v>
      </c>
      <c r="T1273" s="31">
        <f t="shared" si="404"/>
        <v>1929.4847545269724</v>
      </c>
      <c r="U1273" s="31">
        <f t="shared" si="405"/>
        <v>1772.2378985858018</v>
      </c>
      <c r="V1273" s="31">
        <f t="shared" si="406"/>
        <v>1627.8061600718975</v>
      </c>
      <c r="W1273" s="20">
        <f t="shared" si="407"/>
        <v>1495.145147771892</v>
      </c>
      <c r="Y1273" s="153">
        <f t="shared" si="399"/>
        <v>3.6716145599999996</v>
      </c>
      <c r="Z1273" s="155">
        <f t="shared" si="408"/>
        <v>459.90458532560712</v>
      </c>
      <c r="AA1273" s="156">
        <f t="shared" si="409"/>
        <v>1469.5801692013654</v>
      </c>
      <c r="AD1273" s="14" t="s">
        <v>1548</v>
      </c>
      <c r="AE1273" s="57">
        <v>40697</v>
      </c>
      <c r="AF1273" s="33">
        <f t="shared" si="410"/>
        <v>2287.0729385786181</v>
      </c>
      <c r="AG1273" s="84">
        <f t="shared" si="400"/>
        <v>3.3723896791434695</v>
      </c>
      <c r="AH1273" s="31">
        <f t="shared" si="411"/>
        <v>2100.6837856942311</v>
      </c>
      <c r="AI1273" s="86">
        <f t="shared" si="401"/>
        <v>3.0975506720927144</v>
      </c>
      <c r="AJ1273" s="155">
        <f t="shared" si="412"/>
        <v>1929.4847545269724</v>
      </c>
      <c r="AK1273" s="56"/>
      <c r="AL1273" s="86">
        <f t="shared" si="413"/>
        <v>2.8451101678792199</v>
      </c>
      <c r="AM1273" s="31">
        <f t="shared" si="414"/>
        <v>1772.2378985858018</v>
      </c>
      <c r="AN1273" s="86">
        <f t="shared" si="415"/>
        <v>2.6132427599323025</v>
      </c>
      <c r="AO1273" s="31">
        <f t="shared" si="416"/>
        <v>1627.8061600718975</v>
      </c>
      <c r="AP1273" s="89">
        <f t="shared" si="417"/>
        <v>2.4002718064970558</v>
      </c>
      <c r="AQ1273" s="20">
        <f t="shared" si="418"/>
        <v>1495.145147771892</v>
      </c>
      <c r="AR1273" s="86">
        <f t="shared" si="419"/>
        <v>2.2046573067761566</v>
      </c>
    </row>
    <row r="1274" spans="1:44" x14ac:dyDescent="0.25">
      <c r="A1274" s="3" t="s">
        <v>1566</v>
      </c>
      <c r="B1274" s="4">
        <v>40697</v>
      </c>
      <c r="C1274" s="7">
        <v>4304751320</v>
      </c>
      <c r="D1274" s="8">
        <v>366</v>
      </c>
      <c r="E1274" s="8">
        <v>8790</v>
      </c>
      <c r="F1274" s="8" t="s">
        <v>1695</v>
      </c>
      <c r="G1274" s="8" t="s">
        <v>1697</v>
      </c>
      <c r="H1274" s="8">
        <v>40.144100000000002</v>
      </c>
      <c r="I1274" s="9">
        <v>-109.87597</v>
      </c>
      <c r="J1274" s="7">
        <v>8790</v>
      </c>
      <c r="K1274" s="8">
        <v>365</v>
      </c>
      <c r="L1274" s="8">
        <v>730</v>
      </c>
      <c r="M1274" s="8">
        <v>1095</v>
      </c>
      <c r="N1274" s="8">
        <v>1460</v>
      </c>
      <c r="O1274" s="8">
        <v>1825</v>
      </c>
      <c r="P1274" s="8">
        <v>2190</v>
      </c>
      <c r="Q1274" s="6">
        <v>2.3290384453705478E-4</v>
      </c>
      <c r="R1274" s="33">
        <f t="shared" si="402"/>
        <v>8073.6430241389771</v>
      </c>
      <c r="S1274" s="31">
        <f t="shared" si="403"/>
        <v>7415.6668579326479</v>
      </c>
      <c r="T1274" s="31">
        <f t="shared" si="404"/>
        <v>6811.3136515229262</v>
      </c>
      <c r="U1274" s="31">
        <f t="shared" si="405"/>
        <v>6256.2133046462641</v>
      </c>
      <c r="V1274" s="31">
        <f t="shared" si="406"/>
        <v>5746.3518662779024</v>
      </c>
      <c r="W1274" s="20">
        <f t="shared" si="407"/>
        <v>5278.04250960439</v>
      </c>
      <c r="Y1274" s="153">
        <f t="shared" si="399"/>
        <v>12.96124176</v>
      </c>
      <c r="Z1274" s="155">
        <f t="shared" si="408"/>
        <v>1623.5185963903959</v>
      </c>
      <c r="AA1274" s="156">
        <f t="shared" si="409"/>
        <v>5187.7950551325303</v>
      </c>
      <c r="AD1274" s="14" t="s">
        <v>1566</v>
      </c>
      <c r="AE1274" s="57">
        <v>40697</v>
      </c>
      <c r="AF1274" s="33">
        <f t="shared" si="410"/>
        <v>8073.6430241389771</v>
      </c>
      <c r="AG1274" s="84">
        <f t="shared" si="400"/>
        <v>11.904941879385984</v>
      </c>
      <c r="AH1274" s="31">
        <f t="shared" si="411"/>
        <v>7415.6668579326479</v>
      </c>
      <c r="AI1274" s="86">
        <f t="shared" si="401"/>
        <v>10.934727071363438</v>
      </c>
      <c r="AJ1274" s="155">
        <f t="shared" si="412"/>
        <v>6811.3136515229262</v>
      </c>
      <c r="AK1274" s="56"/>
      <c r="AL1274" s="86">
        <f t="shared" si="413"/>
        <v>10.043581676971222</v>
      </c>
      <c r="AM1274" s="31">
        <f t="shared" si="414"/>
        <v>6256.2133046462641</v>
      </c>
      <c r="AN1274" s="86">
        <f t="shared" si="415"/>
        <v>9.2250617910863202</v>
      </c>
      <c r="AO1274" s="31">
        <f t="shared" si="416"/>
        <v>5746.3518662779024</v>
      </c>
      <c r="AP1274" s="89">
        <f t="shared" si="417"/>
        <v>8.4732486663088835</v>
      </c>
      <c r="AQ1274" s="20">
        <f t="shared" si="418"/>
        <v>5278.04250960439</v>
      </c>
      <c r="AR1274" s="86">
        <f t="shared" si="419"/>
        <v>7.7827059142820953</v>
      </c>
    </row>
    <row r="1275" spans="1:44" x14ac:dyDescent="0.25">
      <c r="A1275" s="3" t="s">
        <v>839</v>
      </c>
      <c r="B1275" s="4">
        <v>40701</v>
      </c>
      <c r="C1275" s="7">
        <v>4301334231</v>
      </c>
      <c r="D1275" s="8">
        <v>314</v>
      </c>
      <c r="E1275" s="8">
        <v>1579</v>
      </c>
      <c r="F1275" s="8" t="s">
        <v>1695</v>
      </c>
      <c r="G1275" s="8" t="s">
        <v>1696</v>
      </c>
      <c r="H1275" s="8">
        <v>40.080010000000001</v>
      </c>
      <c r="I1275" s="9">
        <v>-110.188289999999</v>
      </c>
      <c r="J1275" s="7">
        <v>1579</v>
      </c>
      <c r="K1275" s="8">
        <v>365</v>
      </c>
      <c r="L1275" s="8">
        <v>730</v>
      </c>
      <c r="M1275" s="8">
        <v>1095</v>
      </c>
      <c r="N1275" s="8">
        <v>1460</v>
      </c>
      <c r="O1275" s="8">
        <v>1825</v>
      </c>
      <c r="P1275" s="8">
        <v>2190</v>
      </c>
      <c r="Q1275" s="6">
        <v>2.3290384453705478E-4</v>
      </c>
      <c r="R1275" s="33">
        <f t="shared" si="402"/>
        <v>1450.3165341428264</v>
      </c>
      <c r="S1275" s="31">
        <f t="shared" si="403"/>
        <v>1332.1203604864222</v>
      </c>
      <c r="T1275" s="31">
        <f t="shared" si="404"/>
        <v>1223.5567981518432</v>
      </c>
      <c r="U1275" s="31">
        <f t="shared" si="405"/>
        <v>1123.8408200269</v>
      </c>
      <c r="V1275" s="31">
        <f t="shared" si="406"/>
        <v>1032.2513762062354</v>
      </c>
      <c r="W1275" s="20">
        <f t="shared" si="407"/>
        <v>948.12618005293871</v>
      </c>
      <c r="Y1275" s="153">
        <f t="shared" si="399"/>
        <v>2.3283049760000001</v>
      </c>
      <c r="Z1275" s="155">
        <f t="shared" si="408"/>
        <v>291.64230531290508</v>
      </c>
      <c r="AA1275" s="156">
        <f t="shared" si="409"/>
        <v>931.91449283893803</v>
      </c>
      <c r="AD1275" s="14" t="s">
        <v>839</v>
      </c>
      <c r="AE1275" s="57">
        <v>40701</v>
      </c>
      <c r="AF1275" s="33">
        <f t="shared" si="410"/>
        <v>1450.3165341428264</v>
      </c>
      <c r="AG1275" s="84">
        <f t="shared" si="400"/>
        <v>2.1385555435210999</v>
      </c>
      <c r="AH1275" s="31">
        <f t="shared" si="411"/>
        <v>1332.1203604864222</v>
      </c>
      <c r="AI1275" s="86">
        <f t="shared" si="401"/>
        <v>1.964270084833091</v>
      </c>
      <c r="AJ1275" s="155">
        <f t="shared" si="412"/>
        <v>1223.5567981518432</v>
      </c>
      <c r="AK1275" s="56"/>
      <c r="AL1275" s="86">
        <f t="shared" si="413"/>
        <v>1.8041883353740114</v>
      </c>
      <c r="AM1275" s="31">
        <f t="shared" si="414"/>
        <v>1123.8408200269</v>
      </c>
      <c r="AN1275" s="86">
        <f t="shared" si="415"/>
        <v>1.6571527381257452</v>
      </c>
      <c r="AO1275" s="31">
        <f t="shared" si="416"/>
        <v>1032.2513762062354</v>
      </c>
      <c r="AP1275" s="89">
        <f t="shared" si="417"/>
        <v>1.522100073276647</v>
      </c>
      <c r="AQ1275" s="20">
        <f t="shared" si="418"/>
        <v>948.12618005293871</v>
      </c>
      <c r="AR1275" s="86">
        <f t="shared" si="419"/>
        <v>1.3980537700399804</v>
      </c>
    </row>
    <row r="1276" spans="1:44" x14ac:dyDescent="0.25">
      <c r="A1276" s="3" t="s">
        <v>1195</v>
      </c>
      <c r="B1276" s="4">
        <v>40701</v>
      </c>
      <c r="C1276" s="7">
        <v>4301350651</v>
      </c>
      <c r="D1276" s="8">
        <v>342</v>
      </c>
      <c r="E1276" s="8">
        <v>3810</v>
      </c>
      <c r="F1276" s="8" t="s">
        <v>1695</v>
      </c>
      <c r="G1276" s="8" t="s">
        <v>1696</v>
      </c>
      <c r="H1276" s="8">
        <v>40.061819999999898</v>
      </c>
      <c r="I1276" s="9">
        <v>-110.19238</v>
      </c>
      <c r="J1276" s="7">
        <v>3810</v>
      </c>
      <c r="K1276" s="8">
        <v>365</v>
      </c>
      <c r="L1276" s="8">
        <v>730</v>
      </c>
      <c r="M1276" s="8">
        <v>1095</v>
      </c>
      <c r="N1276" s="8">
        <v>1460</v>
      </c>
      <c r="O1276" s="8">
        <v>1825</v>
      </c>
      <c r="P1276" s="8">
        <v>2190</v>
      </c>
      <c r="Q1276" s="6">
        <v>2.3290384453705478E-4</v>
      </c>
      <c r="R1276" s="33">
        <f t="shared" si="402"/>
        <v>3499.497146981741</v>
      </c>
      <c r="S1276" s="31">
        <f t="shared" si="403"/>
        <v>3214.2992865441852</v>
      </c>
      <c r="T1276" s="31">
        <f t="shared" si="404"/>
        <v>2952.3441424689818</v>
      </c>
      <c r="U1276" s="31">
        <f t="shared" si="405"/>
        <v>2711.7375074746606</v>
      </c>
      <c r="V1276" s="31">
        <f t="shared" si="406"/>
        <v>2490.739546134108</v>
      </c>
      <c r="W1276" s="20">
        <f t="shared" si="407"/>
        <v>2287.7522140606056</v>
      </c>
      <c r="Y1276" s="153">
        <f t="shared" si="399"/>
        <v>5.6180126399999999</v>
      </c>
      <c r="Z1276" s="155">
        <f t="shared" si="408"/>
        <v>703.70942573918194</v>
      </c>
      <c r="AA1276" s="156">
        <f t="shared" si="409"/>
        <v>2248.6347167297999</v>
      </c>
      <c r="AD1276" s="14" t="s">
        <v>1195</v>
      </c>
      <c r="AE1276" s="57">
        <v>40701</v>
      </c>
      <c r="AF1276" s="33">
        <f t="shared" si="410"/>
        <v>3499.497146981741</v>
      </c>
      <c r="AG1276" s="84">
        <f t="shared" si="400"/>
        <v>5.1601625210990445</v>
      </c>
      <c r="AH1276" s="31">
        <f t="shared" si="411"/>
        <v>3214.2992865441852</v>
      </c>
      <c r="AI1276" s="86">
        <f t="shared" si="401"/>
        <v>4.7396257271780087</v>
      </c>
      <c r="AJ1276" s="155">
        <f t="shared" si="412"/>
        <v>2952.3441424689818</v>
      </c>
      <c r="AK1276" s="56"/>
      <c r="AL1276" s="86">
        <f t="shared" si="413"/>
        <v>4.3533613412127821</v>
      </c>
      <c r="AM1276" s="31">
        <f t="shared" si="414"/>
        <v>2711.7375074746606</v>
      </c>
      <c r="AN1276" s="86">
        <f t="shared" si="415"/>
        <v>3.9985762712217157</v>
      </c>
      <c r="AO1276" s="31">
        <f t="shared" si="416"/>
        <v>2490.739546134108</v>
      </c>
      <c r="AP1276" s="89">
        <f t="shared" si="417"/>
        <v>3.6727050533147718</v>
      </c>
      <c r="AQ1276" s="20">
        <f t="shared" si="418"/>
        <v>2287.7522140606056</v>
      </c>
      <c r="AR1276" s="86">
        <f t="shared" si="419"/>
        <v>3.3733913007297813</v>
      </c>
    </row>
    <row r="1277" spans="1:44" x14ac:dyDescent="0.25">
      <c r="A1277" s="3" t="s">
        <v>1533</v>
      </c>
      <c r="B1277" s="4">
        <v>40702</v>
      </c>
      <c r="C1277" s="7">
        <v>4304751130</v>
      </c>
      <c r="D1277" s="8">
        <v>366</v>
      </c>
      <c r="E1277" s="8">
        <v>5813</v>
      </c>
      <c r="F1277" s="8" t="s">
        <v>1695</v>
      </c>
      <c r="G1277" s="8" t="s">
        <v>1697</v>
      </c>
      <c r="H1277" s="8">
        <v>40.117730000000002</v>
      </c>
      <c r="I1277" s="9">
        <v>-109.79862</v>
      </c>
      <c r="J1277" s="7">
        <v>5813</v>
      </c>
      <c r="K1277" s="8">
        <v>365</v>
      </c>
      <c r="L1277" s="8">
        <v>730</v>
      </c>
      <c r="M1277" s="8">
        <v>1095</v>
      </c>
      <c r="N1277" s="8">
        <v>1460</v>
      </c>
      <c r="O1277" s="8">
        <v>1825</v>
      </c>
      <c r="P1277" s="8">
        <v>2190</v>
      </c>
      <c r="Q1277" s="6">
        <v>2.3290384453705478E-4</v>
      </c>
      <c r="R1277" s="33">
        <f t="shared" si="402"/>
        <v>5339.2590329146615</v>
      </c>
      <c r="S1277" s="31">
        <f t="shared" si="403"/>
        <v>4904.12644427332</v>
      </c>
      <c r="T1277" s="31">
        <f t="shared" si="404"/>
        <v>4504.45577432341</v>
      </c>
      <c r="U1277" s="31">
        <f t="shared" si="405"/>
        <v>4137.3569897507095</v>
      </c>
      <c r="V1277" s="31">
        <f t="shared" si="406"/>
        <v>3800.1755857421444</v>
      </c>
      <c r="W1277" s="20">
        <f t="shared" si="407"/>
        <v>3490.4733911638587</v>
      </c>
      <c r="Y1277" s="153">
        <f t="shared" si="399"/>
        <v>8.5715242719999996</v>
      </c>
      <c r="Z1277" s="155">
        <f t="shared" si="408"/>
        <v>1073.6648010031142</v>
      </c>
      <c r="AA1277" s="156">
        <f t="shared" si="409"/>
        <v>3430.7909733202955</v>
      </c>
      <c r="AD1277" s="14" t="s">
        <v>1533</v>
      </c>
      <c r="AE1277" s="57">
        <v>40702</v>
      </c>
      <c r="AF1277" s="33">
        <f t="shared" si="410"/>
        <v>5339.2590329146615</v>
      </c>
      <c r="AG1277" s="84">
        <f t="shared" si="400"/>
        <v>7.8729723714301159</v>
      </c>
      <c r="AH1277" s="31">
        <f t="shared" si="411"/>
        <v>4904.12644427332</v>
      </c>
      <c r="AI1277" s="86">
        <f t="shared" si="401"/>
        <v>7.2313502236445579</v>
      </c>
      <c r="AJ1277" s="155">
        <f t="shared" si="412"/>
        <v>4504.45577432341</v>
      </c>
      <c r="AK1277" s="56"/>
      <c r="AL1277" s="86">
        <f t="shared" si="413"/>
        <v>6.6420182352939383</v>
      </c>
      <c r="AM1277" s="31">
        <f t="shared" si="414"/>
        <v>4137.3569897507095</v>
      </c>
      <c r="AN1277" s="86">
        <f t="shared" si="415"/>
        <v>6.1007149250949704</v>
      </c>
      <c r="AO1277" s="31">
        <f t="shared" si="416"/>
        <v>3800.1755857421444</v>
      </c>
      <c r="AP1277" s="89">
        <f t="shared" si="417"/>
        <v>5.6035261089025648</v>
      </c>
      <c r="AQ1277" s="20">
        <f t="shared" si="418"/>
        <v>3490.4733911638587</v>
      </c>
      <c r="AR1277" s="86">
        <f t="shared" si="419"/>
        <v>5.1468565961003208</v>
      </c>
    </row>
    <row r="1278" spans="1:44" x14ac:dyDescent="0.25">
      <c r="A1278" s="3" t="s">
        <v>1567</v>
      </c>
      <c r="B1278" s="4">
        <v>40703</v>
      </c>
      <c r="C1278" s="7">
        <v>4304751321</v>
      </c>
      <c r="D1278" s="8">
        <v>355</v>
      </c>
      <c r="E1278" s="8">
        <v>2095</v>
      </c>
      <c r="F1278" s="8" t="s">
        <v>1695</v>
      </c>
      <c r="G1278" s="8" t="s">
        <v>1697</v>
      </c>
      <c r="H1278" s="8">
        <v>40.144170000000003</v>
      </c>
      <c r="I1278" s="9">
        <v>-109.86672</v>
      </c>
      <c r="J1278" s="7">
        <v>2095</v>
      </c>
      <c r="K1278" s="8">
        <v>365</v>
      </c>
      <c r="L1278" s="8">
        <v>730</v>
      </c>
      <c r="M1278" s="8">
        <v>1095</v>
      </c>
      <c r="N1278" s="8">
        <v>1460</v>
      </c>
      <c r="O1278" s="8">
        <v>1825</v>
      </c>
      <c r="P1278" s="8">
        <v>2190</v>
      </c>
      <c r="Q1278" s="6">
        <v>2.3290384453705478E-4</v>
      </c>
      <c r="R1278" s="33">
        <f t="shared" si="402"/>
        <v>1924.2641792458655</v>
      </c>
      <c r="S1278" s="31">
        <f t="shared" si="403"/>
        <v>1767.4427835459496</v>
      </c>
      <c r="T1278" s="31">
        <f t="shared" si="404"/>
        <v>1623.4018316200832</v>
      </c>
      <c r="U1278" s="31">
        <f t="shared" si="405"/>
        <v>1491.0997580470903</v>
      </c>
      <c r="V1278" s="31">
        <f t="shared" si="406"/>
        <v>1369.5798816669176</v>
      </c>
      <c r="W1278" s="20">
        <f t="shared" si="407"/>
        <v>1257.9634877839815</v>
      </c>
      <c r="Y1278" s="153">
        <f t="shared" si="399"/>
        <v>3.0891696799999999</v>
      </c>
      <c r="Z1278" s="155">
        <f t="shared" si="408"/>
        <v>386.94783383821158</v>
      </c>
      <c r="AA1278" s="156">
        <f t="shared" si="409"/>
        <v>1236.4539977818715</v>
      </c>
      <c r="AD1278" s="14" t="s">
        <v>1567</v>
      </c>
      <c r="AE1278" s="57">
        <v>40703</v>
      </c>
      <c r="AF1278" s="33">
        <f t="shared" si="410"/>
        <v>1924.2641792458655</v>
      </c>
      <c r="AG1278" s="84">
        <f t="shared" si="400"/>
        <v>2.8374121999219155</v>
      </c>
      <c r="AH1278" s="31">
        <f t="shared" si="411"/>
        <v>1767.4427835459496</v>
      </c>
      <c r="AI1278" s="86">
        <f t="shared" si="401"/>
        <v>2.6061721518209788</v>
      </c>
      <c r="AJ1278" s="155">
        <f t="shared" si="412"/>
        <v>1623.4018316200832</v>
      </c>
      <c r="AK1278" s="56"/>
      <c r="AL1278" s="86">
        <f t="shared" si="413"/>
        <v>2.3937774304044037</v>
      </c>
      <c r="AM1278" s="31">
        <f t="shared" si="414"/>
        <v>1491.0997580470903</v>
      </c>
      <c r="AN1278" s="86">
        <f t="shared" si="415"/>
        <v>2.1986922016297887</v>
      </c>
      <c r="AO1278" s="31">
        <f t="shared" si="416"/>
        <v>1369.5798816669176</v>
      </c>
      <c r="AP1278" s="89">
        <f t="shared" si="417"/>
        <v>2.0195057970326631</v>
      </c>
      <c r="AQ1278" s="20">
        <f t="shared" si="418"/>
        <v>1257.9634877839815</v>
      </c>
      <c r="AR1278" s="86">
        <f t="shared" si="419"/>
        <v>1.854922513130943</v>
      </c>
    </row>
    <row r="1279" spans="1:44" x14ac:dyDescent="0.25">
      <c r="A1279" s="3" t="s">
        <v>1196</v>
      </c>
      <c r="B1279" s="4">
        <v>40704</v>
      </c>
      <c r="C1279" s="7">
        <v>4301350652</v>
      </c>
      <c r="D1279" s="8">
        <v>339</v>
      </c>
      <c r="E1279" s="8">
        <v>6695</v>
      </c>
      <c r="F1279" s="8" t="s">
        <v>1695</v>
      </c>
      <c r="G1279" s="8" t="s">
        <v>1696</v>
      </c>
      <c r="H1279" s="8">
        <v>40.054040000000001</v>
      </c>
      <c r="I1279" s="9">
        <v>-110.20155</v>
      </c>
      <c r="J1279" s="7">
        <v>6695</v>
      </c>
      <c r="K1279" s="8">
        <v>365</v>
      </c>
      <c r="L1279" s="8">
        <v>730</v>
      </c>
      <c r="M1279" s="8">
        <v>1095</v>
      </c>
      <c r="N1279" s="8">
        <v>1460</v>
      </c>
      <c r="O1279" s="8">
        <v>1825</v>
      </c>
      <c r="P1279" s="8">
        <v>2190</v>
      </c>
      <c r="Q1279" s="6">
        <v>2.3290384453705478E-4</v>
      </c>
      <c r="R1279" s="33">
        <f t="shared" si="402"/>
        <v>6149.3788448931118</v>
      </c>
      <c r="S1279" s="31">
        <f t="shared" si="403"/>
        <v>5648.2240743866978</v>
      </c>
      <c r="T1279" s="31">
        <f t="shared" si="404"/>
        <v>5187.9118199028435</v>
      </c>
      <c r="U1279" s="31">
        <f t="shared" si="405"/>
        <v>4765.1135465991738</v>
      </c>
      <c r="V1279" s="31">
        <f t="shared" si="406"/>
        <v>4376.7719846109849</v>
      </c>
      <c r="W1279" s="20">
        <f t="shared" si="407"/>
        <v>4020.0790218204083</v>
      </c>
      <c r="Y1279" s="153">
        <f t="shared" si="399"/>
        <v>9.8720720799999988</v>
      </c>
      <c r="Z1279" s="155">
        <f t="shared" si="408"/>
        <v>1236.5707625521845</v>
      </c>
      <c r="AA1279" s="156">
        <f t="shared" si="409"/>
        <v>3951.341057350659</v>
      </c>
      <c r="AD1279" s="14" t="s">
        <v>1196</v>
      </c>
      <c r="AE1279" s="57">
        <v>40704</v>
      </c>
      <c r="AF1279" s="33">
        <f t="shared" si="410"/>
        <v>6149.3788448931118</v>
      </c>
      <c r="AG1279" s="84">
        <f t="shared" si="400"/>
        <v>9.0675296794640676</v>
      </c>
      <c r="AH1279" s="31">
        <f t="shared" si="411"/>
        <v>5648.2240743866978</v>
      </c>
      <c r="AI1279" s="86">
        <f t="shared" si="401"/>
        <v>8.3285549195424586</v>
      </c>
      <c r="AJ1279" s="155">
        <f t="shared" si="412"/>
        <v>5187.9118199028435</v>
      </c>
      <c r="AK1279" s="56"/>
      <c r="AL1279" s="86">
        <f t="shared" si="413"/>
        <v>7.6498042465668181</v>
      </c>
      <c r="AM1279" s="31">
        <f t="shared" si="414"/>
        <v>4765.1135465991738</v>
      </c>
      <c r="AN1279" s="86">
        <f t="shared" si="415"/>
        <v>7.0263695894565315</v>
      </c>
      <c r="AO1279" s="31">
        <f t="shared" si="416"/>
        <v>4376.7719846109849</v>
      </c>
      <c r="AP1279" s="89">
        <f t="shared" si="417"/>
        <v>6.45374286927622</v>
      </c>
      <c r="AQ1279" s="20">
        <f t="shared" si="418"/>
        <v>4020.0790218204083</v>
      </c>
      <c r="AR1279" s="86">
        <f t="shared" si="419"/>
        <v>5.9277834011511521</v>
      </c>
    </row>
    <row r="1280" spans="1:44" x14ac:dyDescent="0.25">
      <c r="A1280" s="3" t="s">
        <v>1461</v>
      </c>
      <c r="B1280" s="4">
        <v>40705</v>
      </c>
      <c r="C1280" s="7">
        <v>4304739679</v>
      </c>
      <c r="D1280" s="8">
        <v>366</v>
      </c>
      <c r="E1280" s="8">
        <v>36989</v>
      </c>
      <c r="F1280" s="8" t="s">
        <v>1695</v>
      </c>
      <c r="G1280" s="8" t="s">
        <v>1697</v>
      </c>
      <c r="H1280" s="8">
        <v>40.40616</v>
      </c>
      <c r="I1280" s="9">
        <v>-109.95663</v>
      </c>
      <c r="J1280" s="7">
        <v>36989</v>
      </c>
      <c r="K1280" s="8">
        <v>365</v>
      </c>
      <c r="L1280" s="8">
        <v>730</v>
      </c>
      <c r="M1280" s="8">
        <v>1095</v>
      </c>
      <c r="N1280" s="8">
        <v>1460</v>
      </c>
      <c r="O1280" s="8">
        <v>1825</v>
      </c>
      <c r="P1280" s="8">
        <v>2190</v>
      </c>
      <c r="Q1280" s="6">
        <v>2.3290384453705478E-4</v>
      </c>
      <c r="R1280" s="33">
        <f t="shared" si="402"/>
        <v>33974.514427744783</v>
      </c>
      <c r="S1280" s="31">
        <f t="shared" si="403"/>
        <v>31205.699818893139</v>
      </c>
      <c r="T1280" s="31">
        <f t="shared" si="404"/>
        <v>28662.534773171959</v>
      </c>
      <c r="U1280" s="31">
        <f t="shared" si="405"/>
        <v>26326.629570598485</v>
      </c>
      <c r="V1280" s="31">
        <f t="shared" si="406"/>
        <v>24181.093194738718</v>
      </c>
      <c r="W1280" s="20">
        <f t="shared" si="407"/>
        <v>22210.411193146392</v>
      </c>
      <c r="Y1280" s="153">
        <f t="shared" si="399"/>
        <v>54.541908016000001</v>
      </c>
      <c r="Z1280" s="155">
        <f t="shared" si="408"/>
        <v>6831.8918500437267</v>
      </c>
      <c r="AA1280" s="156">
        <f t="shared" si="409"/>
        <v>21830.642923128231</v>
      </c>
      <c r="AD1280" s="14" t="s">
        <v>1461</v>
      </c>
      <c r="AE1280" s="57">
        <v>40705</v>
      </c>
      <c r="AF1280" s="33">
        <f t="shared" si="410"/>
        <v>33974.514427744783</v>
      </c>
      <c r="AG1280" s="84">
        <f t="shared" si="400"/>
        <v>50.096916402344505</v>
      </c>
      <c r="AH1280" s="31">
        <f t="shared" si="411"/>
        <v>31205.699818893139</v>
      </c>
      <c r="AI1280" s="86">
        <f t="shared" si="401"/>
        <v>46.014177433749964</v>
      </c>
      <c r="AJ1280" s="155">
        <f t="shared" si="412"/>
        <v>28662.534773171959</v>
      </c>
      <c r="AK1280" s="56"/>
      <c r="AL1280" s="86">
        <f t="shared" si="413"/>
        <v>42.264168674572069</v>
      </c>
      <c r="AM1280" s="31">
        <f t="shared" si="414"/>
        <v>26326.629570598485</v>
      </c>
      <c r="AN1280" s="86">
        <f t="shared" si="415"/>
        <v>38.819773673548568</v>
      </c>
      <c r="AO1280" s="31">
        <f t="shared" si="416"/>
        <v>24181.093194738718</v>
      </c>
      <c r="AP1280" s="89">
        <f t="shared" si="417"/>
        <v>35.656085883742804</v>
      </c>
      <c r="AQ1280" s="20">
        <f t="shared" si="418"/>
        <v>22210.411193146392</v>
      </c>
      <c r="AR1280" s="86">
        <f t="shared" si="419"/>
        <v>32.750228562386852</v>
      </c>
    </row>
    <row r="1281" spans="1:44" x14ac:dyDescent="0.25">
      <c r="A1281" s="3" t="s">
        <v>1553</v>
      </c>
      <c r="B1281" s="4">
        <v>40705</v>
      </c>
      <c r="C1281" s="7">
        <v>4304751300</v>
      </c>
      <c r="D1281" s="8">
        <v>356</v>
      </c>
      <c r="E1281" s="8">
        <v>3676</v>
      </c>
      <c r="F1281" s="8" t="s">
        <v>1695</v>
      </c>
      <c r="G1281" s="8" t="s">
        <v>1697</v>
      </c>
      <c r="H1281" s="8">
        <v>40.14049</v>
      </c>
      <c r="I1281" s="9">
        <v>-109.87123</v>
      </c>
      <c r="J1281" s="7">
        <v>3676</v>
      </c>
      <c r="K1281" s="8">
        <v>365</v>
      </c>
      <c r="L1281" s="8">
        <v>730</v>
      </c>
      <c r="M1281" s="8">
        <v>1095</v>
      </c>
      <c r="N1281" s="8">
        <v>1460</v>
      </c>
      <c r="O1281" s="8">
        <v>1825</v>
      </c>
      <c r="P1281" s="8">
        <v>2190</v>
      </c>
      <c r="Q1281" s="6">
        <v>2.3290384453705478E-4</v>
      </c>
      <c r="R1281" s="33">
        <f t="shared" si="402"/>
        <v>3376.4177197650602</v>
      </c>
      <c r="S1281" s="31">
        <f t="shared" si="403"/>
        <v>3101.2504402457807</v>
      </c>
      <c r="T1281" s="31">
        <f t="shared" si="404"/>
        <v>2848.5084167233535</v>
      </c>
      <c r="U1281" s="31">
        <f t="shared" si="405"/>
        <v>2616.3640623298825</v>
      </c>
      <c r="V1281" s="31">
        <f t="shared" si="406"/>
        <v>2403.13873270052</v>
      </c>
      <c r="W1281" s="20">
        <f t="shared" si="407"/>
        <v>2207.2905876343275</v>
      </c>
      <c r="Y1281" s="153">
        <f t="shared" si="399"/>
        <v>5.4204237439999998</v>
      </c>
      <c r="Z1281" s="155">
        <f t="shared" si="408"/>
        <v>678.95954042447056</v>
      </c>
      <c r="AA1281" s="156">
        <f t="shared" si="409"/>
        <v>2169.548876298883</v>
      </c>
      <c r="AD1281" s="14" t="s">
        <v>1553</v>
      </c>
      <c r="AE1281" s="57">
        <v>40705</v>
      </c>
      <c r="AF1281" s="33">
        <f t="shared" si="410"/>
        <v>3376.4177197650602</v>
      </c>
      <c r="AG1281" s="84">
        <f t="shared" si="400"/>
        <v>4.9786764901732505</v>
      </c>
      <c r="AH1281" s="31">
        <f t="shared" si="411"/>
        <v>3101.2504402457807</v>
      </c>
      <c r="AI1281" s="86">
        <f t="shared" si="401"/>
        <v>4.5729302291617744</v>
      </c>
      <c r="AJ1281" s="155">
        <f t="shared" si="412"/>
        <v>2848.5084167233535</v>
      </c>
      <c r="AK1281" s="56"/>
      <c r="AL1281" s="86">
        <f t="shared" si="413"/>
        <v>4.2002509948289202</v>
      </c>
      <c r="AM1281" s="31">
        <f t="shared" si="414"/>
        <v>2616.3640623298825</v>
      </c>
      <c r="AN1281" s="86">
        <f t="shared" si="415"/>
        <v>3.8579439299241542</v>
      </c>
      <c r="AO1281" s="31">
        <f t="shared" si="416"/>
        <v>2403.13873270052</v>
      </c>
      <c r="AP1281" s="89">
        <f t="shared" si="417"/>
        <v>3.5435337994711555</v>
      </c>
      <c r="AQ1281" s="20">
        <f t="shared" si="418"/>
        <v>2207.2905876343275</v>
      </c>
      <c r="AR1281" s="86">
        <f t="shared" si="419"/>
        <v>3.2547470922526718</v>
      </c>
    </row>
    <row r="1282" spans="1:44" x14ac:dyDescent="0.25">
      <c r="A1282" s="3" t="s">
        <v>1586</v>
      </c>
      <c r="B1282" s="4">
        <v>40705</v>
      </c>
      <c r="C1282" s="7">
        <v>4304751497</v>
      </c>
      <c r="D1282" s="8">
        <v>349</v>
      </c>
      <c r="E1282" s="8">
        <v>15390</v>
      </c>
      <c r="F1282" s="8" t="s">
        <v>1695</v>
      </c>
      <c r="G1282" s="8" t="s">
        <v>1697</v>
      </c>
      <c r="H1282" s="8">
        <v>40.138910000000003</v>
      </c>
      <c r="I1282" s="9">
        <v>-109.78972</v>
      </c>
      <c r="J1282" s="7">
        <v>15390</v>
      </c>
      <c r="K1282" s="8">
        <v>365</v>
      </c>
      <c r="L1282" s="8">
        <v>730</v>
      </c>
      <c r="M1282" s="8">
        <v>1095</v>
      </c>
      <c r="N1282" s="8">
        <v>1460</v>
      </c>
      <c r="O1282" s="8">
        <v>1825</v>
      </c>
      <c r="P1282" s="8">
        <v>2190</v>
      </c>
      <c r="Q1282" s="6">
        <v>2.3290384453705478E-4</v>
      </c>
      <c r="R1282" s="33">
        <f t="shared" si="402"/>
        <v>14135.764066154592</v>
      </c>
      <c r="S1282" s="31">
        <f t="shared" si="403"/>
        <v>12983.744362182417</v>
      </c>
      <c r="T1282" s="31">
        <f t="shared" si="404"/>
        <v>11925.610591232973</v>
      </c>
      <c r="U1282" s="31">
        <f t="shared" si="405"/>
        <v>10953.711349090558</v>
      </c>
      <c r="V1282" s="31">
        <f t="shared" si="406"/>
        <v>10061.018796588956</v>
      </c>
      <c r="W1282" s="20">
        <f t="shared" si="407"/>
        <v>9241.0778410479597</v>
      </c>
      <c r="Y1282" s="153">
        <f t="shared" si="399"/>
        <v>22.693232160000001</v>
      </c>
      <c r="Z1282" s="155">
        <f t="shared" si="408"/>
        <v>2842.5427984582702</v>
      </c>
      <c r="AA1282" s="156">
        <f t="shared" si="409"/>
        <v>9083.067792774702</v>
      </c>
      <c r="AD1282" s="14" t="s">
        <v>1586</v>
      </c>
      <c r="AE1282" s="57">
        <v>40705</v>
      </c>
      <c r="AF1282" s="33">
        <f t="shared" si="410"/>
        <v>14135.764066154592</v>
      </c>
      <c r="AG1282" s="84">
        <f t="shared" si="400"/>
        <v>20.843806089163856</v>
      </c>
      <c r="AH1282" s="31">
        <f t="shared" si="411"/>
        <v>12983.744362182417</v>
      </c>
      <c r="AI1282" s="86">
        <f t="shared" si="401"/>
        <v>19.145102346789908</v>
      </c>
      <c r="AJ1282" s="155">
        <f t="shared" si="412"/>
        <v>11925.610591232973</v>
      </c>
      <c r="AK1282" s="56"/>
      <c r="AL1282" s="86">
        <f t="shared" si="413"/>
        <v>17.584837543639033</v>
      </c>
      <c r="AM1282" s="31">
        <f t="shared" si="414"/>
        <v>10953.711349090558</v>
      </c>
      <c r="AN1282" s="86">
        <f t="shared" si="415"/>
        <v>16.151729347533387</v>
      </c>
      <c r="AO1282" s="31">
        <f t="shared" si="416"/>
        <v>10061.018796588956</v>
      </c>
      <c r="AP1282" s="89">
        <f t="shared" si="417"/>
        <v>14.835414900397465</v>
      </c>
      <c r="AQ1282" s="20">
        <f t="shared" si="418"/>
        <v>9241.0778410479597</v>
      </c>
      <c r="AR1282" s="86">
        <f t="shared" si="419"/>
        <v>13.626375884050223</v>
      </c>
    </row>
    <row r="1283" spans="1:44" x14ac:dyDescent="0.25">
      <c r="A1283" s="3" t="s">
        <v>914</v>
      </c>
      <c r="B1283" s="4">
        <v>40706</v>
      </c>
      <c r="C1283" s="7">
        <v>4301350088</v>
      </c>
      <c r="D1283" s="8">
        <v>361</v>
      </c>
      <c r="E1283" s="8">
        <v>14493</v>
      </c>
      <c r="F1283" s="8" t="s">
        <v>1695</v>
      </c>
      <c r="G1283" s="8" t="s">
        <v>1696</v>
      </c>
      <c r="H1283" s="8">
        <v>40.318539999999899</v>
      </c>
      <c r="I1283" s="9">
        <v>-110.24024</v>
      </c>
      <c r="J1283" s="7">
        <v>14493</v>
      </c>
      <c r="K1283" s="8">
        <v>365</v>
      </c>
      <c r="L1283" s="8">
        <v>730</v>
      </c>
      <c r="M1283" s="8">
        <v>1095</v>
      </c>
      <c r="N1283" s="8">
        <v>1460</v>
      </c>
      <c r="O1283" s="8">
        <v>1825</v>
      </c>
      <c r="P1283" s="8">
        <v>2190</v>
      </c>
      <c r="Q1283" s="6">
        <v>2.3290384453705478E-4</v>
      </c>
      <c r="R1283" s="33">
        <f t="shared" si="402"/>
        <v>13311.866706353378</v>
      </c>
      <c r="S1283" s="31">
        <f t="shared" si="403"/>
        <v>12226.992010468472</v>
      </c>
      <c r="T1283" s="31">
        <f t="shared" si="404"/>
        <v>11230.531143517836</v>
      </c>
      <c r="U1283" s="31">
        <f t="shared" si="405"/>
        <v>10315.278660322901</v>
      </c>
      <c r="V1283" s="31">
        <f t="shared" si="406"/>
        <v>9474.6163365148623</v>
      </c>
      <c r="W1283" s="20">
        <f t="shared" si="407"/>
        <v>8702.4653119108552</v>
      </c>
      <c r="Y1283" s="153">
        <f t="shared" si="399"/>
        <v>21.370566191999998</v>
      </c>
      <c r="Z1283" s="155">
        <f t="shared" si="408"/>
        <v>2676.8663273590455</v>
      </c>
      <c r="AA1283" s="156">
        <f t="shared" si="409"/>
        <v>8553.6648161587891</v>
      </c>
      <c r="AD1283" s="14" t="s">
        <v>914</v>
      </c>
      <c r="AE1283" s="57">
        <v>40706</v>
      </c>
      <c r="AF1283" s="33">
        <f t="shared" si="410"/>
        <v>13311.866706353378</v>
      </c>
      <c r="AG1283" s="84">
        <f t="shared" si="400"/>
        <v>19.628933180653135</v>
      </c>
      <c r="AH1283" s="31">
        <f t="shared" si="411"/>
        <v>12226.992010468472</v>
      </c>
      <c r="AI1283" s="86">
        <f t="shared" si="401"/>
        <v>18.029237707084221</v>
      </c>
      <c r="AJ1283" s="155">
        <f t="shared" si="412"/>
        <v>11230.531143517836</v>
      </c>
      <c r="AK1283" s="56"/>
      <c r="AL1283" s="86">
        <f t="shared" si="413"/>
        <v>16.559912314487363</v>
      </c>
      <c r="AM1283" s="31">
        <f t="shared" si="414"/>
        <v>10315.278660322901</v>
      </c>
      <c r="AN1283" s="86">
        <f t="shared" si="415"/>
        <v>15.210332256907172</v>
      </c>
      <c r="AO1283" s="31">
        <f t="shared" si="416"/>
        <v>9474.6163365148623</v>
      </c>
      <c r="AP1283" s="89">
        <f t="shared" si="417"/>
        <v>13.97073867130997</v>
      </c>
      <c r="AQ1283" s="20">
        <f t="shared" si="418"/>
        <v>8702.4653119108552</v>
      </c>
      <c r="AR1283" s="86">
        <f t="shared" si="419"/>
        <v>12.83216801088628</v>
      </c>
    </row>
    <row r="1284" spans="1:44" x14ac:dyDescent="0.25">
      <c r="A1284" s="3" t="s">
        <v>1581</v>
      </c>
      <c r="B1284" s="4">
        <v>40706</v>
      </c>
      <c r="C1284" s="7">
        <v>4304751491</v>
      </c>
      <c r="D1284" s="8">
        <v>318</v>
      </c>
      <c r="E1284" s="8">
        <v>6290</v>
      </c>
      <c r="F1284" s="8" t="s">
        <v>1695</v>
      </c>
      <c r="G1284" s="8" t="s">
        <v>1697</v>
      </c>
      <c r="H1284" s="8">
        <v>40.136719999999897</v>
      </c>
      <c r="I1284" s="9">
        <v>-109.80407</v>
      </c>
      <c r="J1284" s="7">
        <v>6290</v>
      </c>
      <c r="K1284" s="8">
        <v>365</v>
      </c>
      <c r="L1284" s="8">
        <v>730</v>
      </c>
      <c r="M1284" s="8">
        <v>1095</v>
      </c>
      <c r="N1284" s="8">
        <v>1460</v>
      </c>
      <c r="O1284" s="8">
        <v>1825</v>
      </c>
      <c r="P1284" s="8">
        <v>2190</v>
      </c>
      <c r="Q1284" s="6">
        <v>2.3290384453705478E-4</v>
      </c>
      <c r="R1284" s="33">
        <f t="shared" si="402"/>
        <v>5777.3850536785176</v>
      </c>
      <c r="S1284" s="31">
        <f t="shared" si="403"/>
        <v>5306.5465911713709</v>
      </c>
      <c r="T1284" s="31">
        <f t="shared" si="404"/>
        <v>4874.0799622388176</v>
      </c>
      <c r="U1284" s="31">
        <f t="shared" si="405"/>
        <v>4476.8579847810015</v>
      </c>
      <c r="V1284" s="31">
        <f t="shared" si="406"/>
        <v>4112.0083320691701</v>
      </c>
      <c r="W1284" s="20">
        <f t="shared" si="407"/>
        <v>3776.8927628454621</v>
      </c>
      <c r="Y1284" s="153">
        <f t="shared" ref="Y1284:Y1347" si="420">J1284*$X$11</f>
        <v>9.2748817599999995</v>
      </c>
      <c r="Z1284" s="155">
        <f t="shared" si="408"/>
        <v>1161.7670046980195</v>
      </c>
      <c r="AA1284" s="156">
        <f t="shared" si="409"/>
        <v>3712.3129575407979</v>
      </c>
      <c r="AD1284" s="14" t="s">
        <v>1581</v>
      </c>
      <c r="AE1284" s="57">
        <v>40706</v>
      </c>
      <c r="AF1284" s="33">
        <f t="shared" si="410"/>
        <v>5777.3850536785176</v>
      </c>
      <c r="AG1284" s="84">
        <f t="shared" ref="AG1284:AG1347" si="421">AF1284*$X$11</f>
        <v>8.5190084665913357</v>
      </c>
      <c r="AH1284" s="31">
        <f t="shared" si="411"/>
        <v>5306.5465911713709</v>
      </c>
      <c r="AI1284" s="86">
        <f t="shared" ref="AI1284:AI1347" si="422">AH1284*$X$11</f>
        <v>7.8247364367321977</v>
      </c>
      <c r="AJ1284" s="155">
        <f t="shared" si="412"/>
        <v>4874.0799622388176</v>
      </c>
      <c r="AK1284" s="56"/>
      <c r="AL1284" s="86">
        <f t="shared" si="413"/>
        <v>7.1870453638394745</v>
      </c>
      <c r="AM1284" s="31">
        <f t="shared" si="414"/>
        <v>4476.8579847810015</v>
      </c>
      <c r="AN1284" s="86">
        <f t="shared" si="415"/>
        <v>6.601324080310917</v>
      </c>
      <c r="AO1284" s="31">
        <f t="shared" si="416"/>
        <v>4112.0083320691701</v>
      </c>
      <c r="AP1284" s="89">
        <f t="shared" si="417"/>
        <v>6.0633372140026021</v>
      </c>
      <c r="AQ1284" s="20">
        <f t="shared" si="418"/>
        <v>3776.8927628454621</v>
      </c>
      <c r="AR1284" s="86">
        <f t="shared" si="419"/>
        <v>5.5691945620971985</v>
      </c>
    </row>
    <row r="1285" spans="1:44" x14ac:dyDescent="0.25">
      <c r="A1285" s="3" t="s">
        <v>786</v>
      </c>
      <c r="B1285" s="4">
        <v>40707</v>
      </c>
      <c r="C1285" s="7">
        <v>4301334131</v>
      </c>
      <c r="D1285" s="8">
        <v>338</v>
      </c>
      <c r="E1285" s="8">
        <v>7825</v>
      </c>
      <c r="F1285" s="8" t="s">
        <v>1695</v>
      </c>
      <c r="G1285" s="8" t="s">
        <v>1696</v>
      </c>
      <c r="H1285" s="8">
        <v>40.201819999999898</v>
      </c>
      <c r="I1285" s="9">
        <v>-110.569509999999</v>
      </c>
      <c r="J1285" s="7">
        <v>7825</v>
      </c>
      <c r="K1285" s="8">
        <v>365</v>
      </c>
      <c r="L1285" s="8">
        <v>730</v>
      </c>
      <c r="M1285" s="8">
        <v>1095</v>
      </c>
      <c r="N1285" s="8">
        <v>1460</v>
      </c>
      <c r="O1285" s="8">
        <v>1825</v>
      </c>
      <c r="P1285" s="8">
        <v>2190</v>
      </c>
      <c r="Q1285" s="6">
        <v>2.3290384453705478E-4</v>
      </c>
      <c r="R1285" s="33">
        <f t="shared" ref="R1285:R1348" si="423">(J1285*(EXP(-Q1285*K1285)))</f>
        <v>7187.28744754124</v>
      </c>
      <c r="S1285" s="31">
        <f t="shared" ref="S1285:S1348" si="424">(J1285*(EXP(-Q1285*L1285)))</f>
        <v>6601.5464349627946</v>
      </c>
      <c r="T1285" s="31">
        <f t="shared" ref="T1285:T1348" si="425">(J1285*(EXP(-Q1285*M1285)))</f>
        <v>6063.5414474592608</v>
      </c>
      <c r="U1285" s="31">
        <f t="shared" ref="U1285:U1348" si="426">(J1285*(EXP(-Q1285*N1285)))</f>
        <v>5569.3821511782726</v>
      </c>
      <c r="V1285" s="31">
        <f t="shared" ref="V1285:V1348" si="427">(J1285*(EXP(-Q1285*O1285)))</f>
        <v>5115.495262073332</v>
      </c>
      <c r="W1285" s="20">
        <f t="shared" ref="W1285:W1348" si="428">(J1285*(EXP(-Q1285*P1285)))</f>
        <v>4698.5987073554434</v>
      </c>
      <c r="Y1285" s="153">
        <f t="shared" si="420"/>
        <v>11.538306799999999</v>
      </c>
      <c r="Z1285" s="155">
        <f t="shared" ref="Z1285:Z1348" si="429">(87/365)*T1285</f>
        <v>1445.2824819971388</v>
      </c>
      <c r="AA1285" s="156">
        <f t="shared" ref="AA1285:AA1348" si="430">(278/365)*T1285</f>
        <v>4618.2589654621215</v>
      </c>
      <c r="AD1285" s="14" t="s">
        <v>786</v>
      </c>
      <c r="AE1285" s="57">
        <v>40707</v>
      </c>
      <c r="AF1285" s="33">
        <f t="shared" ref="AF1285:AF1348" si="431">R1285</f>
        <v>7187.28744754124</v>
      </c>
      <c r="AG1285" s="84">
        <f t="shared" si="421"/>
        <v>10.597971582047251</v>
      </c>
      <c r="AH1285" s="31">
        <f t="shared" ref="AH1285:AH1348" si="432">S1285</f>
        <v>6601.5464349627946</v>
      </c>
      <c r="AI1285" s="86">
        <f t="shared" si="422"/>
        <v>9.734270686395778</v>
      </c>
      <c r="AJ1285" s="155">
        <f t="shared" ref="AJ1285:AJ1323" si="433">T1285</f>
        <v>6063.5414474592608</v>
      </c>
      <c r="AK1285" s="56"/>
      <c r="AL1285" s="86">
        <f t="shared" ref="AL1285:AL1322" si="434">AJ1285*$X$11</f>
        <v>8.9409586601023676</v>
      </c>
      <c r="AM1285" s="31">
        <f t="shared" ref="AM1285:AM1348" si="435">U1285</f>
        <v>5569.3821511782726</v>
      </c>
      <c r="AN1285" s="86">
        <f t="shared" ref="AN1285:AN1323" si="436">AM1285*$X$11</f>
        <v>8.2122990347270139</v>
      </c>
      <c r="AO1285" s="31">
        <f t="shared" ref="AO1285:AO1348" si="437">V1285</f>
        <v>5115.495262073332</v>
      </c>
      <c r="AP1285" s="89">
        <f t="shared" ref="AP1285:AP1323" si="438">AO1285*$X$11</f>
        <v>7.5430228457186592</v>
      </c>
      <c r="AQ1285" s="20">
        <f t="shared" ref="AQ1285:AQ1348" si="439">W1285</f>
        <v>4698.5987073554434</v>
      </c>
      <c r="AR1285" s="86">
        <f t="shared" ref="AR1285:AR1323" si="440">AQ1285*$X$11</f>
        <v>6.9282905323387247</v>
      </c>
    </row>
    <row r="1286" spans="1:44" x14ac:dyDescent="0.25">
      <c r="A1286" s="3" t="s">
        <v>1562</v>
      </c>
      <c r="B1286" s="4">
        <v>40708</v>
      </c>
      <c r="C1286" s="7">
        <v>4304751310</v>
      </c>
      <c r="D1286" s="8">
        <v>353</v>
      </c>
      <c r="E1286" s="8">
        <v>36042</v>
      </c>
      <c r="F1286" s="8" t="s">
        <v>1695</v>
      </c>
      <c r="G1286" s="8" t="s">
        <v>1697</v>
      </c>
      <c r="H1286" s="8">
        <v>40.158729999999899</v>
      </c>
      <c r="I1286" s="9">
        <v>-109.86660000000001</v>
      </c>
      <c r="J1286" s="7">
        <v>36042</v>
      </c>
      <c r="K1286" s="8">
        <v>365</v>
      </c>
      <c r="L1286" s="8">
        <v>730</v>
      </c>
      <c r="M1286" s="8">
        <v>1095</v>
      </c>
      <c r="N1286" s="8">
        <v>1460</v>
      </c>
      <c r="O1286" s="8">
        <v>1825</v>
      </c>
      <c r="P1286" s="8">
        <v>2190</v>
      </c>
      <c r="Q1286" s="6">
        <v>2.3290384453705478E-4</v>
      </c>
      <c r="R1286" s="33">
        <f t="shared" si="423"/>
        <v>33104.691908534362</v>
      </c>
      <c r="S1286" s="31">
        <f t="shared" si="424"/>
        <v>30406.765061843969</v>
      </c>
      <c r="T1286" s="31">
        <f t="shared" si="425"/>
        <v>27928.710651671139</v>
      </c>
      <c r="U1286" s="31">
        <f t="shared" si="426"/>
        <v>25652.609775433521</v>
      </c>
      <c r="V1286" s="31">
        <f t="shared" si="427"/>
        <v>23562.003863980452</v>
      </c>
      <c r="W1286" s="20">
        <f t="shared" si="428"/>
        <v>21641.775669074108</v>
      </c>
      <c r="Y1286" s="153">
        <f t="shared" si="420"/>
        <v>53.145514847999998</v>
      </c>
      <c r="Z1286" s="155">
        <f t="shared" si="429"/>
        <v>6656.9803471106552</v>
      </c>
      <c r="AA1286" s="156">
        <f t="shared" si="430"/>
        <v>21271.730304560482</v>
      </c>
      <c r="AD1286" s="14" t="s">
        <v>1562</v>
      </c>
      <c r="AE1286" s="57">
        <v>40708</v>
      </c>
      <c r="AF1286" s="33">
        <f t="shared" si="431"/>
        <v>33104.691908534362</v>
      </c>
      <c r="AG1286" s="84">
        <f t="shared" si="421"/>
        <v>48.814324825577891</v>
      </c>
      <c r="AH1286" s="31">
        <f t="shared" si="432"/>
        <v>30406.765061843969</v>
      </c>
      <c r="AI1286" s="86">
        <f t="shared" si="422"/>
        <v>44.836112981351654</v>
      </c>
      <c r="AJ1286" s="155">
        <f t="shared" si="433"/>
        <v>27928.710651671139</v>
      </c>
      <c r="AK1286" s="56"/>
      <c r="AL1286" s="86">
        <f t="shared" si="434"/>
        <v>41.182112719157765</v>
      </c>
      <c r="AM1286" s="31">
        <f t="shared" si="435"/>
        <v>25652.609775433521</v>
      </c>
      <c r="AN1286" s="86">
        <f t="shared" si="436"/>
        <v>37.825901828706847</v>
      </c>
      <c r="AO1286" s="31">
        <f t="shared" si="437"/>
        <v>23562.003863980452</v>
      </c>
      <c r="AP1286" s="89">
        <f t="shared" si="438"/>
        <v>34.743211425609189</v>
      </c>
      <c r="AQ1286" s="20">
        <f t="shared" si="439"/>
        <v>21641.775669074108</v>
      </c>
      <c r="AR1286" s="86">
        <f t="shared" si="440"/>
        <v>31.91175046217921</v>
      </c>
    </row>
    <row r="1287" spans="1:44" x14ac:dyDescent="0.25">
      <c r="A1287" s="3" t="s">
        <v>962</v>
      </c>
      <c r="B1287" s="4">
        <v>40710</v>
      </c>
      <c r="C1287" s="7">
        <v>4301350181</v>
      </c>
      <c r="D1287" s="8">
        <v>321</v>
      </c>
      <c r="E1287" s="8">
        <v>14700</v>
      </c>
      <c r="F1287" s="8" t="s">
        <v>1695</v>
      </c>
      <c r="G1287" s="8" t="s">
        <v>1696</v>
      </c>
      <c r="H1287" s="8">
        <v>40.161990000000003</v>
      </c>
      <c r="I1287" s="9">
        <v>-110.30709</v>
      </c>
      <c r="J1287" s="7">
        <v>14700</v>
      </c>
      <c r="K1287" s="8">
        <v>365</v>
      </c>
      <c r="L1287" s="8">
        <v>730</v>
      </c>
      <c r="M1287" s="8">
        <v>1095</v>
      </c>
      <c r="N1287" s="8">
        <v>1460</v>
      </c>
      <c r="O1287" s="8">
        <v>1825</v>
      </c>
      <c r="P1287" s="8">
        <v>2190</v>
      </c>
      <c r="Q1287" s="6">
        <v>2.3290384453705478E-4</v>
      </c>
      <c r="R1287" s="33">
        <f t="shared" si="423"/>
        <v>13501.996866307505</v>
      </c>
      <c r="S1287" s="31">
        <f t="shared" si="424"/>
        <v>12401.627168556304</v>
      </c>
      <c r="T1287" s="31">
        <f t="shared" si="425"/>
        <v>11390.934092990559</v>
      </c>
      <c r="U1287" s="31">
        <f t="shared" si="426"/>
        <v>10462.609280807746</v>
      </c>
      <c r="V1287" s="31">
        <f t="shared" si="427"/>
        <v>9609.9399811473468</v>
      </c>
      <c r="W1287" s="20">
        <f t="shared" si="428"/>
        <v>8826.7605109424949</v>
      </c>
      <c r="Y1287" s="153">
        <f t="shared" si="420"/>
        <v>21.675796800000001</v>
      </c>
      <c r="Z1287" s="155">
        <f t="shared" si="429"/>
        <v>2715.0993591511742</v>
      </c>
      <c r="AA1287" s="156">
        <f t="shared" si="430"/>
        <v>8675.8347338393851</v>
      </c>
      <c r="AD1287" s="14" t="s">
        <v>962</v>
      </c>
      <c r="AE1287" s="57">
        <v>40710</v>
      </c>
      <c r="AF1287" s="33">
        <f t="shared" si="431"/>
        <v>13501.996866307505</v>
      </c>
      <c r="AG1287" s="84">
        <f t="shared" si="421"/>
        <v>19.909288467232532</v>
      </c>
      <c r="AH1287" s="31">
        <f t="shared" si="432"/>
        <v>12401.627168556304</v>
      </c>
      <c r="AI1287" s="86">
        <f t="shared" si="422"/>
        <v>18.286744931631688</v>
      </c>
      <c r="AJ1287" s="155">
        <f t="shared" si="433"/>
        <v>11390.934092990559</v>
      </c>
      <c r="AK1287" s="56"/>
      <c r="AL1287" s="86">
        <f t="shared" si="434"/>
        <v>16.79643352121467</v>
      </c>
      <c r="AM1287" s="31">
        <f t="shared" si="435"/>
        <v>10462.609280807746</v>
      </c>
      <c r="AN1287" s="86">
        <f t="shared" si="436"/>
        <v>15.427577739359377</v>
      </c>
      <c r="AO1287" s="31">
        <f t="shared" si="437"/>
        <v>9609.9399811473468</v>
      </c>
      <c r="AP1287" s="89">
        <f t="shared" si="438"/>
        <v>14.170279339560933</v>
      </c>
      <c r="AQ1287" s="20">
        <f t="shared" si="439"/>
        <v>8826.7605109424949</v>
      </c>
      <c r="AR1287" s="86">
        <f t="shared" si="440"/>
        <v>13.01544675084719</v>
      </c>
    </row>
    <row r="1288" spans="1:44" x14ac:dyDescent="0.25">
      <c r="A1288" s="3" t="s">
        <v>1554</v>
      </c>
      <c r="B1288" s="4">
        <v>40710</v>
      </c>
      <c r="C1288" s="7">
        <v>4304751301</v>
      </c>
      <c r="D1288" s="8">
        <v>360</v>
      </c>
      <c r="E1288" s="8">
        <v>1509</v>
      </c>
      <c r="F1288" s="8" t="s">
        <v>1695</v>
      </c>
      <c r="G1288" s="8" t="s">
        <v>1697</v>
      </c>
      <c r="H1288" s="8">
        <v>40.136870000000002</v>
      </c>
      <c r="I1288" s="9">
        <v>-109.86658</v>
      </c>
      <c r="J1288" s="7">
        <v>1509</v>
      </c>
      <c r="K1288" s="8">
        <v>365</v>
      </c>
      <c r="L1288" s="8">
        <v>730</v>
      </c>
      <c r="M1288" s="8">
        <v>1095</v>
      </c>
      <c r="N1288" s="8">
        <v>1460</v>
      </c>
      <c r="O1288" s="8">
        <v>1825</v>
      </c>
      <c r="P1288" s="8">
        <v>2190</v>
      </c>
      <c r="Q1288" s="6">
        <v>2.3290384453705478E-4</v>
      </c>
      <c r="R1288" s="33">
        <f t="shared" si="423"/>
        <v>1386.0213109699337</v>
      </c>
      <c r="S1288" s="31">
        <f t="shared" si="424"/>
        <v>1273.0649930171064</v>
      </c>
      <c r="T1288" s="31">
        <f t="shared" si="425"/>
        <v>1169.3142548518881</v>
      </c>
      <c r="U1288" s="31">
        <f t="shared" si="426"/>
        <v>1074.0188710706727</v>
      </c>
      <c r="V1288" s="31">
        <f t="shared" si="427"/>
        <v>986.48975724839079</v>
      </c>
      <c r="W1288" s="20">
        <f t="shared" si="428"/>
        <v>906.09398714368876</v>
      </c>
      <c r="Y1288" s="153">
        <f t="shared" si="420"/>
        <v>2.2250868960000001</v>
      </c>
      <c r="Z1288" s="155">
        <f t="shared" si="429"/>
        <v>278.71326074551854</v>
      </c>
      <c r="AA1288" s="156">
        <f t="shared" si="430"/>
        <v>890.60099410636951</v>
      </c>
      <c r="AD1288" s="14" t="s">
        <v>1554</v>
      </c>
      <c r="AE1288" s="57">
        <v>40710</v>
      </c>
      <c r="AF1288" s="33">
        <f t="shared" si="431"/>
        <v>1386.0213109699337</v>
      </c>
      <c r="AG1288" s="84">
        <f t="shared" si="421"/>
        <v>2.0437494079628498</v>
      </c>
      <c r="AH1288" s="31">
        <f t="shared" si="432"/>
        <v>1273.0649930171064</v>
      </c>
      <c r="AI1288" s="86">
        <f t="shared" si="422"/>
        <v>1.8771903470634161</v>
      </c>
      <c r="AJ1288" s="155">
        <f t="shared" si="433"/>
        <v>1169.3142548518881</v>
      </c>
      <c r="AK1288" s="56"/>
      <c r="AL1288" s="86">
        <f t="shared" si="434"/>
        <v>1.7242053186063224</v>
      </c>
      <c r="AM1288" s="31">
        <f t="shared" si="435"/>
        <v>1074.0188710706727</v>
      </c>
      <c r="AN1288" s="86">
        <f t="shared" si="436"/>
        <v>1.583688082224034</v>
      </c>
      <c r="AO1288" s="31">
        <f t="shared" si="437"/>
        <v>986.48975724839079</v>
      </c>
      <c r="AP1288" s="89">
        <f t="shared" si="438"/>
        <v>1.4546225526120711</v>
      </c>
      <c r="AQ1288" s="20">
        <f t="shared" si="439"/>
        <v>906.09398714368876</v>
      </c>
      <c r="AR1288" s="86">
        <f t="shared" si="440"/>
        <v>1.3360754521788034</v>
      </c>
    </row>
    <row r="1289" spans="1:44" x14ac:dyDescent="0.25">
      <c r="A1289" s="3" t="s">
        <v>1582</v>
      </c>
      <c r="B1289" s="4">
        <v>40713</v>
      </c>
      <c r="C1289" s="7">
        <v>4304751492</v>
      </c>
      <c r="D1289" s="8">
        <v>364</v>
      </c>
      <c r="E1289" s="8">
        <v>12978</v>
      </c>
      <c r="F1289" s="8" t="s">
        <v>1695</v>
      </c>
      <c r="G1289" s="8" t="s">
        <v>1697</v>
      </c>
      <c r="H1289" s="8">
        <v>40.130310000000001</v>
      </c>
      <c r="I1289" s="9">
        <v>-109.81941</v>
      </c>
      <c r="J1289" s="7">
        <v>12978</v>
      </c>
      <c r="K1289" s="8">
        <v>365</v>
      </c>
      <c r="L1289" s="8">
        <v>730</v>
      </c>
      <c r="M1289" s="8">
        <v>1095</v>
      </c>
      <c r="N1289" s="8">
        <v>1460</v>
      </c>
      <c r="O1289" s="8">
        <v>1825</v>
      </c>
      <c r="P1289" s="8">
        <v>2190</v>
      </c>
      <c r="Q1289" s="6">
        <v>2.3290384453705478E-4</v>
      </c>
      <c r="R1289" s="33">
        <f t="shared" si="423"/>
        <v>11920.334376254339</v>
      </c>
      <c r="S1289" s="31">
        <f t="shared" si="424"/>
        <v>10948.865128811138</v>
      </c>
      <c r="T1289" s="31">
        <f t="shared" si="425"/>
        <v>10056.567527811665</v>
      </c>
      <c r="U1289" s="31">
        <f t="shared" si="426"/>
        <v>9236.989336484552</v>
      </c>
      <c r="V1289" s="31">
        <f t="shared" si="427"/>
        <v>8484.204154784371</v>
      </c>
      <c r="W1289" s="20">
        <f t="shared" si="428"/>
        <v>7792.7685653749459</v>
      </c>
      <c r="Y1289" s="153">
        <f t="shared" si="420"/>
        <v>19.136632031999998</v>
      </c>
      <c r="Z1289" s="155">
        <f t="shared" si="429"/>
        <v>2397.0448627934652</v>
      </c>
      <c r="AA1289" s="156">
        <f t="shared" si="430"/>
        <v>7659.5226650181994</v>
      </c>
      <c r="AD1289" s="14" t="s">
        <v>1582</v>
      </c>
      <c r="AE1289" s="57">
        <v>40713</v>
      </c>
      <c r="AF1289" s="33">
        <f t="shared" si="431"/>
        <v>11920.334376254339</v>
      </c>
      <c r="AG1289" s="84">
        <f t="shared" si="421"/>
        <v>17.577057532499577</v>
      </c>
      <c r="AH1289" s="31">
        <f t="shared" si="432"/>
        <v>10948.865128811138</v>
      </c>
      <c r="AI1289" s="86">
        <f t="shared" si="422"/>
        <v>16.144583382497689</v>
      </c>
      <c r="AJ1289" s="155">
        <f t="shared" si="433"/>
        <v>10056.567527811665</v>
      </c>
      <c r="AK1289" s="56"/>
      <c r="AL1289" s="86">
        <f t="shared" si="434"/>
        <v>14.828851308729524</v>
      </c>
      <c r="AM1289" s="31">
        <f t="shared" si="435"/>
        <v>9236.989336484552</v>
      </c>
      <c r="AN1289" s="86">
        <f t="shared" si="436"/>
        <v>13.620347204177277</v>
      </c>
      <c r="AO1289" s="31">
        <f t="shared" si="437"/>
        <v>8484.204154784371</v>
      </c>
      <c r="AP1289" s="89">
        <f t="shared" si="438"/>
        <v>12.510332331212364</v>
      </c>
      <c r="AQ1289" s="20">
        <f t="shared" si="439"/>
        <v>7792.7685653749459</v>
      </c>
      <c r="AR1289" s="86">
        <f t="shared" si="440"/>
        <v>11.490780131462234</v>
      </c>
    </row>
    <row r="1290" spans="1:44" x14ac:dyDescent="0.25">
      <c r="A1290" s="3" t="s">
        <v>1583</v>
      </c>
      <c r="B1290" s="4">
        <v>40713</v>
      </c>
      <c r="C1290" s="7">
        <v>4304751493</v>
      </c>
      <c r="D1290" s="8">
        <v>354</v>
      </c>
      <c r="E1290" s="8">
        <v>49430</v>
      </c>
      <c r="F1290" s="8" t="s">
        <v>1695</v>
      </c>
      <c r="G1290" s="8" t="s">
        <v>1697</v>
      </c>
      <c r="H1290" s="8">
        <v>40.130490000000002</v>
      </c>
      <c r="I1290" s="9">
        <v>-109.81440000000001</v>
      </c>
      <c r="J1290" s="7">
        <v>49430</v>
      </c>
      <c r="K1290" s="8">
        <v>365</v>
      </c>
      <c r="L1290" s="8">
        <v>730</v>
      </c>
      <c r="M1290" s="8">
        <v>1095</v>
      </c>
      <c r="N1290" s="8">
        <v>1460</v>
      </c>
      <c r="O1290" s="8">
        <v>1825</v>
      </c>
      <c r="P1290" s="8">
        <v>2190</v>
      </c>
      <c r="Q1290" s="6">
        <v>2.3290384453705478E-4</v>
      </c>
      <c r="R1290" s="33">
        <f t="shared" si="423"/>
        <v>45401.612591944213</v>
      </c>
      <c r="S1290" s="31">
        <f t="shared" si="424"/>
        <v>41701.525914403952</v>
      </c>
      <c r="T1290" s="31">
        <f t="shared" si="425"/>
        <v>38302.984504525397</v>
      </c>
      <c r="U1290" s="31">
        <f t="shared" si="426"/>
        <v>35181.413384375977</v>
      </c>
      <c r="V1290" s="31">
        <f t="shared" si="427"/>
        <v>32314.240358375057</v>
      </c>
      <c r="W1290" s="20">
        <f t="shared" si="428"/>
        <v>29680.732792917519</v>
      </c>
      <c r="Y1290" s="153">
        <f t="shared" si="420"/>
        <v>72.886709920000001</v>
      </c>
      <c r="Z1290" s="155">
        <f t="shared" si="429"/>
        <v>9129.7524709416703</v>
      </c>
      <c r="AA1290" s="156">
        <f t="shared" si="430"/>
        <v>29173.232033583725</v>
      </c>
      <c r="AD1290" s="14" t="s">
        <v>1583</v>
      </c>
      <c r="AE1290" s="57">
        <v>40713</v>
      </c>
      <c r="AF1290" s="33">
        <f t="shared" si="431"/>
        <v>45401.612591944213</v>
      </c>
      <c r="AG1290" s="84">
        <f t="shared" si="421"/>
        <v>66.946675437775781</v>
      </c>
      <c r="AH1290" s="31">
        <f t="shared" si="432"/>
        <v>41701.525914403952</v>
      </c>
      <c r="AI1290" s="86">
        <f t="shared" si="422"/>
        <v>61.490734827928861</v>
      </c>
      <c r="AJ1290" s="155">
        <f t="shared" si="433"/>
        <v>38302.984504525397</v>
      </c>
      <c r="AK1290" s="56"/>
      <c r="AL1290" s="86">
        <f t="shared" si="434"/>
        <v>56.479435983240897</v>
      </c>
      <c r="AM1290" s="31">
        <f t="shared" si="435"/>
        <v>35181.413384375977</v>
      </c>
      <c r="AN1290" s="86">
        <f t="shared" si="436"/>
        <v>51.876542017451293</v>
      </c>
      <c r="AO1290" s="31">
        <f t="shared" si="437"/>
        <v>32314.240358375057</v>
      </c>
      <c r="AP1290" s="89">
        <f t="shared" si="438"/>
        <v>47.64876923499979</v>
      </c>
      <c r="AQ1290" s="20">
        <f t="shared" si="439"/>
        <v>29680.732792917519</v>
      </c>
      <c r="AR1290" s="86">
        <f t="shared" si="440"/>
        <v>43.765546455399772</v>
      </c>
    </row>
    <row r="1291" spans="1:44" x14ac:dyDescent="0.25">
      <c r="A1291" s="3" t="s">
        <v>1132</v>
      </c>
      <c r="B1291" s="4">
        <v>40716</v>
      </c>
      <c r="C1291" s="7">
        <v>4301350448</v>
      </c>
      <c r="D1291" s="8">
        <v>331</v>
      </c>
      <c r="E1291" s="8">
        <v>5794</v>
      </c>
      <c r="F1291" s="8" t="s">
        <v>1695</v>
      </c>
      <c r="G1291" s="8" t="s">
        <v>1696</v>
      </c>
      <c r="H1291" s="8">
        <v>40.129159999999899</v>
      </c>
      <c r="I1291" s="9">
        <v>-110.13566</v>
      </c>
      <c r="J1291" s="7">
        <v>5794</v>
      </c>
      <c r="K1291" s="8">
        <v>365</v>
      </c>
      <c r="L1291" s="8">
        <v>730</v>
      </c>
      <c r="M1291" s="8">
        <v>1095</v>
      </c>
      <c r="N1291" s="8">
        <v>1460</v>
      </c>
      <c r="O1291" s="8">
        <v>1825</v>
      </c>
      <c r="P1291" s="8">
        <v>2190</v>
      </c>
      <c r="Q1291" s="6">
        <v>2.3290384453705478E-4</v>
      </c>
      <c r="R1291" s="33">
        <f t="shared" si="423"/>
        <v>5321.8074723391619</v>
      </c>
      <c r="S1291" s="31">
        <f t="shared" si="424"/>
        <v>4888.0971302459338</v>
      </c>
      <c r="T1291" s="31">
        <f t="shared" si="425"/>
        <v>4489.732798284851</v>
      </c>
      <c r="U1291" s="31">
        <f t="shared" si="426"/>
        <v>4123.8338893197333</v>
      </c>
      <c r="V1291" s="31">
        <f t="shared" si="427"/>
        <v>3787.7545748821581</v>
      </c>
      <c r="W1291" s="20">
        <f t="shared" si="428"/>
        <v>3479.064653088491</v>
      </c>
      <c r="Y1291" s="153">
        <f t="shared" si="420"/>
        <v>8.5435079359999992</v>
      </c>
      <c r="Z1291" s="155">
        <f t="shared" si="429"/>
        <v>1070.1554889062522</v>
      </c>
      <c r="AA1291" s="156">
        <f t="shared" si="430"/>
        <v>3419.5773093785988</v>
      </c>
      <c r="AD1291" s="14" t="s">
        <v>1132</v>
      </c>
      <c r="AE1291" s="57">
        <v>40716</v>
      </c>
      <c r="AF1291" s="33">
        <f t="shared" si="431"/>
        <v>5321.8074723391619</v>
      </c>
      <c r="AG1291" s="84">
        <f t="shared" si="421"/>
        <v>7.8472392774928768</v>
      </c>
      <c r="AH1291" s="31">
        <f t="shared" si="432"/>
        <v>4888.0971302459338</v>
      </c>
      <c r="AI1291" s="86">
        <f t="shared" si="422"/>
        <v>7.2077142948213604</v>
      </c>
      <c r="AJ1291" s="155">
        <f t="shared" si="433"/>
        <v>4489.732798284851</v>
      </c>
      <c r="AK1291" s="56"/>
      <c r="AL1291" s="86">
        <f t="shared" si="434"/>
        <v>6.6203085593141369</v>
      </c>
      <c r="AM1291" s="31">
        <f t="shared" si="435"/>
        <v>4123.8338893197333</v>
      </c>
      <c r="AN1291" s="86">
        <f t="shared" si="436"/>
        <v>6.0807745184930768</v>
      </c>
      <c r="AO1291" s="31">
        <f t="shared" si="437"/>
        <v>3787.7545748821581</v>
      </c>
      <c r="AP1291" s="89">
        <f t="shared" si="438"/>
        <v>5.5852107818650367</v>
      </c>
      <c r="AQ1291" s="20">
        <f t="shared" si="439"/>
        <v>3479.064653088491</v>
      </c>
      <c r="AR1291" s="86">
        <f t="shared" si="440"/>
        <v>5.130033909823716</v>
      </c>
    </row>
    <row r="1292" spans="1:44" x14ac:dyDescent="0.25">
      <c r="A1292" s="3" t="s">
        <v>1122</v>
      </c>
      <c r="B1292" s="4">
        <v>40717</v>
      </c>
      <c r="C1292" s="7">
        <v>4301350431</v>
      </c>
      <c r="D1292" s="8">
        <v>366</v>
      </c>
      <c r="E1292" s="8">
        <v>10645</v>
      </c>
      <c r="F1292" s="8" t="s">
        <v>1695</v>
      </c>
      <c r="G1292" s="8" t="s">
        <v>1696</v>
      </c>
      <c r="H1292" s="8">
        <v>40.087359999999897</v>
      </c>
      <c r="I1292" s="9">
        <v>-110.57929</v>
      </c>
      <c r="J1292" s="7">
        <v>10645</v>
      </c>
      <c r="K1292" s="8">
        <v>365</v>
      </c>
      <c r="L1292" s="8">
        <v>730</v>
      </c>
      <c r="M1292" s="8">
        <v>1095</v>
      </c>
      <c r="N1292" s="8">
        <v>1460</v>
      </c>
      <c r="O1292" s="8">
        <v>1825</v>
      </c>
      <c r="P1292" s="8">
        <v>2190</v>
      </c>
      <c r="Q1292" s="6">
        <v>2.3290384453705478E-4</v>
      </c>
      <c r="R1292" s="33">
        <f t="shared" si="423"/>
        <v>9777.4664382206392</v>
      </c>
      <c r="S1292" s="31">
        <f t="shared" si="424"/>
        <v>8980.6340958695146</v>
      </c>
      <c r="T1292" s="31">
        <f t="shared" si="425"/>
        <v>8248.7410489717349</v>
      </c>
      <c r="U1292" s="31">
        <f t="shared" si="426"/>
        <v>7576.4949519862894</v>
      </c>
      <c r="V1292" s="31">
        <f t="shared" si="427"/>
        <v>6959.034768660782</v>
      </c>
      <c r="W1292" s="20">
        <f t="shared" si="428"/>
        <v>6391.8956216995139</v>
      </c>
      <c r="Y1292" s="153">
        <f t="shared" si="420"/>
        <v>15.69652088</v>
      </c>
      <c r="Z1292" s="155">
        <f t="shared" si="429"/>
        <v>1966.1382774261394</v>
      </c>
      <c r="AA1292" s="156">
        <f t="shared" si="430"/>
        <v>6282.6027715455948</v>
      </c>
      <c r="AD1292" s="14" t="s">
        <v>1122</v>
      </c>
      <c r="AE1292" s="57">
        <v>40717</v>
      </c>
      <c r="AF1292" s="33">
        <f t="shared" si="431"/>
        <v>9777.4664382206392</v>
      </c>
      <c r="AG1292" s="84">
        <f t="shared" si="421"/>
        <v>14.417304471679614</v>
      </c>
      <c r="AH1292" s="31">
        <f t="shared" si="432"/>
        <v>8980.6340958695146</v>
      </c>
      <c r="AI1292" s="86">
        <f t="shared" si="422"/>
        <v>13.242340122259817</v>
      </c>
      <c r="AJ1292" s="155">
        <f t="shared" si="433"/>
        <v>8248.7410489717349</v>
      </c>
      <c r="AK1292" s="56"/>
      <c r="AL1292" s="86">
        <f t="shared" si="434"/>
        <v>12.163131621314978</v>
      </c>
      <c r="AM1292" s="31">
        <f t="shared" si="435"/>
        <v>7576.4949519862894</v>
      </c>
      <c r="AN1292" s="86">
        <f t="shared" si="436"/>
        <v>11.17187517248167</v>
      </c>
      <c r="AO1292" s="31">
        <f t="shared" si="437"/>
        <v>6959.034768660782</v>
      </c>
      <c r="AP1292" s="89">
        <f t="shared" si="438"/>
        <v>10.261402963920144</v>
      </c>
      <c r="AQ1292" s="20">
        <f t="shared" si="439"/>
        <v>6391.8956216995139</v>
      </c>
      <c r="AR1292" s="86">
        <f t="shared" si="440"/>
        <v>9.4251313376032879</v>
      </c>
    </row>
    <row r="1293" spans="1:44" x14ac:dyDescent="0.25">
      <c r="A1293" s="3" t="s">
        <v>1584</v>
      </c>
      <c r="B1293" s="4">
        <v>40717</v>
      </c>
      <c r="C1293" s="7">
        <v>4304751494</v>
      </c>
      <c r="D1293" s="8">
        <v>364</v>
      </c>
      <c r="E1293" s="8">
        <v>38079</v>
      </c>
      <c r="F1293" s="8" t="s">
        <v>1695</v>
      </c>
      <c r="G1293" s="8" t="s">
        <v>1697</v>
      </c>
      <c r="H1293" s="8">
        <v>40.1307499999999</v>
      </c>
      <c r="I1293" s="9">
        <v>-109.809349999999</v>
      </c>
      <c r="J1293" s="7">
        <v>38079</v>
      </c>
      <c r="K1293" s="8">
        <v>365</v>
      </c>
      <c r="L1293" s="8">
        <v>730</v>
      </c>
      <c r="M1293" s="8">
        <v>1095</v>
      </c>
      <c r="N1293" s="8">
        <v>1460</v>
      </c>
      <c r="O1293" s="8">
        <v>1825</v>
      </c>
      <c r="P1293" s="8">
        <v>2190</v>
      </c>
      <c r="Q1293" s="6">
        <v>2.3290384453705478E-4</v>
      </c>
      <c r="R1293" s="33">
        <f t="shared" si="423"/>
        <v>34975.682902865541</v>
      </c>
      <c r="S1293" s="31">
        <f t="shared" si="424"/>
        <v>32125.276255201057</v>
      </c>
      <c r="T1293" s="31">
        <f t="shared" si="425"/>
        <v>29507.16866169983</v>
      </c>
      <c r="U1293" s="31">
        <f t="shared" si="426"/>
        <v>27102.428490059738</v>
      </c>
      <c r="V1293" s="31">
        <f t="shared" si="427"/>
        <v>24893.666975653727</v>
      </c>
      <c r="W1293" s="20">
        <f t="shared" si="428"/>
        <v>22864.912482733282</v>
      </c>
      <c r="Y1293" s="153">
        <f t="shared" si="420"/>
        <v>56.149160975999997</v>
      </c>
      <c r="Z1293" s="155">
        <f t="shared" si="429"/>
        <v>7033.2155440216029</v>
      </c>
      <c r="AA1293" s="156">
        <f t="shared" si="430"/>
        <v>22473.953117678226</v>
      </c>
      <c r="AD1293" s="14" t="s">
        <v>1584</v>
      </c>
      <c r="AE1293" s="57">
        <v>40717</v>
      </c>
      <c r="AF1293" s="33">
        <f t="shared" si="431"/>
        <v>34975.682902865541</v>
      </c>
      <c r="AG1293" s="84">
        <f t="shared" si="421"/>
        <v>51.573183370322965</v>
      </c>
      <c r="AH1293" s="31">
        <f t="shared" si="432"/>
        <v>32125.276255201057</v>
      </c>
      <c r="AI1293" s="86">
        <f t="shared" si="422"/>
        <v>47.370133350449187</v>
      </c>
      <c r="AJ1293" s="155">
        <f t="shared" si="433"/>
        <v>29507.16866169983</v>
      </c>
      <c r="AK1293" s="56"/>
      <c r="AL1293" s="86">
        <f t="shared" si="434"/>
        <v>43.509618507097514</v>
      </c>
      <c r="AM1293" s="31">
        <f t="shared" si="435"/>
        <v>27102.428490059738</v>
      </c>
      <c r="AN1293" s="86">
        <f t="shared" si="436"/>
        <v>39.963723315446643</v>
      </c>
      <c r="AO1293" s="31">
        <f t="shared" si="437"/>
        <v>24893.666975653727</v>
      </c>
      <c r="AP1293" s="89">
        <f t="shared" si="438"/>
        <v>36.706807276948346</v>
      </c>
      <c r="AQ1293" s="20">
        <f t="shared" si="439"/>
        <v>22864.912482733282</v>
      </c>
      <c r="AR1293" s="86">
        <f t="shared" si="440"/>
        <v>33.715319511939462</v>
      </c>
    </row>
    <row r="1294" spans="1:44" x14ac:dyDescent="0.25">
      <c r="A1294" s="3" t="s">
        <v>1551</v>
      </c>
      <c r="B1294" s="4">
        <v>40718</v>
      </c>
      <c r="C1294" s="7">
        <v>4304751298</v>
      </c>
      <c r="D1294" s="8">
        <v>259</v>
      </c>
      <c r="E1294" s="8">
        <v>211</v>
      </c>
      <c r="F1294" s="8" t="s">
        <v>1695</v>
      </c>
      <c r="G1294" s="8" t="s">
        <v>1697</v>
      </c>
      <c r="H1294" s="8">
        <v>40.136830000000003</v>
      </c>
      <c r="I1294" s="9">
        <v>-109.85706</v>
      </c>
      <c r="J1294" s="7">
        <v>211</v>
      </c>
      <c r="K1294" s="8">
        <v>365</v>
      </c>
      <c r="L1294" s="8">
        <v>730</v>
      </c>
      <c r="M1294" s="8">
        <v>1095</v>
      </c>
      <c r="N1294" s="8">
        <v>1460</v>
      </c>
      <c r="O1294" s="8">
        <v>1825</v>
      </c>
      <c r="P1294" s="8">
        <v>2190</v>
      </c>
      <c r="Q1294" s="6">
        <v>2.3290384453705478E-4</v>
      </c>
      <c r="R1294" s="33">
        <f t="shared" si="423"/>
        <v>193.80417270686283</v>
      </c>
      <c r="S1294" s="31">
        <f t="shared" si="424"/>
        <v>178.00975051465173</v>
      </c>
      <c r="T1294" s="31">
        <f t="shared" si="425"/>
        <v>163.50252337557879</v>
      </c>
      <c r="U1294" s="31">
        <f t="shared" si="426"/>
        <v>150.17758899662817</v>
      </c>
      <c r="V1294" s="31">
        <f t="shared" si="427"/>
        <v>137.938594287217</v>
      </c>
      <c r="W1294" s="20">
        <f t="shared" si="428"/>
        <v>126.69703862645351</v>
      </c>
      <c r="Y1294" s="153">
        <f t="shared" si="420"/>
        <v>0.31112878399999999</v>
      </c>
      <c r="Z1294" s="155">
        <f t="shared" si="429"/>
        <v>38.971834338836587</v>
      </c>
      <c r="AA1294" s="156">
        <f t="shared" si="430"/>
        <v>124.5306890367422</v>
      </c>
      <c r="AD1294" s="14" t="s">
        <v>1551</v>
      </c>
      <c r="AE1294" s="57">
        <v>40718</v>
      </c>
      <c r="AF1294" s="33">
        <f t="shared" si="431"/>
        <v>193.80417270686283</v>
      </c>
      <c r="AG1294" s="84">
        <f t="shared" si="421"/>
        <v>0.28577278003986833</v>
      </c>
      <c r="AH1294" s="31">
        <f t="shared" si="432"/>
        <v>178.00975051465173</v>
      </c>
      <c r="AI1294" s="86">
        <f t="shared" si="422"/>
        <v>0.26248320956287663</v>
      </c>
      <c r="AJ1294" s="155">
        <f t="shared" si="433"/>
        <v>163.50252337557879</v>
      </c>
      <c r="AK1294" s="56"/>
      <c r="AL1294" s="86">
        <f t="shared" si="434"/>
        <v>0.24109166482831945</v>
      </c>
      <c r="AM1294" s="31">
        <f t="shared" si="435"/>
        <v>150.17758899662817</v>
      </c>
      <c r="AN1294" s="86">
        <f t="shared" si="436"/>
        <v>0.22144346278944407</v>
      </c>
      <c r="AO1294" s="31">
        <f t="shared" si="437"/>
        <v>137.938594287217</v>
      </c>
      <c r="AP1294" s="89">
        <f t="shared" si="438"/>
        <v>0.2033965265746501</v>
      </c>
      <c r="AQ1294" s="20">
        <f t="shared" si="439"/>
        <v>126.69703862645351</v>
      </c>
      <c r="AR1294" s="86">
        <f t="shared" si="440"/>
        <v>0.18682035812440526</v>
      </c>
    </row>
    <row r="1295" spans="1:44" x14ac:dyDescent="0.25">
      <c r="A1295" s="3" t="s">
        <v>787</v>
      </c>
      <c r="B1295" s="4">
        <v>40720</v>
      </c>
      <c r="C1295" s="7">
        <v>4301334132</v>
      </c>
      <c r="D1295" s="8">
        <v>364</v>
      </c>
      <c r="E1295" s="8">
        <v>27075</v>
      </c>
      <c r="F1295" s="8" t="s">
        <v>1695</v>
      </c>
      <c r="G1295" s="8" t="s">
        <v>1696</v>
      </c>
      <c r="H1295" s="8">
        <v>40.186410000000002</v>
      </c>
      <c r="I1295" s="9">
        <v>-110.52543</v>
      </c>
      <c r="J1295" s="7">
        <v>27075</v>
      </c>
      <c r="K1295" s="8">
        <v>365</v>
      </c>
      <c r="L1295" s="8">
        <v>730</v>
      </c>
      <c r="M1295" s="8">
        <v>1095</v>
      </c>
      <c r="N1295" s="8">
        <v>1460</v>
      </c>
      <c r="O1295" s="8">
        <v>1825</v>
      </c>
      <c r="P1295" s="8">
        <v>2190</v>
      </c>
      <c r="Q1295" s="6">
        <v>2.3290384453705478E-4</v>
      </c>
      <c r="R1295" s="33">
        <f t="shared" si="423"/>
        <v>24868.47382008678</v>
      </c>
      <c r="S1295" s="31">
        <f t="shared" si="424"/>
        <v>22841.772489024621</v>
      </c>
      <c r="T1295" s="31">
        <f t="shared" si="425"/>
        <v>20980.2408549469</v>
      </c>
      <c r="U1295" s="31">
        <f t="shared" si="426"/>
        <v>19270.418114140797</v>
      </c>
      <c r="V1295" s="31">
        <f t="shared" si="427"/>
        <v>17699.940475480569</v>
      </c>
      <c r="W1295" s="20">
        <f t="shared" si="428"/>
        <v>16257.451757399187</v>
      </c>
      <c r="Y1295" s="153">
        <f t="shared" si="420"/>
        <v>39.923278799999999</v>
      </c>
      <c r="Z1295" s="155">
        <f t="shared" si="429"/>
        <v>5000.769738028439</v>
      </c>
      <c r="AA1295" s="156">
        <f t="shared" si="430"/>
        <v>15979.471116918461</v>
      </c>
      <c r="AD1295" s="14" t="s">
        <v>787</v>
      </c>
      <c r="AE1295" s="57">
        <v>40720</v>
      </c>
      <c r="AF1295" s="33">
        <f t="shared" si="431"/>
        <v>24868.47382008678</v>
      </c>
      <c r="AG1295" s="84">
        <f t="shared" si="421"/>
        <v>36.669658860566038</v>
      </c>
      <c r="AH1295" s="31">
        <f t="shared" si="432"/>
        <v>22841.772489024621</v>
      </c>
      <c r="AI1295" s="86">
        <f t="shared" si="422"/>
        <v>33.681198573056321</v>
      </c>
      <c r="AJ1295" s="155">
        <f t="shared" si="433"/>
        <v>20980.2408549469</v>
      </c>
      <c r="AK1295" s="56"/>
      <c r="AL1295" s="86">
        <f t="shared" si="434"/>
        <v>30.936288271216821</v>
      </c>
      <c r="AM1295" s="31">
        <f t="shared" si="435"/>
        <v>19270.418114140797</v>
      </c>
      <c r="AN1295" s="86">
        <f t="shared" si="436"/>
        <v>28.415079407697625</v>
      </c>
      <c r="AO1295" s="31">
        <f t="shared" si="437"/>
        <v>17699.940475480569</v>
      </c>
      <c r="AP1295" s="89">
        <f t="shared" si="438"/>
        <v>26.099341028477021</v>
      </c>
      <c r="AQ1295" s="20">
        <f t="shared" si="439"/>
        <v>16257.451757399187</v>
      </c>
      <c r="AR1295" s="86">
        <f t="shared" si="440"/>
        <v>23.972327944162426</v>
      </c>
    </row>
    <row r="1296" spans="1:44" x14ac:dyDescent="0.25">
      <c r="A1296" s="3" t="s">
        <v>1133</v>
      </c>
      <c r="B1296" s="4">
        <v>40722</v>
      </c>
      <c r="C1296" s="7">
        <v>4301350450</v>
      </c>
      <c r="D1296" s="8">
        <v>360</v>
      </c>
      <c r="E1296" s="8">
        <v>1401</v>
      </c>
      <c r="F1296" s="8" t="s">
        <v>1695</v>
      </c>
      <c r="G1296" s="8" t="s">
        <v>1696</v>
      </c>
      <c r="H1296" s="8">
        <v>40.137160000000002</v>
      </c>
      <c r="I1296" s="9">
        <v>-110.00382</v>
      </c>
      <c r="J1296" s="7">
        <v>1401</v>
      </c>
      <c r="K1296" s="8">
        <v>365</v>
      </c>
      <c r="L1296" s="8">
        <v>730</v>
      </c>
      <c r="M1296" s="8">
        <v>1095</v>
      </c>
      <c r="N1296" s="8">
        <v>1460</v>
      </c>
      <c r="O1296" s="8">
        <v>1825</v>
      </c>
      <c r="P1296" s="8">
        <v>2190</v>
      </c>
      <c r="Q1296" s="6">
        <v>2.3290384453705478E-4</v>
      </c>
      <c r="R1296" s="33">
        <f t="shared" si="423"/>
        <v>1286.8229666460418</v>
      </c>
      <c r="S1296" s="31">
        <f t="shared" si="424"/>
        <v>1181.9509974930193</v>
      </c>
      <c r="T1296" s="31">
        <f t="shared" si="425"/>
        <v>1085.6257594748147</v>
      </c>
      <c r="U1296" s="31">
        <f t="shared" si="426"/>
        <v>997.15072125249333</v>
      </c>
      <c r="V1296" s="31">
        <f t="shared" si="427"/>
        <v>915.88611657057356</v>
      </c>
      <c r="W1296" s="20">
        <f t="shared" si="428"/>
        <v>841.24431808370309</v>
      </c>
      <c r="Y1296" s="153">
        <f t="shared" si="420"/>
        <v>2.0658361439999999</v>
      </c>
      <c r="Z1296" s="155">
        <f t="shared" si="429"/>
        <v>258.76559198440788</v>
      </c>
      <c r="AA1296" s="156">
        <f t="shared" si="430"/>
        <v>826.86016749040675</v>
      </c>
      <c r="AD1296" s="14" t="s">
        <v>1133</v>
      </c>
      <c r="AE1296" s="57">
        <v>40722</v>
      </c>
      <c r="AF1296" s="33">
        <f t="shared" si="431"/>
        <v>1286.8229666460418</v>
      </c>
      <c r="AG1296" s="84">
        <f t="shared" si="421"/>
        <v>1.897477084530121</v>
      </c>
      <c r="AH1296" s="31">
        <f t="shared" si="432"/>
        <v>1181.9509974930193</v>
      </c>
      <c r="AI1296" s="86">
        <f t="shared" si="422"/>
        <v>1.7428387516473465</v>
      </c>
      <c r="AJ1296" s="155">
        <f t="shared" si="433"/>
        <v>1085.6257594748147</v>
      </c>
      <c r="AK1296" s="56"/>
      <c r="AL1296" s="86">
        <f t="shared" si="434"/>
        <v>1.600802949879031</v>
      </c>
      <c r="AM1296" s="31">
        <f t="shared" si="435"/>
        <v>997.15072125249333</v>
      </c>
      <c r="AN1296" s="86">
        <f t="shared" si="436"/>
        <v>1.4703426131185364</v>
      </c>
      <c r="AO1296" s="31">
        <f t="shared" si="437"/>
        <v>915.88611657057356</v>
      </c>
      <c r="AP1296" s="89">
        <f t="shared" si="438"/>
        <v>1.3505143778724398</v>
      </c>
      <c r="AQ1296" s="20">
        <f t="shared" si="439"/>
        <v>841.24431808370309</v>
      </c>
      <c r="AR1296" s="86">
        <f t="shared" si="440"/>
        <v>1.2404517617644157</v>
      </c>
    </row>
    <row r="1297" spans="1:44" x14ac:dyDescent="0.25">
      <c r="A1297" s="3" t="s">
        <v>1550</v>
      </c>
      <c r="B1297" s="4">
        <v>40723</v>
      </c>
      <c r="C1297" s="7">
        <v>4304751297</v>
      </c>
      <c r="D1297" s="8">
        <v>314</v>
      </c>
      <c r="E1297" s="8">
        <v>2913</v>
      </c>
      <c r="F1297" s="8" t="s">
        <v>1695</v>
      </c>
      <c r="G1297" s="8" t="s">
        <v>1697</v>
      </c>
      <c r="H1297" s="8">
        <v>40.140520000000002</v>
      </c>
      <c r="I1297" s="9">
        <v>-109.8523</v>
      </c>
      <c r="J1297" s="7">
        <v>2913</v>
      </c>
      <c r="K1297" s="8">
        <v>365</v>
      </c>
      <c r="L1297" s="8">
        <v>730</v>
      </c>
      <c r="M1297" s="8">
        <v>1095</v>
      </c>
      <c r="N1297" s="8">
        <v>1460</v>
      </c>
      <c r="O1297" s="8">
        <v>1825</v>
      </c>
      <c r="P1297" s="8">
        <v>2190</v>
      </c>
      <c r="Q1297" s="6">
        <v>2.3290384453705478E-4</v>
      </c>
      <c r="R1297" s="33">
        <f t="shared" si="423"/>
        <v>2675.599787180528</v>
      </c>
      <c r="S1297" s="31">
        <f t="shared" si="424"/>
        <v>2457.546934830239</v>
      </c>
      <c r="T1297" s="31">
        <f t="shared" si="425"/>
        <v>2257.2646947538437</v>
      </c>
      <c r="U1297" s="31">
        <f t="shared" si="426"/>
        <v>2073.3048187070044</v>
      </c>
      <c r="V1297" s="31">
        <f t="shared" si="427"/>
        <v>1904.3370860600148</v>
      </c>
      <c r="W1297" s="20">
        <f t="shared" si="428"/>
        <v>1749.1396849235025</v>
      </c>
      <c r="Y1297" s="153">
        <f t="shared" si="420"/>
        <v>4.295346672</v>
      </c>
      <c r="Z1297" s="155">
        <f t="shared" si="429"/>
        <v>538.03295463995721</v>
      </c>
      <c r="AA1297" s="156">
        <f t="shared" si="430"/>
        <v>1719.2317401138864</v>
      </c>
      <c r="AD1297" s="14" t="s">
        <v>1550</v>
      </c>
      <c r="AE1297" s="57">
        <v>40723</v>
      </c>
      <c r="AF1297" s="33">
        <f t="shared" si="431"/>
        <v>2675.599787180528</v>
      </c>
      <c r="AG1297" s="84">
        <f t="shared" si="421"/>
        <v>3.9452896125883243</v>
      </c>
      <c r="AH1297" s="31">
        <f t="shared" si="432"/>
        <v>2457.546934830239</v>
      </c>
      <c r="AI1297" s="86">
        <f t="shared" si="422"/>
        <v>3.6237610874723196</v>
      </c>
      <c r="AJ1297" s="155">
        <f t="shared" si="433"/>
        <v>2257.2646947538437</v>
      </c>
      <c r="AK1297" s="56"/>
      <c r="AL1297" s="86">
        <f t="shared" si="434"/>
        <v>3.3284361120611115</v>
      </c>
      <c r="AM1297" s="31">
        <f t="shared" si="435"/>
        <v>2073.3048187070044</v>
      </c>
      <c r="AN1297" s="86">
        <f t="shared" si="436"/>
        <v>3.0571791805955009</v>
      </c>
      <c r="AO1297" s="31">
        <f t="shared" si="437"/>
        <v>1904.3370860600148</v>
      </c>
      <c r="AP1297" s="89">
        <f t="shared" si="438"/>
        <v>2.8080288242272782</v>
      </c>
      <c r="AQ1297" s="20">
        <f t="shared" si="439"/>
        <v>1749.1396849235025</v>
      </c>
      <c r="AR1297" s="86">
        <f t="shared" si="440"/>
        <v>2.579183427565841</v>
      </c>
    </row>
    <row r="1298" spans="1:44" x14ac:dyDescent="0.25">
      <c r="A1298" s="3" t="s">
        <v>1205</v>
      </c>
      <c r="B1298" s="4">
        <v>40730</v>
      </c>
      <c r="C1298" s="7">
        <v>4301350686</v>
      </c>
      <c r="D1298" s="8">
        <v>366</v>
      </c>
      <c r="E1298" s="8">
        <v>3667</v>
      </c>
      <c r="F1298" s="8" t="s">
        <v>1695</v>
      </c>
      <c r="G1298" s="8" t="s">
        <v>1696</v>
      </c>
      <c r="H1298" s="8">
        <v>40.054569999999899</v>
      </c>
      <c r="I1298" s="9">
        <v>-110.32356</v>
      </c>
      <c r="J1298" s="7">
        <v>3667</v>
      </c>
      <c r="K1298" s="8">
        <v>365</v>
      </c>
      <c r="L1298" s="8">
        <v>730</v>
      </c>
      <c r="M1298" s="8">
        <v>1095</v>
      </c>
      <c r="N1298" s="8">
        <v>1460</v>
      </c>
      <c r="O1298" s="8">
        <v>1825</v>
      </c>
      <c r="P1298" s="8">
        <v>2190</v>
      </c>
      <c r="Q1298" s="6">
        <v>2.3290384453705478E-4</v>
      </c>
      <c r="R1298" s="33">
        <f t="shared" si="423"/>
        <v>3368.1511910714025</v>
      </c>
      <c r="S1298" s="31">
        <f t="shared" si="424"/>
        <v>3093.65760728544</v>
      </c>
      <c r="T1298" s="31">
        <f t="shared" si="425"/>
        <v>2841.5343754419309</v>
      </c>
      <c r="U1298" s="31">
        <f t="shared" si="426"/>
        <v>2609.9583831783675</v>
      </c>
      <c r="V1298" s="31">
        <f t="shared" si="427"/>
        <v>2397.2550959773685</v>
      </c>
      <c r="W1298" s="20">
        <f t="shared" si="428"/>
        <v>2201.8864485459953</v>
      </c>
      <c r="Y1298" s="153">
        <f t="shared" si="420"/>
        <v>5.407152848</v>
      </c>
      <c r="Z1298" s="155">
        <f t="shared" si="429"/>
        <v>677.29723469437806</v>
      </c>
      <c r="AA1298" s="156">
        <f t="shared" si="430"/>
        <v>2164.237140747553</v>
      </c>
      <c r="AD1298" s="14" t="s">
        <v>1205</v>
      </c>
      <c r="AE1298" s="57">
        <v>40730</v>
      </c>
      <c r="AF1298" s="33">
        <f t="shared" si="431"/>
        <v>3368.1511910714025</v>
      </c>
      <c r="AG1298" s="84">
        <f t="shared" si="421"/>
        <v>4.9664871298871898</v>
      </c>
      <c r="AH1298" s="31">
        <f t="shared" si="432"/>
        <v>3093.65760728544</v>
      </c>
      <c r="AI1298" s="86">
        <f t="shared" si="422"/>
        <v>4.5617342628771018</v>
      </c>
      <c r="AJ1298" s="155">
        <f t="shared" si="433"/>
        <v>2841.5343754419309</v>
      </c>
      <c r="AK1298" s="56"/>
      <c r="AL1298" s="86">
        <f t="shared" si="434"/>
        <v>4.1899674641016462</v>
      </c>
      <c r="AM1298" s="31">
        <f t="shared" si="435"/>
        <v>2609.9583831783675</v>
      </c>
      <c r="AN1298" s="86">
        <f t="shared" si="436"/>
        <v>3.8484984741653627</v>
      </c>
      <c r="AO1298" s="31">
        <f t="shared" si="437"/>
        <v>2397.2550959773685</v>
      </c>
      <c r="AP1298" s="89">
        <f t="shared" si="438"/>
        <v>3.5348581182428527</v>
      </c>
      <c r="AQ1298" s="20">
        <f t="shared" si="439"/>
        <v>2201.8864485459953</v>
      </c>
      <c r="AR1298" s="86">
        <f t="shared" si="440"/>
        <v>3.2467784513848059</v>
      </c>
    </row>
    <row r="1299" spans="1:44" x14ac:dyDescent="0.25">
      <c r="A1299" s="3" t="s">
        <v>1134</v>
      </c>
      <c r="B1299" s="4">
        <v>40732</v>
      </c>
      <c r="C1299" s="7">
        <v>4301350451</v>
      </c>
      <c r="D1299" s="8">
        <v>348</v>
      </c>
      <c r="E1299" s="8">
        <v>7460</v>
      </c>
      <c r="F1299" s="8" t="s">
        <v>1695</v>
      </c>
      <c r="G1299" s="8" t="s">
        <v>1696</v>
      </c>
      <c r="H1299" s="8">
        <v>40.137369999999898</v>
      </c>
      <c r="I1299" s="9">
        <v>-109.99912</v>
      </c>
      <c r="J1299" s="7">
        <v>7460</v>
      </c>
      <c r="K1299" s="8">
        <v>365</v>
      </c>
      <c r="L1299" s="8">
        <v>730</v>
      </c>
      <c r="M1299" s="8">
        <v>1095</v>
      </c>
      <c r="N1299" s="8">
        <v>1460</v>
      </c>
      <c r="O1299" s="8">
        <v>1825</v>
      </c>
      <c r="P1299" s="8">
        <v>2190</v>
      </c>
      <c r="Q1299" s="6">
        <v>2.3290384453705478E-4</v>
      </c>
      <c r="R1299" s="33">
        <f t="shared" si="423"/>
        <v>6852.0337838540127</v>
      </c>
      <c r="S1299" s="31">
        <f t="shared" si="424"/>
        <v>6293.6148760156484</v>
      </c>
      <c r="T1299" s="31">
        <f t="shared" si="425"/>
        <v>5780.7053288237803</v>
      </c>
      <c r="U1299" s="31">
        <f t="shared" si="426"/>
        <v>5309.5962744779445</v>
      </c>
      <c r="V1299" s="31">
        <f t="shared" si="427"/>
        <v>4876.8811060788576</v>
      </c>
      <c r="W1299" s="20">
        <f t="shared" si="428"/>
        <v>4479.43084432864</v>
      </c>
      <c r="Y1299" s="153">
        <f t="shared" si="420"/>
        <v>11.00009824</v>
      </c>
      <c r="Z1299" s="155">
        <f t="shared" si="429"/>
        <v>1377.8667496100518</v>
      </c>
      <c r="AA1299" s="156">
        <f t="shared" si="430"/>
        <v>4402.8385792137287</v>
      </c>
      <c r="AD1299" s="14" t="s">
        <v>1134</v>
      </c>
      <c r="AE1299" s="57">
        <v>40732</v>
      </c>
      <c r="AF1299" s="33">
        <f t="shared" si="431"/>
        <v>6852.0337838540127</v>
      </c>
      <c r="AG1299" s="84">
        <f t="shared" si="421"/>
        <v>10.10362530377923</v>
      </c>
      <c r="AH1299" s="31">
        <f t="shared" si="432"/>
        <v>6293.6148760156484</v>
      </c>
      <c r="AI1299" s="86">
        <f t="shared" si="422"/>
        <v>9.2802120537396178</v>
      </c>
      <c r="AJ1299" s="155">
        <f t="shared" si="433"/>
        <v>5780.7053288237803</v>
      </c>
      <c r="AK1299" s="56"/>
      <c r="AL1299" s="86">
        <f t="shared" si="434"/>
        <v>8.5239043583851313</v>
      </c>
      <c r="AM1299" s="31">
        <f t="shared" si="435"/>
        <v>5309.5962744779445</v>
      </c>
      <c r="AN1299" s="86">
        <f t="shared" si="436"/>
        <v>7.8292333289538059</v>
      </c>
      <c r="AO1299" s="31">
        <f t="shared" si="437"/>
        <v>4876.8811060788576</v>
      </c>
      <c r="AP1299" s="89">
        <f t="shared" si="438"/>
        <v>7.1911757736819428</v>
      </c>
      <c r="AQ1299" s="20">
        <f t="shared" si="439"/>
        <v>4479.43084432864</v>
      </c>
      <c r="AR1299" s="86">
        <f t="shared" si="440"/>
        <v>6.6051178749197295</v>
      </c>
    </row>
    <row r="1300" spans="1:44" x14ac:dyDescent="0.25">
      <c r="A1300" s="3" t="s">
        <v>1552</v>
      </c>
      <c r="B1300" s="4">
        <v>40732</v>
      </c>
      <c r="C1300" s="7">
        <v>4304751299</v>
      </c>
      <c r="D1300" s="8">
        <v>353</v>
      </c>
      <c r="E1300" s="8">
        <v>5373</v>
      </c>
      <c r="F1300" s="8" t="s">
        <v>1695</v>
      </c>
      <c r="G1300" s="8" t="s">
        <v>1697</v>
      </c>
      <c r="H1300" s="8">
        <v>40.136920000000003</v>
      </c>
      <c r="I1300" s="9">
        <v>-109.84755</v>
      </c>
      <c r="J1300" s="7">
        <v>5373</v>
      </c>
      <c r="K1300" s="8">
        <v>365</v>
      </c>
      <c r="L1300" s="8">
        <v>730</v>
      </c>
      <c r="M1300" s="8">
        <v>1095</v>
      </c>
      <c r="N1300" s="8">
        <v>1460</v>
      </c>
      <c r="O1300" s="8">
        <v>1825</v>
      </c>
      <c r="P1300" s="8">
        <v>2190</v>
      </c>
      <c r="Q1300" s="6">
        <v>2.3290384453705478E-4</v>
      </c>
      <c r="R1300" s="33">
        <f t="shared" si="423"/>
        <v>4935.1176301136202</v>
      </c>
      <c r="S1300" s="31">
        <f t="shared" si="424"/>
        <v>4532.9212773233348</v>
      </c>
      <c r="T1300" s="31">
        <f t="shared" si="425"/>
        <v>4163.5026450094065</v>
      </c>
      <c r="U1300" s="31">
        <f t="shared" si="426"/>
        <v>3824.1904534544228</v>
      </c>
      <c r="V1300" s="31">
        <f t="shared" si="427"/>
        <v>3512.5311237214073</v>
      </c>
      <c r="W1300" s="20">
        <f t="shared" si="428"/>
        <v>3226.2710357342876</v>
      </c>
      <c r="Y1300" s="153">
        <f t="shared" si="420"/>
        <v>7.9227249119999996</v>
      </c>
      <c r="Z1300" s="155">
        <f t="shared" si="429"/>
        <v>992.39652086525575</v>
      </c>
      <c r="AA1300" s="156">
        <f t="shared" si="430"/>
        <v>3171.1061241441507</v>
      </c>
      <c r="AD1300" s="14" t="s">
        <v>1552</v>
      </c>
      <c r="AE1300" s="57">
        <v>40732</v>
      </c>
      <c r="AF1300" s="33">
        <f t="shared" si="431"/>
        <v>4935.1176301136202</v>
      </c>
      <c r="AG1300" s="84">
        <f t="shared" si="421"/>
        <v>7.2770480907782575</v>
      </c>
      <c r="AH1300" s="31">
        <f t="shared" si="432"/>
        <v>4532.9212773233348</v>
      </c>
      <c r="AI1300" s="86">
        <f t="shared" si="422"/>
        <v>6.6839918719494591</v>
      </c>
      <c r="AJ1300" s="155">
        <f t="shared" si="433"/>
        <v>4163.5026450094065</v>
      </c>
      <c r="AK1300" s="56"/>
      <c r="AL1300" s="86">
        <f t="shared" si="434"/>
        <v>6.1392678441827497</v>
      </c>
      <c r="AM1300" s="31">
        <f t="shared" si="435"/>
        <v>3824.1904534544228</v>
      </c>
      <c r="AN1300" s="86">
        <f t="shared" si="436"/>
        <v>5.6389370879984986</v>
      </c>
      <c r="AO1300" s="31">
        <f t="shared" si="437"/>
        <v>3512.5311237214073</v>
      </c>
      <c r="AP1300" s="89">
        <f t="shared" si="438"/>
        <v>5.1793816932966585</v>
      </c>
      <c r="AQ1300" s="20">
        <f t="shared" si="439"/>
        <v>3226.2710357342876</v>
      </c>
      <c r="AR1300" s="86">
        <f t="shared" si="440"/>
        <v>4.7572785981157795</v>
      </c>
    </row>
    <row r="1301" spans="1:44" x14ac:dyDescent="0.25">
      <c r="A1301" s="3" t="s">
        <v>1585</v>
      </c>
      <c r="B1301" s="4">
        <v>40732</v>
      </c>
      <c r="C1301" s="7">
        <v>4304751496</v>
      </c>
      <c r="D1301" s="8">
        <v>364</v>
      </c>
      <c r="E1301" s="8">
        <v>10200</v>
      </c>
      <c r="F1301" s="8" t="s">
        <v>1695</v>
      </c>
      <c r="G1301" s="8" t="s">
        <v>1697</v>
      </c>
      <c r="H1301" s="8">
        <v>40.15211</v>
      </c>
      <c r="I1301" s="9">
        <v>-109.79012</v>
      </c>
      <c r="J1301" s="7">
        <v>10200</v>
      </c>
      <c r="K1301" s="8">
        <v>365</v>
      </c>
      <c r="L1301" s="8">
        <v>730</v>
      </c>
      <c r="M1301" s="8">
        <v>1095</v>
      </c>
      <c r="N1301" s="8">
        <v>1460</v>
      </c>
      <c r="O1301" s="8">
        <v>1825</v>
      </c>
      <c r="P1301" s="8">
        <v>2190</v>
      </c>
      <c r="Q1301" s="6">
        <v>2.3290384453705478E-4</v>
      </c>
      <c r="R1301" s="33">
        <f t="shared" si="423"/>
        <v>9368.7325194786772</v>
      </c>
      <c r="S1301" s="31">
        <f t="shared" si="424"/>
        <v>8605.210688386007</v>
      </c>
      <c r="T1301" s="31">
        <f t="shared" si="425"/>
        <v>7903.9134522791637</v>
      </c>
      <c r="U1301" s="31">
        <f t="shared" si="426"/>
        <v>7259.769705050272</v>
      </c>
      <c r="V1301" s="31">
        <f t="shared" si="427"/>
        <v>6668.1216195716279</v>
      </c>
      <c r="W1301" s="20">
        <f t="shared" si="428"/>
        <v>6124.6909667764248</v>
      </c>
      <c r="Y1301" s="153">
        <f t="shared" si="420"/>
        <v>15.040348799999999</v>
      </c>
      <c r="Z1301" s="155">
        <f t="shared" si="429"/>
        <v>1883.9464941048966</v>
      </c>
      <c r="AA1301" s="156">
        <f t="shared" si="430"/>
        <v>6019.9669581742673</v>
      </c>
      <c r="AD1301" s="14" t="s">
        <v>1585</v>
      </c>
      <c r="AE1301" s="57">
        <v>40732</v>
      </c>
      <c r="AF1301" s="33">
        <f t="shared" si="431"/>
        <v>9368.7325194786772</v>
      </c>
      <c r="AG1301" s="84">
        <f t="shared" si="421"/>
        <v>13.814608324202165</v>
      </c>
      <c r="AH1301" s="31">
        <f t="shared" si="432"/>
        <v>8605.210688386007</v>
      </c>
      <c r="AI1301" s="86">
        <f t="shared" si="422"/>
        <v>12.688761789295455</v>
      </c>
      <c r="AJ1301" s="155">
        <f t="shared" si="433"/>
        <v>7903.9134522791637</v>
      </c>
      <c r="AK1301" s="56"/>
      <c r="AL1301" s="86">
        <f t="shared" si="434"/>
        <v>11.654668157577527</v>
      </c>
      <c r="AM1301" s="31">
        <f t="shared" si="435"/>
        <v>7259.769705050272</v>
      </c>
      <c r="AN1301" s="86">
        <f t="shared" si="436"/>
        <v>10.704849859963648</v>
      </c>
      <c r="AO1301" s="31">
        <f t="shared" si="437"/>
        <v>6668.1216195716279</v>
      </c>
      <c r="AP1301" s="89">
        <f t="shared" si="438"/>
        <v>9.8324387254096255</v>
      </c>
      <c r="AQ1301" s="20">
        <f t="shared" si="439"/>
        <v>6124.6909667764248</v>
      </c>
      <c r="AR1301" s="86">
        <f t="shared" si="440"/>
        <v>9.0311263169143761</v>
      </c>
    </row>
    <row r="1302" spans="1:44" x14ac:dyDescent="0.25">
      <c r="A1302" s="3" t="s">
        <v>1168</v>
      </c>
      <c r="B1302" s="4">
        <v>40736</v>
      </c>
      <c r="C1302" s="7">
        <v>4301350590</v>
      </c>
      <c r="D1302" s="8">
        <v>356</v>
      </c>
      <c r="E1302" s="8">
        <v>4505</v>
      </c>
      <c r="F1302" s="8" t="s">
        <v>1695</v>
      </c>
      <c r="G1302" s="8" t="s">
        <v>1696</v>
      </c>
      <c r="H1302" s="8">
        <v>40.12189</v>
      </c>
      <c r="I1302" s="9">
        <v>-110.0133</v>
      </c>
      <c r="J1302" s="7">
        <v>4505</v>
      </c>
      <c r="K1302" s="8">
        <v>365</v>
      </c>
      <c r="L1302" s="8">
        <v>730</v>
      </c>
      <c r="M1302" s="8">
        <v>1095</v>
      </c>
      <c r="N1302" s="8">
        <v>1460</v>
      </c>
      <c r="O1302" s="8">
        <v>1825</v>
      </c>
      <c r="P1302" s="8">
        <v>2190</v>
      </c>
      <c r="Q1302" s="6">
        <v>2.3290384453705478E-4</v>
      </c>
      <c r="R1302" s="33">
        <f t="shared" si="423"/>
        <v>4137.8568627697487</v>
      </c>
      <c r="S1302" s="31">
        <f t="shared" si="424"/>
        <v>3800.6347207038198</v>
      </c>
      <c r="T1302" s="31">
        <f t="shared" si="425"/>
        <v>3490.8951080899642</v>
      </c>
      <c r="U1302" s="31">
        <f t="shared" si="426"/>
        <v>3206.3982863972037</v>
      </c>
      <c r="V1302" s="31">
        <f t="shared" si="427"/>
        <v>2945.0870486441354</v>
      </c>
      <c r="W1302" s="20">
        <f t="shared" si="428"/>
        <v>2705.0718436595876</v>
      </c>
      <c r="Y1302" s="153">
        <f t="shared" si="420"/>
        <v>6.6428207199999996</v>
      </c>
      <c r="Z1302" s="155">
        <f t="shared" si="429"/>
        <v>832.07636822966265</v>
      </c>
      <c r="AA1302" s="156">
        <f t="shared" si="430"/>
        <v>2658.8187398603013</v>
      </c>
      <c r="AD1302" s="14" t="s">
        <v>1168</v>
      </c>
      <c r="AE1302" s="57">
        <v>40736</v>
      </c>
      <c r="AF1302" s="33">
        <f t="shared" si="431"/>
        <v>4137.8568627697487</v>
      </c>
      <c r="AG1302" s="84">
        <f t="shared" si="421"/>
        <v>6.1014520098559561</v>
      </c>
      <c r="AH1302" s="31">
        <f t="shared" si="432"/>
        <v>3800.6347207038198</v>
      </c>
      <c r="AI1302" s="86">
        <f t="shared" si="422"/>
        <v>5.604203123605493</v>
      </c>
      <c r="AJ1302" s="155">
        <f t="shared" si="433"/>
        <v>3490.8951080899642</v>
      </c>
      <c r="AK1302" s="56"/>
      <c r="AL1302" s="86">
        <f t="shared" si="434"/>
        <v>5.1474784362634081</v>
      </c>
      <c r="AM1302" s="31">
        <f t="shared" si="435"/>
        <v>3206.3982863972037</v>
      </c>
      <c r="AN1302" s="86">
        <f t="shared" si="436"/>
        <v>4.7279753548172785</v>
      </c>
      <c r="AO1302" s="31">
        <f t="shared" si="437"/>
        <v>2945.0870486441354</v>
      </c>
      <c r="AP1302" s="89">
        <f t="shared" si="438"/>
        <v>4.3426604370559181</v>
      </c>
      <c r="AQ1302" s="20">
        <f t="shared" si="439"/>
        <v>2705.0718436595876</v>
      </c>
      <c r="AR1302" s="86">
        <f t="shared" si="440"/>
        <v>3.9887474566371828</v>
      </c>
    </row>
    <row r="1303" spans="1:44" x14ac:dyDescent="0.25">
      <c r="A1303" s="3" t="s">
        <v>1051</v>
      </c>
      <c r="B1303" s="4">
        <v>40737</v>
      </c>
      <c r="C1303" s="7">
        <v>4301350293</v>
      </c>
      <c r="D1303" s="8">
        <v>366</v>
      </c>
      <c r="E1303" s="8">
        <v>27536</v>
      </c>
      <c r="F1303" s="8" t="s">
        <v>1695</v>
      </c>
      <c r="G1303" s="8" t="s">
        <v>1696</v>
      </c>
      <c r="H1303" s="8">
        <v>40.210500000000003</v>
      </c>
      <c r="I1303" s="9">
        <v>-110.517219999999</v>
      </c>
      <c r="J1303" s="7">
        <v>27536</v>
      </c>
      <c r="K1303" s="8">
        <v>365</v>
      </c>
      <c r="L1303" s="8">
        <v>730</v>
      </c>
      <c r="M1303" s="8">
        <v>1095</v>
      </c>
      <c r="N1303" s="8">
        <v>1460</v>
      </c>
      <c r="O1303" s="8">
        <v>1825</v>
      </c>
      <c r="P1303" s="8">
        <v>2190</v>
      </c>
      <c r="Q1303" s="6">
        <v>2.3290384453705478E-4</v>
      </c>
      <c r="R1303" s="33">
        <f t="shared" si="423"/>
        <v>25291.903789839689</v>
      </c>
      <c r="S1303" s="31">
        <f t="shared" si="424"/>
        <v>23230.694266215403</v>
      </c>
      <c r="T1303" s="31">
        <f t="shared" si="425"/>
        <v>21337.466747250888</v>
      </c>
      <c r="U1303" s="31">
        <f t="shared" si="426"/>
        <v>19598.531235123952</v>
      </c>
      <c r="V1303" s="31">
        <f t="shared" si="427"/>
        <v>18001.313423188662</v>
      </c>
      <c r="W1303" s="20">
        <f t="shared" si="428"/>
        <v>16534.263770701535</v>
      </c>
      <c r="Y1303" s="153">
        <f t="shared" si="420"/>
        <v>40.603043583999998</v>
      </c>
      <c r="Z1303" s="155">
        <f t="shared" si="429"/>
        <v>5085.916731536513</v>
      </c>
      <c r="AA1303" s="156">
        <f t="shared" si="430"/>
        <v>16251.550015714374</v>
      </c>
      <c r="AD1303" s="14" t="s">
        <v>1051</v>
      </c>
      <c r="AE1303" s="57">
        <v>40737</v>
      </c>
      <c r="AF1303" s="33">
        <f t="shared" si="431"/>
        <v>25291.903789839689</v>
      </c>
      <c r="AG1303" s="84">
        <f t="shared" si="421"/>
        <v>37.294024981885372</v>
      </c>
      <c r="AH1303" s="31">
        <f t="shared" si="432"/>
        <v>23230.694266215403</v>
      </c>
      <c r="AI1303" s="86">
        <f t="shared" si="422"/>
        <v>34.254680846082323</v>
      </c>
      <c r="AJ1303" s="155">
        <f t="shared" si="433"/>
        <v>21337.466747250888</v>
      </c>
      <c r="AK1303" s="56"/>
      <c r="AL1303" s="86">
        <f t="shared" si="434"/>
        <v>31.463033567358313</v>
      </c>
      <c r="AM1303" s="31">
        <f t="shared" si="435"/>
        <v>19598.531235123952</v>
      </c>
      <c r="AN1303" s="86">
        <f t="shared" si="436"/>
        <v>28.898896641564612</v>
      </c>
      <c r="AO1303" s="31">
        <f t="shared" si="437"/>
        <v>18001.313423188662</v>
      </c>
      <c r="AP1303" s="89">
        <f t="shared" si="438"/>
        <v>26.543728700282301</v>
      </c>
      <c r="AQ1303" s="20">
        <f t="shared" si="439"/>
        <v>16534.263770701535</v>
      </c>
      <c r="AR1303" s="86">
        <f t="shared" si="440"/>
        <v>24.380499437505321</v>
      </c>
    </row>
    <row r="1304" spans="1:44" x14ac:dyDescent="0.25">
      <c r="A1304" s="3" t="s">
        <v>1176</v>
      </c>
      <c r="B1304" s="4">
        <v>40739</v>
      </c>
      <c r="C1304" s="7">
        <v>4301350623</v>
      </c>
      <c r="D1304" s="8">
        <v>44</v>
      </c>
      <c r="E1304" s="8">
        <v>180</v>
      </c>
      <c r="F1304" s="8" t="s">
        <v>1695</v>
      </c>
      <c r="G1304" s="8" t="s">
        <v>1696</v>
      </c>
      <c r="H1304" s="8">
        <v>40.200290000000003</v>
      </c>
      <c r="I1304" s="9">
        <v>-110.52395</v>
      </c>
      <c r="J1304" s="7">
        <v>180</v>
      </c>
      <c r="K1304" s="8">
        <v>365</v>
      </c>
      <c r="L1304" s="8">
        <v>730</v>
      </c>
      <c r="M1304" s="8">
        <v>1095</v>
      </c>
      <c r="N1304" s="8">
        <v>1460</v>
      </c>
      <c r="O1304" s="8">
        <v>1825</v>
      </c>
      <c r="P1304" s="8">
        <v>2190</v>
      </c>
      <c r="Q1304" s="6">
        <v>2.3290384453705478E-4</v>
      </c>
      <c r="R1304" s="33">
        <f t="shared" si="423"/>
        <v>165.33057387315313</v>
      </c>
      <c r="S1304" s="31">
        <f t="shared" si="424"/>
        <v>151.85665920681188</v>
      </c>
      <c r="T1304" s="31">
        <f t="shared" si="425"/>
        <v>139.48082562845585</v>
      </c>
      <c r="U1304" s="31">
        <f t="shared" si="426"/>
        <v>128.11358303029891</v>
      </c>
      <c r="V1304" s="31">
        <f t="shared" si="427"/>
        <v>117.67273446302873</v>
      </c>
      <c r="W1304" s="20">
        <f t="shared" si="428"/>
        <v>108.0827817666428</v>
      </c>
      <c r="Y1304" s="153">
        <f t="shared" si="420"/>
        <v>0.26541791999999997</v>
      </c>
      <c r="Z1304" s="155">
        <f t="shared" si="429"/>
        <v>33.246114601851119</v>
      </c>
      <c r="AA1304" s="156">
        <f t="shared" si="430"/>
        <v>106.23471102660473</v>
      </c>
      <c r="AD1304" s="14" t="s">
        <v>1176</v>
      </c>
      <c r="AE1304" s="57">
        <v>40739</v>
      </c>
      <c r="AF1304" s="33">
        <f t="shared" si="431"/>
        <v>165.33057387315313</v>
      </c>
      <c r="AG1304" s="84">
        <f t="shared" si="421"/>
        <v>0.24378720572121471</v>
      </c>
      <c r="AH1304" s="31">
        <f t="shared" si="432"/>
        <v>151.85665920681188</v>
      </c>
      <c r="AI1304" s="86">
        <f t="shared" si="422"/>
        <v>0.22391932569344922</v>
      </c>
      <c r="AJ1304" s="155">
        <f t="shared" si="433"/>
        <v>139.48082562845585</v>
      </c>
      <c r="AK1304" s="56"/>
      <c r="AL1304" s="86">
        <f t="shared" si="434"/>
        <v>0.2056706145454858</v>
      </c>
      <c r="AM1304" s="31">
        <f t="shared" si="435"/>
        <v>128.11358303029891</v>
      </c>
      <c r="AN1304" s="86">
        <f t="shared" si="436"/>
        <v>0.18890911517582906</v>
      </c>
      <c r="AO1304" s="31">
        <f t="shared" si="437"/>
        <v>117.67273446302873</v>
      </c>
      <c r="AP1304" s="89">
        <f t="shared" si="438"/>
        <v>0.17351362456605224</v>
      </c>
      <c r="AQ1304" s="20">
        <f t="shared" si="439"/>
        <v>108.0827817666428</v>
      </c>
      <c r="AR1304" s="86">
        <f t="shared" si="440"/>
        <v>0.15937281735731254</v>
      </c>
    </row>
    <row r="1305" spans="1:44" x14ac:dyDescent="0.25">
      <c r="A1305" s="3" t="s">
        <v>1577</v>
      </c>
      <c r="B1305" s="4">
        <v>40744</v>
      </c>
      <c r="C1305" s="7">
        <v>4304751417</v>
      </c>
      <c r="D1305" s="8">
        <v>359</v>
      </c>
      <c r="E1305" s="8">
        <v>8479</v>
      </c>
      <c r="F1305" s="8" t="s">
        <v>1695</v>
      </c>
      <c r="G1305" s="8" t="s">
        <v>1697</v>
      </c>
      <c r="H1305" s="8">
        <v>40.128970000000002</v>
      </c>
      <c r="I1305" s="9">
        <v>-109.94224</v>
      </c>
      <c r="J1305" s="7">
        <v>8479</v>
      </c>
      <c r="K1305" s="8">
        <v>365</v>
      </c>
      <c r="L1305" s="8">
        <v>730</v>
      </c>
      <c r="M1305" s="8">
        <v>1095</v>
      </c>
      <c r="N1305" s="8">
        <v>1460</v>
      </c>
      <c r="O1305" s="8">
        <v>1825</v>
      </c>
      <c r="P1305" s="8">
        <v>2190</v>
      </c>
      <c r="Q1305" s="6">
        <v>2.3290384453705478E-4</v>
      </c>
      <c r="R1305" s="33">
        <f t="shared" si="423"/>
        <v>7787.9885326136955</v>
      </c>
      <c r="S1305" s="31">
        <f t="shared" si="424"/>
        <v>7153.2922967475442</v>
      </c>
      <c r="T1305" s="31">
        <f t="shared" si="425"/>
        <v>6570.3217805759832</v>
      </c>
      <c r="U1305" s="31">
        <f t="shared" si="426"/>
        <v>6034.8615028550257</v>
      </c>
      <c r="V1305" s="31">
        <f t="shared" si="427"/>
        <v>5543.0395306223363</v>
      </c>
      <c r="W1305" s="20">
        <f t="shared" si="428"/>
        <v>5091.2994811075796</v>
      </c>
      <c r="Y1305" s="153">
        <f t="shared" si="420"/>
        <v>12.502658576</v>
      </c>
      <c r="Z1305" s="155">
        <f t="shared" si="429"/>
        <v>1566.0766983838644</v>
      </c>
      <c r="AA1305" s="156">
        <f t="shared" si="430"/>
        <v>5004.2450821921184</v>
      </c>
      <c r="AD1305" s="14" t="s">
        <v>1577</v>
      </c>
      <c r="AE1305" s="57">
        <v>40744</v>
      </c>
      <c r="AF1305" s="33">
        <f t="shared" si="431"/>
        <v>7787.9885326136955</v>
      </c>
      <c r="AG1305" s="84">
        <f t="shared" si="421"/>
        <v>11.483731762834328</v>
      </c>
      <c r="AH1305" s="31">
        <f t="shared" si="432"/>
        <v>7153.2922967475442</v>
      </c>
      <c r="AI1305" s="86">
        <f t="shared" si="422"/>
        <v>10.54784423641531</v>
      </c>
      <c r="AJ1305" s="155">
        <f t="shared" si="433"/>
        <v>6570.3217805759832</v>
      </c>
      <c r="AK1305" s="56"/>
      <c r="AL1305" s="86">
        <f t="shared" si="434"/>
        <v>9.6882285596176327</v>
      </c>
      <c r="AM1305" s="31">
        <f t="shared" si="435"/>
        <v>6034.8615028550257</v>
      </c>
      <c r="AN1305" s="86">
        <f t="shared" si="436"/>
        <v>8.8986688198658612</v>
      </c>
      <c r="AO1305" s="31">
        <f t="shared" si="437"/>
        <v>5543.0395306223363</v>
      </c>
      <c r="AP1305" s="89">
        <f t="shared" si="438"/>
        <v>8.1734556816419826</v>
      </c>
      <c r="AQ1305" s="20">
        <f t="shared" si="439"/>
        <v>5091.2994811075796</v>
      </c>
      <c r="AR1305" s="86">
        <f t="shared" si="440"/>
        <v>7.5073451020702944</v>
      </c>
    </row>
    <row r="1306" spans="1:44" x14ac:dyDescent="0.25">
      <c r="A1306" s="3" t="s">
        <v>1169</v>
      </c>
      <c r="B1306" s="4">
        <v>40747</v>
      </c>
      <c r="C1306" s="7">
        <v>4301350598</v>
      </c>
      <c r="D1306" s="8">
        <v>351</v>
      </c>
      <c r="E1306" s="8">
        <v>7229</v>
      </c>
      <c r="F1306" s="8" t="s">
        <v>1695</v>
      </c>
      <c r="G1306" s="8" t="s">
        <v>1696</v>
      </c>
      <c r="H1306" s="8">
        <v>40.048540000000003</v>
      </c>
      <c r="I1306" s="9">
        <v>-110.54516</v>
      </c>
      <c r="J1306" s="7">
        <v>7229</v>
      </c>
      <c r="K1306" s="8">
        <v>365</v>
      </c>
      <c r="L1306" s="8">
        <v>730</v>
      </c>
      <c r="M1306" s="8">
        <v>1095</v>
      </c>
      <c r="N1306" s="8">
        <v>1460</v>
      </c>
      <c r="O1306" s="8">
        <v>1825</v>
      </c>
      <c r="P1306" s="8">
        <v>2190</v>
      </c>
      <c r="Q1306" s="6">
        <v>2.3290384453705478E-4</v>
      </c>
      <c r="R1306" s="33">
        <f t="shared" si="423"/>
        <v>6639.8595473834657</v>
      </c>
      <c r="S1306" s="31">
        <f t="shared" si="424"/>
        <v>6098.7321633669062</v>
      </c>
      <c r="T1306" s="31">
        <f t="shared" si="425"/>
        <v>5601.7049359339289</v>
      </c>
      <c r="U1306" s="31">
        <f t="shared" si="426"/>
        <v>5145.1838429223944</v>
      </c>
      <c r="V1306" s="31">
        <f t="shared" si="427"/>
        <v>4725.8677635179702</v>
      </c>
      <c r="W1306" s="20">
        <f t="shared" si="428"/>
        <v>4340.7246077281152</v>
      </c>
      <c r="Y1306" s="153">
        <f t="shared" si="420"/>
        <v>10.659478576</v>
      </c>
      <c r="Z1306" s="155">
        <f t="shared" si="429"/>
        <v>1335.2009025376763</v>
      </c>
      <c r="AA1306" s="156">
        <f t="shared" si="430"/>
        <v>4266.5040333962525</v>
      </c>
      <c r="AD1306" s="14" t="s">
        <v>1169</v>
      </c>
      <c r="AE1306" s="57">
        <v>40747</v>
      </c>
      <c r="AF1306" s="33">
        <f t="shared" si="431"/>
        <v>6639.8595473834657</v>
      </c>
      <c r="AG1306" s="84">
        <f t="shared" si="421"/>
        <v>9.7907650564370048</v>
      </c>
      <c r="AH1306" s="31">
        <f t="shared" si="432"/>
        <v>6098.7321633669062</v>
      </c>
      <c r="AI1306" s="86">
        <f t="shared" si="422"/>
        <v>8.992848919099691</v>
      </c>
      <c r="AJ1306" s="155">
        <f t="shared" si="433"/>
        <v>5601.7049359339289</v>
      </c>
      <c r="AK1306" s="56"/>
      <c r="AL1306" s="86">
        <f t="shared" si="434"/>
        <v>8.2599604030517586</v>
      </c>
      <c r="AM1306" s="31">
        <f t="shared" si="435"/>
        <v>5145.1838429223944</v>
      </c>
      <c r="AN1306" s="86">
        <f t="shared" si="436"/>
        <v>7.5867999644781587</v>
      </c>
      <c r="AO1306" s="31">
        <f t="shared" si="437"/>
        <v>4725.8677635179702</v>
      </c>
      <c r="AP1306" s="89">
        <f t="shared" si="438"/>
        <v>6.9684999554888414</v>
      </c>
      <c r="AQ1306" s="20">
        <f t="shared" si="439"/>
        <v>4340.7246077281152</v>
      </c>
      <c r="AR1306" s="86">
        <f t="shared" si="440"/>
        <v>6.400589425977846</v>
      </c>
    </row>
    <row r="1307" spans="1:44" x14ac:dyDescent="0.25">
      <c r="A1307" s="3" t="s">
        <v>1572</v>
      </c>
      <c r="B1307" s="4">
        <v>40750</v>
      </c>
      <c r="C1307" s="7">
        <v>4304751412</v>
      </c>
      <c r="D1307" s="8">
        <v>358</v>
      </c>
      <c r="E1307" s="8">
        <v>7383</v>
      </c>
      <c r="F1307" s="8" t="s">
        <v>1695</v>
      </c>
      <c r="G1307" s="8" t="s">
        <v>1697</v>
      </c>
      <c r="H1307" s="8">
        <v>40.132750000000001</v>
      </c>
      <c r="I1307" s="9">
        <v>-109.94246</v>
      </c>
      <c r="J1307" s="7">
        <v>7383</v>
      </c>
      <c r="K1307" s="8">
        <v>365</v>
      </c>
      <c r="L1307" s="8">
        <v>730</v>
      </c>
      <c r="M1307" s="8">
        <v>1095</v>
      </c>
      <c r="N1307" s="8">
        <v>1460</v>
      </c>
      <c r="O1307" s="8">
        <v>1825</v>
      </c>
      <c r="P1307" s="8">
        <v>2190</v>
      </c>
      <c r="Q1307" s="6">
        <v>2.3290384453705478E-4</v>
      </c>
      <c r="R1307" s="33">
        <f t="shared" si="423"/>
        <v>6781.30903836383</v>
      </c>
      <c r="S1307" s="31">
        <f t="shared" si="424"/>
        <v>6228.653971799401</v>
      </c>
      <c r="T1307" s="31">
        <f t="shared" si="425"/>
        <v>5721.0385311938298</v>
      </c>
      <c r="U1307" s="31">
        <f t="shared" si="426"/>
        <v>5254.7921306260941</v>
      </c>
      <c r="V1307" s="31">
        <f t="shared" si="427"/>
        <v>4826.5433252252278</v>
      </c>
      <c r="W1307" s="20">
        <f t="shared" si="428"/>
        <v>4433.1954321284657</v>
      </c>
      <c r="Y1307" s="153">
        <f t="shared" si="420"/>
        <v>10.886558352</v>
      </c>
      <c r="Z1307" s="155">
        <f t="shared" si="429"/>
        <v>1363.6448005859265</v>
      </c>
      <c r="AA1307" s="156">
        <f t="shared" si="430"/>
        <v>4357.3937306079033</v>
      </c>
      <c r="AD1307" s="14" t="s">
        <v>1572</v>
      </c>
      <c r="AE1307" s="57">
        <v>40750</v>
      </c>
      <c r="AF1307" s="33">
        <f t="shared" si="431"/>
        <v>6781.30903836383</v>
      </c>
      <c r="AG1307" s="84">
        <f t="shared" si="421"/>
        <v>9.9993385546651545</v>
      </c>
      <c r="AH1307" s="31">
        <f t="shared" si="432"/>
        <v>6228.653971799401</v>
      </c>
      <c r="AI1307" s="86">
        <f t="shared" si="422"/>
        <v>9.1844243421929761</v>
      </c>
      <c r="AJ1307" s="155">
        <f t="shared" si="433"/>
        <v>5721.0385311938298</v>
      </c>
      <c r="AK1307" s="56"/>
      <c r="AL1307" s="86">
        <f t="shared" si="434"/>
        <v>8.4359230399406737</v>
      </c>
      <c r="AM1307" s="31">
        <f t="shared" si="435"/>
        <v>5254.7921306260941</v>
      </c>
      <c r="AN1307" s="86">
        <f t="shared" si="436"/>
        <v>7.7484222074619229</v>
      </c>
      <c r="AO1307" s="31">
        <f t="shared" si="437"/>
        <v>4826.5433252252278</v>
      </c>
      <c r="AP1307" s="89">
        <f t="shared" si="438"/>
        <v>7.1169505009509084</v>
      </c>
      <c r="AQ1307" s="20">
        <f t="shared" si="439"/>
        <v>4433.1954321284657</v>
      </c>
      <c r="AR1307" s="86">
        <f t="shared" si="440"/>
        <v>6.5369417252724364</v>
      </c>
    </row>
    <row r="1308" spans="1:44" x14ac:dyDescent="0.25">
      <c r="A1308" s="3" t="s">
        <v>1151</v>
      </c>
      <c r="B1308" s="4">
        <v>40751</v>
      </c>
      <c r="C1308" s="7">
        <v>4301350541</v>
      </c>
      <c r="D1308" s="8">
        <v>354</v>
      </c>
      <c r="E1308" s="8">
        <v>2064</v>
      </c>
      <c r="F1308" s="8" t="s">
        <v>1695</v>
      </c>
      <c r="G1308" s="8" t="s">
        <v>1696</v>
      </c>
      <c r="H1308" s="8">
        <v>40.0469399999999</v>
      </c>
      <c r="I1308" s="9">
        <v>-110.083569999999</v>
      </c>
      <c r="J1308" s="7">
        <v>2064</v>
      </c>
      <c r="K1308" s="8">
        <v>365</v>
      </c>
      <c r="L1308" s="8">
        <v>730</v>
      </c>
      <c r="M1308" s="8">
        <v>1095</v>
      </c>
      <c r="N1308" s="8">
        <v>1460</v>
      </c>
      <c r="O1308" s="8">
        <v>1825</v>
      </c>
      <c r="P1308" s="8">
        <v>2190</v>
      </c>
      <c r="Q1308" s="6">
        <v>2.3290384453705478E-4</v>
      </c>
      <c r="R1308" s="33">
        <f t="shared" si="423"/>
        <v>1895.7905804121558</v>
      </c>
      <c r="S1308" s="31">
        <f t="shared" si="424"/>
        <v>1741.2896922381096</v>
      </c>
      <c r="T1308" s="31">
        <f t="shared" si="425"/>
        <v>1599.3801338729602</v>
      </c>
      <c r="U1308" s="31">
        <f t="shared" si="426"/>
        <v>1469.0357520807611</v>
      </c>
      <c r="V1308" s="31">
        <f t="shared" si="427"/>
        <v>1349.3140218427293</v>
      </c>
      <c r="W1308" s="20">
        <f t="shared" si="428"/>
        <v>1239.3492309241708</v>
      </c>
      <c r="Y1308" s="153">
        <f t="shared" si="420"/>
        <v>3.0434588159999998</v>
      </c>
      <c r="Z1308" s="155">
        <f t="shared" si="429"/>
        <v>381.22211410122611</v>
      </c>
      <c r="AA1308" s="156">
        <f t="shared" si="430"/>
        <v>1218.158019771734</v>
      </c>
      <c r="AD1308" s="14" t="s">
        <v>1151</v>
      </c>
      <c r="AE1308" s="57">
        <v>40751</v>
      </c>
      <c r="AF1308" s="33">
        <f t="shared" si="431"/>
        <v>1895.7905804121558</v>
      </c>
      <c r="AG1308" s="84">
        <f t="shared" si="421"/>
        <v>2.7954266256032616</v>
      </c>
      <c r="AH1308" s="31">
        <f t="shared" si="432"/>
        <v>1741.2896922381096</v>
      </c>
      <c r="AI1308" s="86">
        <f t="shared" si="422"/>
        <v>2.5676082679515511</v>
      </c>
      <c r="AJ1308" s="155">
        <f t="shared" si="433"/>
        <v>1599.3801338729602</v>
      </c>
      <c r="AK1308" s="56"/>
      <c r="AL1308" s="86">
        <f t="shared" si="434"/>
        <v>2.3583563801215699</v>
      </c>
      <c r="AM1308" s="31">
        <f t="shared" si="435"/>
        <v>1469.0357520807611</v>
      </c>
      <c r="AN1308" s="86">
        <f t="shared" si="436"/>
        <v>2.1661578540161739</v>
      </c>
      <c r="AO1308" s="31">
        <f t="shared" si="437"/>
        <v>1349.3140218427293</v>
      </c>
      <c r="AP1308" s="89">
        <f t="shared" si="438"/>
        <v>1.9896228950240653</v>
      </c>
      <c r="AQ1308" s="20">
        <f t="shared" si="439"/>
        <v>1239.3492309241708</v>
      </c>
      <c r="AR1308" s="86">
        <f t="shared" si="440"/>
        <v>1.8274749723638504</v>
      </c>
    </row>
    <row r="1309" spans="1:44" x14ac:dyDescent="0.25">
      <c r="A1309" s="3" t="s">
        <v>1152</v>
      </c>
      <c r="B1309" s="4">
        <v>40751</v>
      </c>
      <c r="C1309" s="7">
        <v>4301350542</v>
      </c>
      <c r="D1309" s="8">
        <v>365</v>
      </c>
      <c r="E1309" s="8">
        <v>9881</v>
      </c>
      <c r="F1309" s="8" t="s">
        <v>1695</v>
      </c>
      <c r="G1309" s="8" t="s">
        <v>1696</v>
      </c>
      <c r="H1309" s="8">
        <v>40.046889999999898</v>
      </c>
      <c r="I1309" s="9">
        <v>-110.08354</v>
      </c>
      <c r="J1309" s="7">
        <v>9881</v>
      </c>
      <c r="K1309" s="8">
        <v>365</v>
      </c>
      <c r="L1309" s="8">
        <v>730</v>
      </c>
      <c r="M1309" s="8">
        <v>1095</v>
      </c>
      <c r="N1309" s="8">
        <v>1460</v>
      </c>
      <c r="O1309" s="8">
        <v>1825</v>
      </c>
      <c r="P1309" s="8">
        <v>2190</v>
      </c>
      <c r="Q1309" s="6">
        <v>2.3290384453705478E-4</v>
      </c>
      <c r="R1309" s="33">
        <f t="shared" si="423"/>
        <v>9075.7300024479209</v>
      </c>
      <c r="S1309" s="31">
        <f t="shared" si="424"/>
        <v>8336.0869423472686</v>
      </c>
      <c r="T1309" s="31">
        <f t="shared" si="425"/>
        <v>7656.7224335265118</v>
      </c>
      <c r="U1309" s="31">
        <f t="shared" si="426"/>
        <v>7032.723966235465</v>
      </c>
      <c r="V1309" s="31">
        <f t="shared" si="427"/>
        <v>6459.5793846065935</v>
      </c>
      <c r="W1309" s="20">
        <f t="shared" si="428"/>
        <v>5933.144259089986</v>
      </c>
      <c r="Y1309" s="153">
        <f t="shared" si="420"/>
        <v>14.569969263999999</v>
      </c>
      <c r="Z1309" s="155">
        <f t="shared" si="429"/>
        <v>1825.0269910049494</v>
      </c>
      <c r="AA1309" s="156">
        <f t="shared" si="430"/>
        <v>5831.6954425215627</v>
      </c>
      <c r="AD1309" s="14" t="s">
        <v>1152</v>
      </c>
      <c r="AE1309" s="57">
        <v>40751</v>
      </c>
      <c r="AF1309" s="33">
        <f t="shared" si="431"/>
        <v>9075.7300024479209</v>
      </c>
      <c r="AG1309" s="84">
        <f t="shared" si="421"/>
        <v>13.382563220729567</v>
      </c>
      <c r="AH1309" s="31">
        <f t="shared" si="432"/>
        <v>8336.0869423472686</v>
      </c>
      <c r="AI1309" s="86">
        <f t="shared" si="422"/>
        <v>12.291926984316511</v>
      </c>
      <c r="AJ1309" s="155">
        <f t="shared" si="433"/>
        <v>7656.7224335265118</v>
      </c>
      <c r="AK1309" s="56"/>
      <c r="AL1309" s="86">
        <f t="shared" si="434"/>
        <v>11.290174124021917</v>
      </c>
      <c r="AM1309" s="31">
        <f t="shared" si="435"/>
        <v>7032.723966235465</v>
      </c>
      <c r="AN1309" s="86">
        <f t="shared" si="436"/>
        <v>10.370060928068707</v>
      </c>
      <c r="AO1309" s="31">
        <f t="shared" si="437"/>
        <v>6459.5793846065935</v>
      </c>
      <c r="AP1309" s="89">
        <f t="shared" si="438"/>
        <v>9.5249340240953444</v>
      </c>
      <c r="AQ1309" s="20">
        <f t="shared" si="439"/>
        <v>5933.144259089986</v>
      </c>
      <c r="AR1309" s="86">
        <f t="shared" si="440"/>
        <v>8.7486822683755836</v>
      </c>
    </row>
    <row r="1310" spans="1:44" x14ac:dyDescent="0.25">
      <c r="A1310" s="3" t="s">
        <v>1121</v>
      </c>
      <c r="B1310" s="4">
        <v>40752</v>
      </c>
      <c r="C1310" s="7">
        <v>4301350428</v>
      </c>
      <c r="D1310" s="8">
        <v>359</v>
      </c>
      <c r="E1310" s="8">
        <v>58217</v>
      </c>
      <c r="F1310" s="8" t="s">
        <v>1695</v>
      </c>
      <c r="G1310" s="8" t="s">
        <v>1696</v>
      </c>
      <c r="H1310" s="8">
        <v>40.22054</v>
      </c>
      <c r="I1310" s="9">
        <v>-110.04297</v>
      </c>
      <c r="J1310" s="7">
        <v>58217</v>
      </c>
      <c r="K1310" s="8">
        <v>365</v>
      </c>
      <c r="L1310" s="8">
        <v>730</v>
      </c>
      <c r="M1310" s="8">
        <v>1095</v>
      </c>
      <c r="N1310" s="8">
        <v>1460</v>
      </c>
      <c r="O1310" s="8">
        <v>1825</v>
      </c>
      <c r="P1310" s="8">
        <v>2190</v>
      </c>
      <c r="Q1310" s="6">
        <v>2.3290384453705478E-4</v>
      </c>
      <c r="R1310" s="33">
        <f t="shared" si="423"/>
        <v>53472.500106518637</v>
      </c>
      <c r="S1310" s="31">
        <f t="shared" si="424"/>
        <v>49114.661828016491</v>
      </c>
      <c r="T1310" s="31">
        <f t="shared" si="425"/>
        <v>45111.973475621184</v>
      </c>
      <c r="U1310" s="31">
        <f t="shared" si="426"/>
        <v>41435.491462638405</v>
      </c>
      <c r="V1310" s="31">
        <f t="shared" si="427"/>
        <v>38058.631012411905</v>
      </c>
      <c r="W1310" s="20">
        <f t="shared" si="428"/>
        <v>34956.973922825797</v>
      </c>
      <c r="Y1310" s="153">
        <f t="shared" si="420"/>
        <v>85.843528047999996</v>
      </c>
      <c r="Z1310" s="155">
        <f t="shared" si="429"/>
        <v>10752.716965422036</v>
      </c>
      <c r="AA1310" s="156">
        <f t="shared" si="430"/>
        <v>34359.256510199149</v>
      </c>
      <c r="AD1310" s="14" t="s">
        <v>1121</v>
      </c>
      <c r="AE1310" s="57">
        <v>40752</v>
      </c>
      <c r="AF1310" s="33">
        <f t="shared" si="431"/>
        <v>53472.500106518637</v>
      </c>
      <c r="AG1310" s="84">
        <f t="shared" si="421"/>
        <v>78.847554197066415</v>
      </c>
      <c r="AH1310" s="31">
        <f t="shared" si="432"/>
        <v>49114.661828016491</v>
      </c>
      <c r="AI1310" s="86">
        <f t="shared" si="422"/>
        <v>72.421729910530743</v>
      </c>
      <c r="AJ1310" s="155">
        <f t="shared" si="433"/>
        <v>45111.973475621184</v>
      </c>
      <c r="AK1310" s="56"/>
      <c r="AL1310" s="86">
        <f t="shared" si="434"/>
        <v>66.519589816636355</v>
      </c>
      <c r="AM1310" s="31">
        <f t="shared" si="435"/>
        <v>41435.491462638405</v>
      </c>
      <c r="AN1310" s="86">
        <f t="shared" si="436"/>
        <v>61.098455323284682</v>
      </c>
      <c r="AO1310" s="31">
        <f t="shared" si="437"/>
        <v>38058.631012411905</v>
      </c>
      <c r="AP1310" s="89">
        <f t="shared" si="438"/>
        <v>56.119126007565896</v>
      </c>
      <c r="AQ1310" s="20">
        <f t="shared" si="439"/>
        <v>34956.973922825797</v>
      </c>
      <c r="AR1310" s="86">
        <f t="shared" si="440"/>
        <v>51.54559615605924</v>
      </c>
    </row>
    <row r="1311" spans="1:44" x14ac:dyDescent="0.25">
      <c r="A1311" s="3" t="s">
        <v>1587</v>
      </c>
      <c r="B1311" s="4">
        <v>40753</v>
      </c>
      <c r="C1311" s="7">
        <v>4304751498</v>
      </c>
      <c r="D1311" s="8">
        <v>360</v>
      </c>
      <c r="E1311" s="8">
        <v>5470</v>
      </c>
      <c r="F1311" s="8" t="s">
        <v>1695</v>
      </c>
      <c r="G1311" s="8" t="s">
        <v>1697</v>
      </c>
      <c r="H1311" s="8">
        <v>40.128950000000003</v>
      </c>
      <c r="I1311" s="9">
        <v>-109.93819000000001</v>
      </c>
      <c r="J1311" s="7">
        <v>5470</v>
      </c>
      <c r="K1311" s="8">
        <v>365</v>
      </c>
      <c r="L1311" s="8">
        <v>730</v>
      </c>
      <c r="M1311" s="8">
        <v>1095</v>
      </c>
      <c r="N1311" s="8">
        <v>1460</v>
      </c>
      <c r="O1311" s="8">
        <v>1825</v>
      </c>
      <c r="P1311" s="8">
        <v>2190</v>
      </c>
      <c r="Q1311" s="6">
        <v>2.3290384453705478E-4</v>
      </c>
      <c r="R1311" s="33">
        <f t="shared" si="423"/>
        <v>5024.2124393674867</v>
      </c>
      <c r="S1311" s="31">
        <f t="shared" si="424"/>
        <v>4614.7551436736721</v>
      </c>
      <c r="T1311" s="31">
        <f t="shared" si="425"/>
        <v>4238.6673121536305</v>
      </c>
      <c r="U1311" s="31">
        <f t="shared" si="426"/>
        <v>3893.2294398651952</v>
      </c>
      <c r="V1311" s="31">
        <f t="shared" si="427"/>
        <v>3575.9436528487063</v>
      </c>
      <c r="W1311" s="20">
        <f t="shared" si="428"/>
        <v>3284.5156459085338</v>
      </c>
      <c r="Y1311" s="153">
        <f t="shared" si="420"/>
        <v>8.0657556800000005</v>
      </c>
      <c r="Z1311" s="155">
        <f t="shared" si="429"/>
        <v>1010.3124826229201</v>
      </c>
      <c r="AA1311" s="156">
        <f t="shared" si="430"/>
        <v>3228.3548295307105</v>
      </c>
      <c r="AD1311" s="14" t="s">
        <v>1587</v>
      </c>
      <c r="AE1311" s="57">
        <v>40753</v>
      </c>
      <c r="AF1311" s="33">
        <f t="shared" si="431"/>
        <v>5024.2124393674867</v>
      </c>
      <c r="AG1311" s="84">
        <f t="shared" si="421"/>
        <v>7.4084223071946909</v>
      </c>
      <c r="AH1311" s="31">
        <f t="shared" si="432"/>
        <v>4614.7551436736721</v>
      </c>
      <c r="AI1311" s="86">
        <f t="shared" si="422"/>
        <v>6.8046595085731507</v>
      </c>
      <c r="AJ1311" s="155">
        <f t="shared" si="433"/>
        <v>4238.6673121536305</v>
      </c>
      <c r="AK1311" s="56"/>
      <c r="AL1311" s="86">
        <f t="shared" si="434"/>
        <v>6.2501014531322623</v>
      </c>
      <c r="AM1311" s="31">
        <f t="shared" si="435"/>
        <v>3893.2294398651952</v>
      </c>
      <c r="AN1311" s="86">
        <f t="shared" si="436"/>
        <v>5.7407381111765838</v>
      </c>
      <c r="AO1311" s="31">
        <f t="shared" si="437"/>
        <v>3575.9436528487063</v>
      </c>
      <c r="AP1311" s="89">
        <f t="shared" si="438"/>
        <v>5.2728862576461424</v>
      </c>
      <c r="AQ1311" s="20">
        <f t="shared" si="439"/>
        <v>3284.5156459085338</v>
      </c>
      <c r="AR1311" s="86">
        <f t="shared" si="440"/>
        <v>4.843162838580553</v>
      </c>
    </row>
    <row r="1312" spans="1:44" x14ac:dyDescent="0.25">
      <c r="A1312" s="3" t="s">
        <v>1138</v>
      </c>
      <c r="B1312" s="4">
        <v>40755</v>
      </c>
      <c r="C1312" s="7">
        <v>4301350471</v>
      </c>
      <c r="D1312" s="8">
        <v>366</v>
      </c>
      <c r="E1312" s="8">
        <v>4993</v>
      </c>
      <c r="F1312" s="8" t="s">
        <v>1695</v>
      </c>
      <c r="G1312" s="8" t="s">
        <v>1696</v>
      </c>
      <c r="H1312" s="8">
        <v>40.043239999999898</v>
      </c>
      <c r="I1312" s="9">
        <v>-110.09858</v>
      </c>
      <c r="J1312" s="7">
        <v>4993</v>
      </c>
      <c r="K1312" s="8">
        <v>365</v>
      </c>
      <c r="L1312" s="8">
        <v>730</v>
      </c>
      <c r="M1312" s="8">
        <v>1095</v>
      </c>
      <c r="N1312" s="8">
        <v>1460</v>
      </c>
      <c r="O1312" s="8">
        <v>1825</v>
      </c>
      <c r="P1312" s="8">
        <v>2190</v>
      </c>
      <c r="Q1312" s="6">
        <v>2.3290384453705478E-4</v>
      </c>
      <c r="R1312" s="33">
        <f t="shared" si="423"/>
        <v>4586.0864186036306</v>
      </c>
      <c r="S1312" s="31">
        <f t="shared" si="424"/>
        <v>4212.3349967756212</v>
      </c>
      <c r="T1312" s="31">
        <f t="shared" si="425"/>
        <v>3869.0431242382219</v>
      </c>
      <c r="U1312" s="31">
        <f t="shared" si="426"/>
        <v>3553.7284448349028</v>
      </c>
      <c r="V1312" s="31">
        <f t="shared" si="427"/>
        <v>3264.1109065216801</v>
      </c>
      <c r="W1312" s="20">
        <f t="shared" si="428"/>
        <v>2998.0962742269303</v>
      </c>
      <c r="Y1312" s="153">
        <f t="shared" si="420"/>
        <v>7.3623981919999997</v>
      </c>
      <c r="Z1312" s="155">
        <f t="shared" si="429"/>
        <v>922.21027892801453</v>
      </c>
      <c r="AA1312" s="156">
        <f t="shared" si="430"/>
        <v>2946.8328453102072</v>
      </c>
      <c r="AD1312" s="14" t="s">
        <v>1138</v>
      </c>
      <c r="AE1312" s="57">
        <v>40755</v>
      </c>
      <c r="AF1312" s="33">
        <f t="shared" si="431"/>
        <v>4586.0864186036306</v>
      </c>
      <c r="AG1312" s="84">
        <f t="shared" si="421"/>
        <v>6.7623862120334719</v>
      </c>
      <c r="AH1312" s="31">
        <f t="shared" si="432"/>
        <v>4212.3349967756212</v>
      </c>
      <c r="AI1312" s="86">
        <f t="shared" si="422"/>
        <v>6.211273295485511</v>
      </c>
      <c r="AJ1312" s="155">
        <f t="shared" si="433"/>
        <v>3869.0431242382219</v>
      </c>
      <c r="AK1312" s="56"/>
      <c r="AL1312" s="86">
        <f t="shared" si="434"/>
        <v>5.7050743245867244</v>
      </c>
      <c r="AM1312" s="31">
        <f t="shared" si="435"/>
        <v>3553.7284448349028</v>
      </c>
      <c r="AN1312" s="86">
        <f t="shared" si="436"/>
        <v>5.2401289559606363</v>
      </c>
      <c r="AO1312" s="31">
        <f t="shared" si="437"/>
        <v>3264.1109065216801</v>
      </c>
      <c r="AP1312" s="89">
        <f t="shared" si="438"/>
        <v>4.8130751525461042</v>
      </c>
      <c r="AQ1312" s="20">
        <f t="shared" si="439"/>
        <v>2998.0962742269303</v>
      </c>
      <c r="AR1312" s="86">
        <f t="shared" si="440"/>
        <v>4.4208248725836743</v>
      </c>
    </row>
    <row r="1313" spans="1:44" x14ac:dyDescent="0.25">
      <c r="A1313" s="3" t="s">
        <v>1153</v>
      </c>
      <c r="B1313" s="4">
        <v>40755</v>
      </c>
      <c r="C1313" s="7">
        <v>4301350543</v>
      </c>
      <c r="D1313" s="8">
        <v>322</v>
      </c>
      <c r="E1313" s="8">
        <v>2961</v>
      </c>
      <c r="F1313" s="8" t="s">
        <v>1695</v>
      </c>
      <c r="G1313" s="8" t="s">
        <v>1696</v>
      </c>
      <c r="H1313" s="8">
        <v>40.0397099999999</v>
      </c>
      <c r="I1313" s="9">
        <v>-110.0985</v>
      </c>
      <c r="J1313" s="7">
        <v>2961</v>
      </c>
      <c r="K1313" s="8">
        <v>365</v>
      </c>
      <c r="L1313" s="8">
        <v>730</v>
      </c>
      <c r="M1313" s="8">
        <v>1095</v>
      </c>
      <c r="N1313" s="8">
        <v>1460</v>
      </c>
      <c r="O1313" s="8">
        <v>1825</v>
      </c>
      <c r="P1313" s="8">
        <v>2190</v>
      </c>
      <c r="Q1313" s="6">
        <v>2.3290384453705478E-4</v>
      </c>
      <c r="R1313" s="33">
        <f t="shared" si="423"/>
        <v>2719.6879402133686</v>
      </c>
      <c r="S1313" s="31">
        <f t="shared" si="424"/>
        <v>2498.0420439520558</v>
      </c>
      <c r="T1313" s="31">
        <f t="shared" si="425"/>
        <v>2294.4595815880984</v>
      </c>
      <c r="U1313" s="31">
        <f t="shared" si="426"/>
        <v>2107.4684408484172</v>
      </c>
      <c r="V1313" s="31">
        <f t="shared" si="427"/>
        <v>1935.7164819168224</v>
      </c>
      <c r="W1313" s="20">
        <f t="shared" si="428"/>
        <v>1777.9617600612739</v>
      </c>
      <c r="Y1313" s="153">
        <f t="shared" si="420"/>
        <v>4.3661247840000001</v>
      </c>
      <c r="Z1313" s="155">
        <f t="shared" si="429"/>
        <v>546.89858520045084</v>
      </c>
      <c r="AA1313" s="156">
        <f t="shared" si="430"/>
        <v>1747.5609963876475</v>
      </c>
      <c r="AD1313" s="14" t="s">
        <v>1153</v>
      </c>
      <c r="AE1313" s="57">
        <v>40755</v>
      </c>
      <c r="AF1313" s="33">
        <f t="shared" si="431"/>
        <v>2719.6879402133686</v>
      </c>
      <c r="AG1313" s="84">
        <f t="shared" si="421"/>
        <v>4.0102995341139813</v>
      </c>
      <c r="AH1313" s="31">
        <f t="shared" si="432"/>
        <v>2498.0420439520558</v>
      </c>
      <c r="AI1313" s="86">
        <f t="shared" si="422"/>
        <v>3.6834729076572401</v>
      </c>
      <c r="AJ1313" s="155">
        <f t="shared" si="433"/>
        <v>2294.4595815880984</v>
      </c>
      <c r="AK1313" s="56"/>
      <c r="AL1313" s="86">
        <f t="shared" si="434"/>
        <v>3.383281609273241</v>
      </c>
      <c r="AM1313" s="31">
        <f t="shared" si="435"/>
        <v>2107.4684408484172</v>
      </c>
      <c r="AN1313" s="86">
        <f t="shared" si="436"/>
        <v>3.1075549446423882</v>
      </c>
      <c r="AO1313" s="31">
        <f t="shared" si="437"/>
        <v>1935.7164819168224</v>
      </c>
      <c r="AP1313" s="89">
        <f t="shared" si="438"/>
        <v>2.8542991241115589</v>
      </c>
      <c r="AQ1313" s="20">
        <f t="shared" si="439"/>
        <v>1777.9617600612739</v>
      </c>
      <c r="AR1313" s="86">
        <f t="shared" si="440"/>
        <v>2.6216828455277912</v>
      </c>
    </row>
    <row r="1314" spans="1:44" x14ac:dyDescent="0.25">
      <c r="A1314" s="3" t="s">
        <v>1148</v>
      </c>
      <c r="B1314" s="4">
        <v>40757</v>
      </c>
      <c r="C1314" s="7">
        <v>4301350538</v>
      </c>
      <c r="D1314" s="8">
        <v>366</v>
      </c>
      <c r="E1314" s="8">
        <v>4103</v>
      </c>
      <c r="F1314" s="8" t="s">
        <v>1695</v>
      </c>
      <c r="G1314" s="8" t="s">
        <v>1696</v>
      </c>
      <c r="H1314" s="8">
        <v>40.039659999999898</v>
      </c>
      <c r="I1314" s="9">
        <v>-110.10306</v>
      </c>
      <c r="J1314" s="7">
        <v>4103</v>
      </c>
      <c r="K1314" s="8">
        <v>365</v>
      </c>
      <c r="L1314" s="8">
        <v>730</v>
      </c>
      <c r="M1314" s="8">
        <v>1095</v>
      </c>
      <c r="N1314" s="8">
        <v>1460</v>
      </c>
      <c r="O1314" s="8">
        <v>1825</v>
      </c>
      <c r="P1314" s="8">
        <v>2190</v>
      </c>
      <c r="Q1314" s="6">
        <v>2.3290384453705478E-4</v>
      </c>
      <c r="R1314" s="33">
        <f t="shared" si="423"/>
        <v>3768.618581119707</v>
      </c>
      <c r="S1314" s="31">
        <f t="shared" si="424"/>
        <v>3461.4881818086064</v>
      </c>
      <c r="T1314" s="31">
        <f t="shared" si="425"/>
        <v>3179.3879308530795</v>
      </c>
      <c r="U1314" s="31">
        <f t="shared" si="426"/>
        <v>2920.2779509628695</v>
      </c>
      <c r="V1314" s="31">
        <f t="shared" si="427"/>
        <v>2682.2846083433715</v>
      </c>
      <c r="W1314" s="20">
        <f t="shared" si="428"/>
        <v>2463.6869643807522</v>
      </c>
      <c r="Y1314" s="153">
        <f t="shared" si="420"/>
        <v>6.0500540319999994</v>
      </c>
      <c r="Z1314" s="155">
        <f t="shared" si="429"/>
        <v>757.82671228552852</v>
      </c>
      <c r="AA1314" s="156">
        <f t="shared" si="430"/>
        <v>2421.5612185675509</v>
      </c>
      <c r="AD1314" s="14" t="s">
        <v>1148</v>
      </c>
      <c r="AE1314" s="57">
        <v>40757</v>
      </c>
      <c r="AF1314" s="33">
        <f t="shared" si="431"/>
        <v>3768.618581119707</v>
      </c>
      <c r="AG1314" s="84">
        <f t="shared" si="421"/>
        <v>5.5569939170785769</v>
      </c>
      <c r="AH1314" s="31">
        <f t="shared" si="432"/>
        <v>3461.4881818086064</v>
      </c>
      <c r="AI1314" s="86">
        <f t="shared" si="422"/>
        <v>5.1041166295567892</v>
      </c>
      <c r="AJ1314" s="155">
        <f t="shared" si="433"/>
        <v>3179.3879308530795</v>
      </c>
      <c r="AK1314" s="56"/>
      <c r="AL1314" s="86">
        <f t="shared" si="434"/>
        <v>4.6881473971118233</v>
      </c>
      <c r="AM1314" s="31">
        <f t="shared" si="435"/>
        <v>2920.2779509628695</v>
      </c>
      <c r="AN1314" s="86">
        <f t="shared" si="436"/>
        <v>4.3060783309245929</v>
      </c>
      <c r="AO1314" s="31">
        <f t="shared" si="437"/>
        <v>2682.2846083433715</v>
      </c>
      <c r="AP1314" s="89">
        <f t="shared" si="438"/>
        <v>3.9551466755250684</v>
      </c>
      <c r="AQ1314" s="20">
        <f t="shared" si="439"/>
        <v>2463.6869643807522</v>
      </c>
      <c r="AR1314" s="86">
        <f t="shared" si="440"/>
        <v>3.6328148312058519</v>
      </c>
    </row>
    <row r="1315" spans="1:44" x14ac:dyDescent="0.25">
      <c r="A1315" s="3" t="s">
        <v>1565</v>
      </c>
      <c r="B1315" s="4">
        <v>40757</v>
      </c>
      <c r="C1315" s="7">
        <v>4304751319</v>
      </c>
      <c r="D1315" s="8">
        <v>360</v>
      </c>
      <c r="E1315" s="8">
        <v>26923</v>
      </c>
      <c r="F1315" s="8" t="s">
        <v>1695</v>
      </c>
      <c r="G1315" s="8" t="s">
        <v>1697</v>
      </c>
      <c r="H1315" s="8">
        <v>40.14734</v>
      </c>
      <c r="I1315" s="9">
        <v>-109.87144000000001</v>
      </c>
      <c r="J1315" s="7">
        <v>26923</v>
      </c>
      <c r="K1315" s="8">
        <v>365</v>
      </c>
      <c r="L1315" s="8">
        <v>730</v>
      </c>
      <c r="M1315" s="8">
        <v>1095</v>
      </c>
      <c r="N1315" s="8">
        <v>1460</v>
      </c>
      <c r="O1315" s="8">
        <v>1825</v>
      </c>
      <c r="P1315" s="8">
        <v>2190</v>
      </c>
      <c r="Q1315" s="6">
        <v>2.3290384453705478E-4</v>
      </c>
      <c r="R1315" s="33">
        <f t="shared" si="423"/>
        <v>24728.861335482787</v>
      </c>
      <c r="S1315" s="31">
        <f t="shared" si="424"/>
        <v>22713.537976805535</v>
      </c>
      <c r="T1315" s="31">
        <f t="shared" si="425"/>
        <v>20862.457046638425</v>
      </c>
      <c r="U1315" s="31">
        <f t="shared" si="426"/>
        <v>19162.233310692987</v>
      </c>
      <c r="V1315" s="31">
        <f t="shared" si="427"/>
        <v>17600.572388600678</v>
      </c>
      <c r="W1315" s="20">
        <f t="shared" si="428"/>
        <v>16166.181852796244</v>
      </c>
      <c r="Y1315" s="153">
        <f t="shared" si="420"/>
        <v>39.699148111999996</v>
      </c>
      <c r="Z1315" s="155">
        <f t="shared" si="429"/>
        <v>4972.695241253542</v>
      </c>
      <c r="AA1315" s="156">
        <f t="shared" si="430"/>
        <v>15889.761805384882</v>
      </c>
      <c r="AD1315" s="14" t="s">
        <v>1565</v>
      </c>
      <c r="AE1315" s="57">
        <v>40757</v>
      </c>
      <c r="AF1315" s="33">
        <f t="shared" si="431"/>
        <v>24728.861335482787</v>
      </c>
      <c r="AG1315" s="84">
        <f t="shared" si="421"/>
        <v>36.463794109068125</v>
      </c>
      <c r="AH1315" s="31">
        <f t="shared" si="432"/>
        <v>22713.537976805535</v>
      </c>
      <c r="AI1315" s="86">
        <f t="shared" si="422"/>
        <v>33.492111142470741</v>
      </c>
      <c r="AJ1315" s="155">
        <f t="shared" si="433"/>
        <v>20862.457046638425</v>
      </c>
      <c r="AK1315" s="56"/>
      <c r="AL1315" s="86">
        <f t="shared" si="434"/>
        <v>30.762610863378409</v>
      </c>
      <c r="AM1315" s="31">
        <f t="shared" si="435"/>
        <v>19162.233310692987</v>
      </c>
      <c r="AN1315" s="86">
        <f t="shared" si="436"/>
        <v>28.255556154882481</v>
      </c>
      <c r="AO1315" s="31">
        <f t="shared" si="437"/>
        <v>17600.572388600678</v>
      </c>
      <c r="AP1315" s="89">
        <f t="shared" si="438"/>
        <v>25.952818412176796</v>
      </c>
      <c r="AQ1315" s="20">
        <f t="shared" si="439"/>
        <v>16166.181852796244</v>
      </c>
      <c r="AR1315" s="86">
        <f t="shared" si="440"/>
        <v>23.837746453949585</v>
      </c>
    </row>
    <row r="1316" spans="1:44" x14ac:dyDescent="0.25">
      <c r="A1316" s="3" t="s">
        <v>1574</v>
      </c>
      <c r="B1316" s="4">
        <v>40759</v>
      </c>
      <c r="C1316" s="7">
        <v>4304751414</v>
      </c>
      <c r="D1316" s="8">
        <v>354</v>
      </c>
      <c r="E1316" s="8">
        <v>5398</v>
      </c>
      <c r="F1316" s="8" t="s">
        <v>1695</v>
      </c>
      <c r="G1316" s="8" t="s">
        <v>1697</v>
      </c>
      <c r="H1316" s="8">
        <v>40.132890000000003</v>
      </c>
      <c r="I1316" s="9">
        <v>-109.9478</v>
      </c>
      <c r="J1316" s="7">
        <v>5398</v>
      </c>
      <c r="K1316" s="8">
        <v>365</v>
      </c>
      <c r="L1316" s="8">
        <v>730</v>
      </c>
      <c r="M1316" s="8">
        <v>1095</v>
      </c>
      <c r="N1316" s="8">
        <v>1460</v>
      </c>
      <c r="O1316" s="8">
        <v>1825</v>
      </c>
      <c r="P1316" s="8">
        <v>2190</v>
      </c>
      <c r="Q1316" s="6">
        <v>2.3290384453705478E-4</v>
      </c>
      <c r="R1316" s="33">
        <f t="shared" si="423"/>
        <v>4958.0802098182248</v>
      </c>
      <c r="S1316" s="31">
        <f t="shared" si="424"/>
        <v>4554.0124799909481</v>
      </c>
      <c r="T1316" s="31">
        <f t="shared" si="425"/>
        <v>4182.8749819022478</v>
      </c>
      <c r="U1316" s="31">
        <f t="shared" si="426"/>
        <v>3841.9840066530755</v>
      </c>
      <c r="V1316" s="31">
        <f t="shared" si="427"/>
        <v>3528.8745590634949</v>
      </c>
      <c r="W1316" s="20">
        <f t="shared" si="428"/>
        <v>3241.2825332018765</v>
      </c>
      <c r="Y1316" s="153">
        <f t="shared" si="420"/>
        <v>7.9595885119999998</v>
      </c>
      <c r="Z1316" s="155">
        <f t="shared" si="429"/>
        <v>997.01403678217957</v>
      </c>
      <c r="AA1316" s="156">
        <f t="shared" si="430"/>
        <v>3185.8609451200682</v>
      </c>
      <c r="AD1316" s="14" t="s">
        <v>1574</v>
      </c>
      <c r="AE1316" s="57">
        <v>40759</v>
      </c>
      <c r="AF1316" s="33">
        <f t="shared" si="431"/>
        <v>4958.0802098182248</v>
      </c>
      <c r="AG1316" s="84">
        <f t="shared" si="421"/>
        <v>7.3109074249062038</v>
      </c>
      <c r="AH1316" s="31">
        <f t="shared" si="432"/>
        <v>4554.0124799909481</v>
      </c>
      <c r="AI1316" s="86">
        <f t="shared" si="422"/>
        <v>6.715091778295772</v>
      </c>
      <c r="AJ1316" s="155">
        <f t="shared" si="433"/>
        <v>4182.8749819022478</v>
      </c>
      <c r="AK1316" s="56"/>
      <c r="AL1316" s="86">
        <f t="shared" si="434"/>
        <v>6.167833207314068</v>
      </c>
      <c r="AM1316" s="31">
        <f t="shared" si="435"/>
        <v>3841.9840066530755</v>
      </c>
      <c r="AN1316" s="86">
        <f t="shared" si="436"/>
        <v>5.6651744651062526</v>
      </c>
      <c r="AO1316" s="31">
        <f t="shared" si="437"/>
        <v>3528.8745590634949</v>
      </c>
      <c r="AP1316" s="89">
        <f t="shared" si="438"/>
        <v>5.2034808078197221</v>
      </c>
      <c r="AQ1316" s="20">
        <f t="shared" si="439"/>
        <v>3241.2825332018765</v>
      </c>
      <c r="AR1316" s="86">
        <f t="shared" si="440"/>
        <v>4.7794137116376278</v>
      </c>
    </row>
    <row r="1317" spans="1:44" x14ac:dyDescent="0.25">
      <c r="A1317" s="3" t="s">
        <v>1140</v>
      </c>
      <c r="B1317" s="4">
        <v>40766</v>
      </c>
      <c r="C1317" s="7">
        <v>4301350473</v>
      </c>
      <c r="D1317" s="8">
        <v>366</v>
      </c>
      <c r="E1317" s="8">
        <v>4676</v>
      </c>
      <c r="F1317" s="8" t="s">
        <v>1695</v>
      </c>
      <c r="G1317" s="8" t="s">
        <v>1696</v>
      </c>
      <c r="H1317" s="8">
        <v>40.042960000000001</v>
      </c>
      <c r="I1317" s="9">
        <v>-110.0938</v>
      </c>
      <c r="J1317" s="7">
        <v>4676</v>
      </c>
      <c r="K1317" s="8">
        <v>365</v>
      </c>
      <c r="L1317" s="8">
        <v>730</v>
      </c>
      <c r="M1317" s="8">
        <v>1095</v>
      </c>
      <c r="N1317" s="8">
        <v>1460</v>
      </c>
      <c r="O1317" s="8">
        <v>1825</v>
      </c>
      <c r="P1317" s="8">
        <v>2190</v>
      </c>
      <c r="Q1317" s="6">
        <v>2.3290384453705478E-4</v>
      </c>
      <c r="R1317" s="33">
        <f t="shared" si="423"/>
        <v>4294.9209079492439</v>
      </c>
      <c r="S1317" s="31">
        <f t="shared" si="424"/>
        <v>3944.8985469502913</v>
      </c>
      <c r="T1317" s="31">
        <f t="shared" si="425"/>
        <v>3623.4018924369971</v>
      </c>
      <c r="U1317" s="31">
        <f t="shared" si="426"/>
        <v>3328.1061902759875</v>
      </c>
      <c r="V1317" s="31">
        <f t="shared" si="427"/>
        <v>3056.8761463840128</v>
      </c>
      <c r="W1317" s="20">
        <f t="shared" si="428"/>
        <v>2807.7504863378986</v>
      </c>
      <c r="Y1317" s="153">
        <f t="shared" si="420"/>
        <v>6.8949677439999997</v>
      </c>
      <c r="Z1317" s="155">
        <f t="shared" si="429"/>
        <v>863.66017710142114</v>
      </c>
      <c r="AA1317" s="156">
        <f t="shared" si="430"/>
        <v>2759.7417153355759</v>
      </c>
      <c r="AD1317" s="14" t="s">
        <v>1140</v>
      </c>
      <c r="AE1317" s="57">
        <v>40766</v>
      </c>
      <c r="AF1317" s="33">
        <f t="shared" si="431"/>
        <v>4294.9209079492439</v>
      </c>
      <c r="AG1317" s="84">
        <f t="shared" si="421"/>
        <v>6.3330498552911099</v>
      </c>
      <c r="AH1317" s="31">
        <f t="shared" si="432"/>
        <v>3944.8985469502913</v>
      </c>
      <c r="AI1317" s="86">
        <f t="shared" si="422"/>
        <v>5.81692648301427</v>
      </c>
      <c r="AJ1317" s="155">
        <f t="shared" si="433"/>
        <v>3623.4018924369971</v>
      </c>
      <c r="AK1317" s="56"/>
      <c r="AL1317" s="86">
        <f t="shared" si="434"/>
        <v>5.3428655200816193</v>
      </c>
      <c r="AM1317" s="31">
        <f t="shared" si="435"/>
        <v>3328.1061902759875</v>
      </c>
      <c r="AN1317" s="86">
        <f t="shared" si="436"/>
        <v>4.9074390142343152</v>
      </c>
      <c r="AO1317" s="31">
        <f t="shared" si="437"/>
        <v>3056.8761463840128</v>
      </c>
      <c r="AP1317" s="89">
        <f t="shared" si="438"/>
        <v>4.5074983803936677</v>
      </c>
      <c r="AQ1317" s="20">
        <f t="shared" si="439"/>
        <v>2807.7504863378986</v>
      </c>
      <c r="AR1317" s="86">
        <f t="shared" si="440"/>
        <v>4.1401516331266297</v>
      </c>
    </row>
    <row r="1318" spans="1:44" x14ac:dyDescent="0.25">
      <c r="A1318" s="3" t="s">
        <v>1139</v>
      </c>
      <c r="B1318" s="4">
        <v>40771</v>
      </c>
      <c r="C1318" s="7">
        <v>4301350472</v>
      </c>
      <c r="D1318" s="8">
        <v>364</v>
      </c>
      <c r="E1318" s="8">
        <v>4085</v>
      </c>
      <c r="F1318" s="8" t="s">
        <v>1695</v>
      </c>
      <c r="G1318" s="8" t="s">
        <v>1696</v>
      </c>
      <c r="H1318" s="8">
        <v>40.042929999999899</v>
      </c>
      <c r="I1318" s="9">
        <v>-110.09386000000001</v>
      </c>
      <c r="J1318" s="7">
        <v>4085</v>
      </c>
      <c r="K1318" s="8">
        <v>365</v>
      </c>
      <c r="L1318" s="8">
        <v>730</v>
      </c>
      <c r="M1318" s="8">
        <v>1095</v>
      </c>
      <c r="N1318" s="8">
        <v>1460</v>
      </c>
      <c r="O1318" s="8">
        <v>1825</v>
      </c>
      <c r="P1318" s="8">
        <v>2190</v>
      </c>
      <c r="Q1318" s="6">
        <v>2.3290384453705478E-4</v>
      </c>
      <c r="R1318" s="33">
        <f t="shared" si="423"/>
        <v>3752.0855237323917</v>
      </c>
      <c r="S1318" s="31">
        <f t="shared" si="424"/>
        <v>3446.3025158879254</v>
      </c>
      <c r="T1318" s="31">
        <f t="shared" si="425"/>
        <v>3165.4398482902338</v>
      </c>
      <c r="U1318" s="31">
        <f t="shared" si="426"/>
        <v>2907.4665926598395</v>
      </c>
      <c r="V1318" s="31">
        <f t="shared" si="427"/>
        <v>2670.5173348970684</v>
      </c>
      <c r="W1318" s="20">
        <f t="shared" si="428"/>
        <v>2452.8786862040879</v>
      </c>
      <c r="Y1318" s="153">
        <f t="shared" si="420"/>
        <v>6.0235122399999996</v>
      </c>
      <c r="Z1318" s="155">
        <f t="shared" si="429"/>
        <v>754.5021008253434</v>
      </c>
      <c r="AA1318" s="156">
        <f t="shared" si="430"/>
        <v>2410.9377474648904</v>
      </c>
      <c r="AD1318" s="14" t="s">
        <v>1139</v>
      </c>
      <c r="AE1318" s="57">
        <v>40771</v>
      </c>
      <c r="AF1318" s="33">
        <f t="shared" si="431"/>
        <v>3752.0855237323917</v>
      </c>
      <c r="AG1318" s="84">
        <f t="shared" si="421"/>
        <v>5.5326151965064554</v>
      </c>
      <c r="AH1318" s="31">
        <f t="shared" si="432"/>
        <v>3446.3025158879254</v>
      </c>
      <c r="AI1318" s="86">
        <f t="shared" si="422"/>
        <v>5.081724696987445</v>
      </c>
      <c r="AJ1318" s="155">
        <f t="shared" si="433"/>
        <v>3165.4398482902338</v>
      </c>
      <c r="AK1318" s="56"/>
      <c r="AL1318" s="86">
        <f t="shared" si="434"/>
        <v>4.6675803356572745</v>
      </c>
      <c r="AM1318" s="31">
        <f t="shared" si="435"/>
        <v>2907.4665926598395</v>
      </c>
      <c r="AN1318" s="86">
        <f t="shared" si="436"/>
        <v>4.2871874194070099</v>
      </c>
      <c r="AO1318" s="31">
        <f t="shared" si="437"/>
        <v>2670.5173348970684</v>
      </c>
      <c r="AP1318" s="89">
        <f t="shared" si="438"/>
        <v>3.9377953130684626</v>
      </c>
      <c r="AQ1318" s="20">
        <f t="shared" si="439"/>
        <v>2452.8786862040879</v>
      </c>
      <c r="AR1318" s="86">
        <f t="shared" si="440"/>
        <v>3.6168775494701206</v>
      </c>
    </row>
    <row r="1319" spans="1:44" x14ac:dyDescent="0.25">
      <c r="A1319" s="3" t="s">
        <v>1563</v>
      </c>
      <c r="B1319" s="4">
        <v>40775</v>
      </c>
      <c r="C1319" s="7">
        <v>4304751311</v>
      </c>
      <c r="D1319" s="8">
        <v>366</v>
      </c>
      <c r="E1319" s="8">
        <v>16753</v>
      </c>
      <c r="F1319" s="8" t="s">
        <v>1695</v>
      </c>
      <c r="G1319" s="8" t="s">
        <v>1697</v>
      </c>
      <c r="H1319" s="8">
        <v>40.155459999999898</v>
      </c>
      <c r="I1319" s="9">
        <v>-109.88074</v>
      </c>
      <c r="J1319" s="7">
        <v>16753</v>
      </c>
      <c r="K1319" s="8">
        <v>365</v>
      </c>
      <c r="L1319" s="8">
        <v>730</v>
      </c>
      <c r="M1319" s="8">
        <v>1095</v>
      </c>
      <c r="N1319" s="8">
        <v>1460</v>
      </c>
      <c r="O1319" s="8">
        <v>1825</v>
      </c>
      <c r="P1319" s="8">
        <v>2190</v>
      </c>
      <c r="Q1319" s="6">
        <v>2.3290384453705478E-4</v>
      </c>
      <c r="R1319" s="33">
        <f t="shared" si="423"/>
        <v>15387.683911649634</v>
      </c>
      <c r="S1319" s="31">
        <f t="shared" si="424"/>
        <v>14133.636731620665</v>
      </c>
      <c r="T1319" s="31">
        <f t="shared" si="425"/>
        <v>12981.79039863067</v>
      </c>
      <c r="U1319" s="31">
        <f t="shared" si="426"/>
        <v>11923.815869481099</v>
      </c>
      <c r="V1319" s="31">
        <f t="shared" si="427"/>
        <v>10952.062891439557</v>
      </c>
      <c r="W1319" s="20">
        <f t="shared" si="428"/>
        <v>10059.504682980927</v>
      </c>
      <c r="Y1319" s="153">
        <f t="shared" si="420"/>
        <v>24.703035631999999</v>
      </c>
      <c r="Z1319" s="155">
        <f t="shared" si="429"/>
        <v>3094.289766248954</v>
      </c>
      <c r="AA1319" s="156">
        <f t="shared" si="430"/>
        <v>9887.5006323817161</v>
      </c>
      <c r="AD1319" s="14" t="s">
        <v>1563</v>
      </c>
      <c r="AE1319" s="57">
        <v>40775</v>
      </c>
      <c r="AF1319" s="33">
        <f t="shared" si="431"/>
        <v>15387.683911649634</v>
      </c>
      <c r="AG1319" s="84">
        <f t="shared" si="421"/>
        <v>22.689816985819498</v>
      </c>
      <c r="AH1319" s="31">
        <f t="shared" si="432"/>
        <v>14133.636731620665</v>
      </c>
      <c r="AI1319" s="86">
        <f t="shared" si="422"/>
        <v>20.840669240790863</v>
      </c>
      <c r="AJ1319" s="155">
        <f t="shared" si="433"/>
        <v>12981.79039863067</v>
      </c>
      <c r="AK1319" s="56"/>
      <c r="AL1319" s="86">
        <f t="shared" si="434"/>
        <v>19.142221141558462</v>
      </c>
      <c r="AM1319" s="31">
        <f t="shared" si="435"/>
        <v>11923.815869481099</v>
      </c>
      <c r="AN1319" s="86">
        <f t="shared" si="436"/>
        <v>17.582191147448135</v>
      </c>
      <c r="AO1319" s="31">
        <f t="shared" si="437"/>
        <v>10952.062891439557</v>
      </c>
      <c r="AP1319" s="89">
        <f t="shared" si="438"/>
        <v>16.149298624194849</v>
      </c>
      <c r="AQ1319" s="20">
        <f t="shared" si="439"/>
        <v>10059.504682980927</v>
      </c>
      <c r="AR1319" s="86">
        <f t="shared" si="440"/>
        <v>14.833182273261428</v>
      </c>
    </row>
    <row r="1320" spans="1:44" x14ac:dyDescent="0.25">
      <c r="A1320" s="3" t="s">
        <v>1119</v>
      </c>
      <c r="B1320" s="4">
        <v>40776</v>
      </c>
      <c r="C1320" s="7">
        <v>4301350425</v>
      </c>
      <c r="D1320" s="8">
        <v>359</v>
      </c>
      <c r="E1320" s="8">
        <v>29772</v>
      </c>
      <c r="F1320" s="8" t="s">
        <v>1695</v>
      </c>
      <c r="G1320" s="8" t="s">
        <v>1696</v>
      </c>
      <c r="H1320" s="8">
        <v>40.211930000000002</v>
      </c>
      <c r="I1320" s="9">
        <v>-110.04436</v>
      </c>
      <c r="J1320" s="7">
        <v>29772</v>
      </c>
      <c r="K1320" s="8">
        <v>365</v>
      </c>
      <c r="L1320" s="8">
        <v>730</v>
      </c>
      <c r="M1320" s="8">
        <v>1095</v>
      </c>
      <c r="N1320" s="8">
        <v>1460</v>
      </c>
      <c r="O1320" s="8">
        <v>1825</v>
      </c>
      <c r="P1320" s="8">
        <v>2190</v>
      </c>
      <c r="Q1320" s="6">
        <v>2.3290384453705478E-4</v>
      </c>
      <c r="R1320" s="33">
        <f t="shared" si="423"/>
        <v>27345.676918619527</v>
      </c>
      <c r="S1320" s="31">
        <f t="shared" si="424"/>
        <v>25117.091432806686</v>
      </c>
      <c r="T1320" s="31">
        <f t="shared" si="425"/>
        <v>23070.128558946595</v>
      </c>
      <c r="U1320" s="31">
        <f t="shared" si="426"/>
        <v>21189.986633211443</v>
      </c>
      <c r="V1320" s="31">
        <f t="shared" si="427"/>
        <v>19463.070280184951</v>
      </c>
      <c r="W1320" s="20">
        <f t="shared" si="428"/>
        <v>17876.892104202718</v>
      </c>
      <c r="Y1320" s="153">
        <f t="shared" si="420"/>
        <v>43.900123967999996</v>
      </c>
      <c r="Z1320" s="155">
        <f t="shared" si="429"/>
        <v>5498.9073551461743</v>
      </c>
      <c r="AA1320" s="156">
        <f t="shared" si="430"/>
        <v>17571.221203800418</v>
      </c>
      <c r="AD1320" s="14" t="s">
        <v>1119</v>
      </c>
      <c r="AE1320" s="57">
        <v>40776</v>
      </c>
      <c r="AF1320" s="33">
        <f t="shared" si="431"/>
        <v>27345.676918619527</v>
      </c>
      <c r="AG1320" s="84">
        <f t="shared" si="421"/>
        <v>40.322403826288912</v>
      </c>
      <c r="AH1320" s="31">
        <f t="shared" si="432"/>
        <v>25117.091432806686</v>
      </c>
      <c r="AI1320" s="86">
        <f t="shared" si="422"/>
        <v>37.036256469696504</v>
      </c>
      <c r="AJ1320" s="155">
        <f t="shared" si="433"/>
        <v>23070.128558946595</v>
      </c>
      <c r="AK1320" s="56"/>
      <c r="AL1320" s="86">
        <f t="shared" si="434"/>
        <v>34.017919645823348</v>
      </c>
      <c r="AM1320" s="31">
        <f t="shared" si="435"/>
        <v>21189.986633211443</v>
      </c>
      <c r="AN1320" s="86">
        <f t="shared" si="436"/>
        <v>31.245567650082133</v>
      </c>
      <c r="AO1320" s="31">
        <f t="shared" si="437"/>
        <v>19463.070280184951</v>
      </c>
      <c r="AP1320" s="89">
        <f t="shared" si="438"/>
        <v>28.699153503225038</v>
      </c>
      <c r="AQ1320" s="20">
        <f t="shared" si="439"/>
        <v>17876.892104202718</v>
      </c>
      <c r="AR1320" s="86">
        <f t="shared" si="440"/>
        <v>26.36026399089949</v>
      </c>
    </row>
    <row r="1321" spans="1:44" x14ac:dyDescent="0.25">
      <c r="A1321" s="3" t="s">
        <v>1232</v>
      </c>
      <c r="B1321" s="4">
        <v>40776</v>
      </c>
      <c r="C1321" s="7">
        <v>4301350718</v>
      </c>
      <c r="D1321" s="8">
        <v>366</v>
      </c>
      <c r="E1321" s="8">
        <v>8103</v>
      </c>
      <c r="F1321" s="8" t="s">
        <v>1695</v>
      </c>
      <c r="G1321" s="8" t="s">
        <v>1696</v>
      </c>
      <c r="H1321" s="8">
        <v>40.036850000000001</v>
      </c>
      <c r="I1321" s="9">
        <v>-110.53713</v>
      </c>
      <c r="J1321" s="7">
        <v>8103</v>
      </c>
      <c r="K1321" s="8">
        <v>365</v>
      </c>
      <c r="L1321" s="8">
        <v>730</v>
      </c>
      <c r="M1321" s="8">
        <v>1095</v>
      </c>
      <c r="N1321" s="8">
        <v>1460</v>
      </c>
      <c r="O1321" s="8">
        <v>1825</v>
      </c>
      <c r="P1321" s="8">
        <v>2190</v>
      </c>
      <c r="Q1321" s="6">
        <v>2.3290384453705478E-4</v>
      </c>
      <c r="R1321" s="33">
        <f t="shared" si="423"/>
        <v>7442.6313338564423</v>
      </c>
      <c r="S1321" s="31">
        <f t="shared" si="424"/>
        <v>6836.0806086266484</v>
      </c>
      <c r="T1321" s="31">
        <f t="shared" si="425"/>
        <v>6278.9618337076536</v>
      </c>
      <c r="U1321" s="31">
        <f t="shared" si="426"/>
        <v>5767.24646274729</v>
      </c>
      <c r="V1321" s="31">
        <f t="shared" si="427"/>
        <v>5297.2342630773428</v>
      </c>
      <c r="W1321" s="20">
        <f t="shared" si="428"/>
        <v>4865.5265591950365</v>
      </c>
      <c r="Y1321" s="153">
        <f t="shared" si="420"/>
        <v>11.948230032</v>
      </c>
      <c r="Z1321" s="155">
        <f t="shared" si="429"/>
        <v>1496.6292589933312</v>
      </c>
      <c r="AA1321" s="156">
        <f t="shared" si="430"/>
        <v>4782.3325747143226</v>
      </c>
      <c r="AD1321" s="14" t="s">
        <v>1232</v>
      </c>
      <c r="AE1321" s="57">
        <v>40776</v>
      </c>
      <c r="AF1321" s="33">
        <f t="shared" si="431"/>
        <v>7442.6313338564423</v>
      </c>
      <c r="AG1321" s="84">
        <f t="shared" si="421"/>
        <v>10.974487377550014</v>
      </c>
      <c r="AH1321" s="31">
        <f t="shared" si="432"/>
        <v>6836.0806086266484</v>
      </c>
      <c r="AI1321" s="86">
        <f t="shared" si="422"/>
        <v>10.080101644966772</v>
      </c>
      <c r="AJ1321" s="155">
        <f t="shared" si="433"/>
        <v>6278.9618337076536</v>
      </c>
      <c r="AK1321" s="56"/>
      <c r="AL1321" s="86">
        <f t="shared" si="434"/>
        <v>9.258605498122618</v>
      </c>
      <c r="AM1321" s="31">
        <f t="shared" si="435"/>
        <v>5767.24646274729</v>
      </c>
      <c r="AN1321" s="86">
        <f t="shared" si="436"/>
        <v>8.5040586681652393</v>
      </c>
      <c r="AO1321" s="31">
        <f t="shared" si="437"/>
        <v>5297.2342630773428</v>
      </c>
      <c r="AP1321" s="89">
        <f t="shared" si="438"/>
        <v>7.8110049992151174</v>
      </c>
      <c r="AQ1321" s="20">
        <f t="shared" si="439"/>
        <v>4865.5265591950365</v>
      </c>
      <c r="AR1321" s="86">
        <f t="shared" si="440"/>
        <v>7.1744329947016858</v>
      </c>
    </row>
    <row r="1322" spans="1:44" x14ac:dyDescent="0.25">
      <c r="A1322" s="3" t="s">
        <v>1560</v>
      </c>
      <c r="B1322" s="4">
        <v>40777</v>
      </c>
      <c r="C1322" s="7">
        <v>4304751308</v>
      </c>
      <c r="D1322" s="8">
        <v>350</v>
      </c>
      <c r="E1322" s="8">
        <v>3322</v>
      </c>
      <c r="F1322" s="8" t="s">
        <v>1695</v>
      </c>
      <c r="G1322" s="8" t="s">
        <v>1697</v>
      </c>
      <c r="H1322" s="8">
        <v>40.1659399999999</v>
      </c>
      <c r="I1322" s="9">
        <v>-109.86655</v>
      </c>
      <c r="J1322" s="7">
        <v>3322</v>
      </c>
      <c r="K1322" s="8">
        <v>365</v>
      </c>
      <c r="L1322" s="8">
        <v>730</v>
      </c>
      <c r="M1322" s="8">
        <v>1095</v>
      </c>
      <c r="N1322" s="8">
        <v>1460</v>
      </c>
      <c r="O1322" s="8">
        <v>1825</v>
      </c>
      <c r="P1322" s="8">
        <v>2190</v>
      </c>
      <c r="Q1322" s="6">
        <v>2.3290384453705478E-4</v>
      </c>
      <c r="R1322" s="33">
        <f t="shared" si="423"/>
        <v>3051.2675911478591</v>
      </c>
      <c r="S1322" s="31">
        <f t="shared" si="424"/>
        <v>2802.5990104723837</v>
      </c>
      <c r="T1322" s="31">
        <f t="shared" si="425"/>
        <v>2574.196126320724</v>
      </c>
      <c r="U1322" s="31">
        <f t="shared" si="426"/>
        <v>2364.4073490369615</v>
      </c>
      <c r="V1322" s="31">
        <f t="shared" si="427"/>
        <v>2171.7156882565637</v>
      </c>
      <c r="W1322" s="20">
        <f t="shared" si="428"/>
        <v>1994.7277834932631</v>
      </c>
      <c r="Y1322" s="153">
        <f t="shared" si="420"/>
        <v>4.8984351679999998</v>
      </c>
      <c r="Z1322" s="155">
        <f t="shared" si="429"/>
        <v>613.57551504083006</v>
      </c>
      <c r="AA1322" s="156">
        <f t="shared" si="430"/>
        <v>1960.6206112798939</v>
      </c>
      <c r="AD1322" s="14" t="s">
        <v>1560</v>
      </c>
      <c r="AE1322" s="57">
        <v>40777</v>
      </c>
      <c r="AF1322" s="33">
        <f t="shared" si="431"/>
        <v>3051.2675911478591</v>
      </c>
      <c r="AG1322" s="84">
        <f t="shared" si="421"/>
        <v>4.4992283189215287</v>
      </c>
      <c r="AH1322" s="31">
        <f t="shared" si="432"/>
        <v>2802.5990104723837</v>
      </c>
      <c r="AI1322" s="86">
        <f t="shared" si="422"/>
        <v>4.1325555552979907</v>
      </c>
      <c r="AJ1322" s="155">
        <f t="shared" si="433"/>
        <v>2574.196126320724</v>
      </c>
      <c r="AK1322" s="56"/>
      <c r="AL1322" s="86">
        <f t="shared" si="434"/>
        <v>3.7957654528894658</v>
      </c>
      <c r="AM1322" s="31">
        <f t="shared" si="435"/>
        <v>2364.4073490369615</v>
      </c>
      <c r="AN1322" s="86">
        <f t="shared" si="436"/>
        <v>3.4864226700783574</v>
      </c>
      <c r="AO1322" s="31">
        <f t="shared" si="437"/>
        <v>2171.7156882565637</v>
      </c>
      <c r="AP1322" s="89">
        <f t="shared" si="438"/>
        <v>3.2022903378245862</v>
      </c>
      <c r="AQ1322" s="20">
        <f t="shared" si="439"/>
        <v>1994.7277834932631</v>
      </c>
      <c r="AR1322" s="86">
        <f t="shared" si="440"/>
        <v>2.9413138847832903</v>
      </c>
    </row>
    <row r="1323" spans="1:44" x14ac:dyDescent="0.25">
      <c r="A1323" s="3" t="s">
        <v>1579</v>
      </c>
      <c r="B1323" s="4">
        <v>40777</v>
      </c>
      <c r="C1323" s="7">
        <v>4304751489</v>
      </c>
      <c r="D1323" s="8">
        <v>335</v>
      </c>
      <c r="E1323" s="8">
        <v>16739</v>
      </c>
      <c r="F1323" s="8" t="s">
        <v>1695</v>
      </c>
      <c r="G1323" s="8" t="s">
        <v>1697</v>
      </c>
      <c r="H1323" s="8">
        <v>40.137009999999897</v>
      </c>
      <c r="I1323" s="9">
        <v>-109.81910000000001</v>
      </c>
      <c r="J1323" s="7">
        <v>16739</v>
      </c>
      <c r="K1323" s="8">
        <v>365</v>
      </c>
      <c r="L1323" s="8">
        <v>730</v>
      </c>
      <c r="M1323" s="8">
        <v>1095</v>
      </c>
      <c r="N1323" s="8">
        <v>1460</v>
      </c>
      <c r="O1323" s="8">
        <v>1825</v>
      </c>
      <c r="P1323" s="8">
        <v>2190</v>
      </c>
      <c r="Q1323" s="6">
        <v>2.3290384453705478E-4</v>
      </c>
      <c r="R1323" s="33">
        <f t="shared" si="423"/>
        <v>15374.824867015055</v>
      </c>
      <c r="S1323" s="31">
        <f t="shared" si="424"/>
        <v>14121.825658126801</v>
      </c>
      <c r="T1323" s="31">
        <f t="shared" si="425"/>
        <v>12970.94188997068</v>
      </c>
      <c r="U1323" s="31">
        <f t="shared" si="426"/>
        <v>11913.851479689854</v>
      </c>
      <c r="V1323" s="31">
        <f t="shared" si="427"/>
        <v>10942.910567647989</v>
      </c>
      <c r="W1323" s="20">
        <f t="shared" si="428"/>
        <v>10051.098244399076</v>
      </c>
      <c r="Y1323" s="153">
        <f t="shared" si="420"/>
        <v>24.682392015999998</v>
      </c>
      <c r="Z1323" s="155">
        <f t="shared" si="429"/>
        <v>3091.7039573354768</v>
      </c>
      <c r="AA1323" s="156">
        <f t="shared" si="430"/>
        <v>9879.237932635202</v>
      </c>
      <c r="AD1323" s="14" t="s">
        <v>1579</v>
      </c>
      <c r="AE1323" s="57">
        <v>40777</v>
      </c>
      <c r="AF1323" s="33">
        <f>R1323</f>
        <v>15374.824867015055</v>
      </c>
      <c r="AG1323" s="84">
        <f t="shared" si="421"/>
        <v>22.670855758707848</v>
      </c>
      <c r="AH1323" s="31">
        <f t="shared" si="432"/>
        <v>14121.825658126801</v>
      </c>
      <c r="AI1323" s="86">
        <f t="shared" si="422"/>
        <v>20.823253293236924</v>
      </c>
      <c r="AJ1323" s="155">
        <f t="shared" si="433"/>
        <v>12970.94188997068</v>
      </c>
      <c r="AK1323" s="56"/>
      <c r="AL1323" s="86">
        <f>AJ1323*$X$11</f>
        <v>19.126224538204927</v>
      </c>
      <c r="AM1323" s="31">
        <f t="shared" si="435"/>
        <v>11913.851479689854</v>
      </c>
      <c r="AN1323" s="86">
        <f t="shared" si="436"/>
        <v>17.567498216267797</v>
      </c>
      <c r="AO1323" s="31">
        <f t="shared" si="437"/>
        <v>10942.910567647989</v>
      </c>
      <c r="AP1323" s="89">
        <f t="shared" si="438"/>
        <v>16.135803120061937</v>
      </c>
      <c r="AQ1323" s="20">
        <f t="shared" si="439"/>
        <v>10051.098244399076</v>
      </c>
      <c r="AR1323" s="86">
        <f t="shared" si="440"/>
        <v>14.82078660968919</v>
      </c>
    </row>
    <row r="1324" spans="1:44" x14ac:dyDescent="0.25">
      <c r="A1324" s="159" t="s">
        <v>1149</v>
      </c>
      <c r="B1324" s="160">
        <v>40781</v>
      </c>
      <c r="C1324" s="161">
        <v>4301350539</v>
      </c>
      <c r="D1324" s="162">
        <v>311</v>
      </c>
      <c r="E1324" s="162">
        <v>4178</v>
      </c>
      <c r="F1324" s="162" t="s">
        <v>1695</v>
      </c>
      <c r="G1324" s="162" t="s">
        <v>1696</v>
      </c>
      <c r="H1324" s="162">
        <v>40.03978</v>
      </c>
      <c r="I1324" s="163">
        <v>-110.10772</v>
      </c>
      <c r="J1324" s="161">
        <v>4178</v>
      </c>
      <c r="K1324" s="162">
        <v>365</v>
      </c>
      <c r="L1324" s="162">
        <v>730</v>
      </c>
      <c r="M1324" s="162">
        <v>1095</v>
      </c>
      <c r="N1324" s="162">
        <v>1460</v>
      </c>
      <c r="O1324" s="162">
        <v>1825</v>
      </c>
      <c r="P1324" s="162">
        <v>2190</v>
      </c>
      <c r="Q1324" s="164">
        <v>2.3290384453705478E-4</v>
      </c>
      <c r="R1324" s="165">
        <f t="shared" si="423"/>
        <v>3837.5063202335205</v>
      </c>
      <c r="S1324" s="165">
        <f t="shared" si="424"/>
        <v>3524.7617898114449</v>
      </c>
      <c r="T1324" s="165">
        <f t="shared" si="425"/>
        <v>3237.5049415316025</v>
      </c>
      <c r="U1324" s="165">
        <f t="shared" si="426"/>
        <v>2973.6586105588271</v>
      </c>
      <c r="V1324" s="165">
        <f t="shared" si="427"/>
        <v>2731.3149143696332</v>
      </c>
      <c r="W1324" s="166">
        <f t="shared" si="428"/>
        <v>2508.7214567835199</v>
      </c>
      <c r="X1324" s="159"/>
      <c r="Y1324" s="167">
        <f t="shared" si="420"/>
        <v>6.160644832</v>
      </c>
      <c r="Z1324" s="168">
        <f t="shared" si="429"/>
        <v>771.67926003629975</v>
      </c>
      <c r="AA1324" s="166">
        <f t="shared" si="430"/>
        <v>2465.8256814953029</v>
      </c>
      <c r="AB1324" s="159"/>
      <c r="AC1324" s="169"/>
      <c r="AD1324" s="161" t="s">
        <v>1149</v>
      </c>
      <c r="AE1324" s="170">
        <v>40781</v>
      </c>
      <c r="AF1324" s="165">
        <f t="shared" si="431"/>
        <v>3837.5063202335205</v>
      </c>
      <c r="AG1324" s="171">
        <f t="shared" si="421"/>
        <v>5.6585719194624158</v>
      </c>
      <c r="AH1324" s="165">
        <f t="shared" si="432"/>
        <v>3524.7617898114449</v>
      </c>
      <c r="AI1324" s="172">
        <f t="shared" si="422"/>
        <v>5.197416348595727</v>
      </c>
      <c r="AJ1324" s="168">
        <f>Z1324</f>
        <v>771.67926003629975</v>
      </c>
      <c r="AK1324" s="166">
        <f>AA1324</f>
        <v>2465.8256814953029</v>
      </c>
      <c r="AL1324" s="171">
        <f>(AJ1324*$X$11)+((AK1324*$X$11)*(1-0.95))</f>
        <v>1.3196734459957062</v>
      </c>
      <c r="AM1324" s="165">
        <f t="shared" si="435"/>
        <v>2973.6586105588271</v>
      </c>
      <c r="AN1324" s="171">
        <f>(AM1324*$X$11)*(1-0.95)</f>
        <v>0.21923952311239295</v>
      </c>
      <c r="AO1324" s="165">
        <f t="shared" si="437"/>
        <v>2731.3149143696332</v>
      </c>
      <c r="AP1324" s="173">
        <f>(AO1324*$X$11)*(1-0.95)</f>
        <v>0.20137220095471298</v>
      </c>
      <c r="AQ1324" s="166">
        <f t="shared" si="439"/>
        <v>2508.7214567835199</v>
      </c>
      <c r="AR1324" s="171">
        <f>(AQ1324*$X$11)*(1-0.95)</f>
        <v>0.18496100858857009</v>
      </c>
    </row>
    <row r="1325" spans="1:44" x14ac:dyDescent="0.25">
      <c r="A1325" s="43" t="s">
        <v>1150</v>
      </c>
      <c r="B1325" s="4">
        <v>40781</v>
      </c>
      <c r="C1325" s="37">
        <v>4301350540</v>
      </c>
      <c r="D1325" s="38">
        <v>363</v>
      </c>
      <c r="E1325" s="38">
        <v>2041</v>
      </c>
      <c r="F1325" s="38" t="s">
        <v>1695</v>
      </c>
      <c r="G1325" s="38" t="s">
        <v>1696</v>
      </c>
      <c r="H1325" s="38">
        <v>40.039729999999899</v>
      </c>
      <c r="I1325" s="39">
        <v>-110.107699999999</v>
      </c>
      <c r="J1325" s="37">
        <v>2041</v>
      </c>
      <c r="K1325" s="38">
        <v>365</v>
      </c>
      <c r="L1325" s="38">
        <v>730</v>
      </c>
      <c r="M1325" s="38">
        <v>1095</v>
      </c>
      <c r="N1325" s="38">
        <v>1460</v>
      </c>
      <c r="O1325" s="38">
        <v>1825</v>
      </c>
      <c r="P1325" s="38">
        <v>2190</v>
      </c>
      <c r="Q1325" s="40">
        <v>2.3290384453705478E-4</v>
      </c>
      <c r="R1325" s="41">
        <f t="shared" si="423"/>
        <v>1874.6650070839196</v>
      </c>
      <c r="S1325" s="41">
        <f t="shared" si="424"/>
        <v>1721.8857857839059</v>
      </c>
      <c r="T1325" s="41">
        <f t="shared" si="425"/>
        <v>1581.5575839315466</v>
      </c>
      <c r="U1325" s="41">
        <f t="shared" si="426"/>
        <v>1452.6656831380005</v>
      </c>
      <c r="V1325" s="41">
        <f t="shared" si="427"/>
        <v>1334.278061328009</v>
      </c>
      <c r="W1325" s="42">
        <f t="shared" si="428"/>
        <v>1225.5386532539885</v>
      </c>
      <c r="X1325" s="43"/>
      <c r="Y1325" s="176">
        <f t="shared" si="420"/>
        <v>3.0095443039999998</v>
      </c>
      <c r="Z1325" s="155">
        <f t="shared" si="429"/>
        <v>376.9739994576563</v>
      </c>
      <c r="AA1325" s="156">
        <f t="shared" si="430"/>
        <v>1204.5835844738901</v>
      </c>
      <c r="AB1325" s="43"/>
      <c r="AC1325" s="175"/>
      <c r="AD1325" s="37" t="s">
        <v>1150</v>
      </c>
      <c r="AE1325" s="57">
        <v>40781</v>
      </c>
      <c r="AF1325" s="41">
        <f t="shared" si="431"/>
        <v>1874.6650070839196</v>
      </c>
      <c r="AG1325" s="85">
        <f t="shared" si="421"/>
        <v>2.7642760382055509</v>
      </c>
      <c r="AH1325" s="41">
        <f t="shared" si="432"/>
        <v>1721.8857857839059</v>
      </c>
      <c r="AI1325" s="87">
        <f t="shared" si="422"/>
        <v>2.5389963541129439</v>
      </c>
      <c r="AJ1325" s="155">
        <f>T1325</f>
        <v>1581.5575839315466</v>
      </c>
      <c r="AK1325" s="56"/>
      <c r="AL1325" s="85">
        <f>AJ1325*$X$11</f>
        <v>2.3320762460407582</v>
      </c>
      <c r="AM1325" s="41">
        <f t="shared" si="435"/>
        <v>1452.6656831380005</v>
      </c>
      <c r="AN1325" s="85">
        <f>(AM1325*$X$11)</f>
        <v>2.1420194670770396</v>
      </c>
      <c r="AO1325" s="41">
        <f t="shared" si="437"/>
        <v>1334.278061328009</v>
      </c>
      <c r="AP1325" s="91">
        <f>(AO1325*$X$11)</f>
        <v>1.9674517096628477</v>
      </c>
      <c r="AQ1325" s="42">
        <f t="shared" si="439"/>
        <v>1225.5386532539885</v>
      </c>
      <c r="AR1325" s="85">
        <f>(AQ1325*$X$11)</f>
        <v>1.8071106679237492</v>
      </c>
    </row>
    <row r="1326" spans="1:44" x14ac:dyDescent="0.25">
      <c r="A1326" s="159" t="s">
        <v>1154</v>
      </c>
      <c r="B1326" s="160">
        <v>40781</v>
      </c>
      <c r="C1326" s="161">
        <v>4301350544</v>
      </c>
      <c r="D1326" s="162">
        <v>355</v>
      </c>
      <c r="E1326" s="162">
        <v>8807</v>
      </c>
      <c r="F1326" s="162" t="s">
        <v>1695</v>
      </c>
      <c r="G1326" s="162" t="s">
        <v>1696</v>
      </c>
      <c r="H1326" s="162">
        <v>40.039450000000002</v>
      </c>
      <c r="I1326" s="163">
        <v>-110.08466</v>
      </c>
      <c r="J1326" s="161">
        <v>8807</v>
      </c>
      <c r="K1326" s="162">
        <v>365</v>
      </c>
      <c r="L1326" s="162">
        <v>730</v>
      </c>
      <c r="M1326" s="162">
        <v>1095</v>
      </c>
      <c r="N1326" s="162">
        <v>1460</v>
      </c>
      <c r="O1326" s="162">
        <v>1825</v>
      </c>
      <c r="P1326" s="162">
        <v>2190</v>
      </c>
      <c r="Q1326" s="164">
        <v>2.3290384453705478E-4</v>
      </c>
      <c r="R1326" s="165">
        <f t="shared" si="423"/>
        <v>8089.257578338108</v>
      </c>
      <c r="S1326" s="165">
        <f t="shared" si="424"/>
        <v>7430.0088757466237</v>
      </c>
      <c r="T1326" s="165">
        <f t="shared" si="425"/>
        <v>6824.4868406100586</v>
      </c>
      <c r="U1326" s="165">
        <f t="shared" si="426"/>
        <v>6268.3129208213477</v>
      </c>
      <c r="V1326" s="165">
        <f t="shared" si="427"/>
        <v>5757.4654023105222</v>
      </c>
      <c r="W1326" s="166">
        <f t="shared" si="428"/>
        <v>5288.2503278823506</v>
      </c>
      <c r="X1326" s="159"/>
      <c r="Y1326" s="167">
        <f t="shared" si="420"/>
        <v>12.986309007999999</v>
      </c>
      <c r="Z1326" s="168">
        <f t="shared" si="429"/>
        <v>1626.6585072139044</v>
      </c>
      <c r="AA1326" s="166">
        <f t="shared" si="430"/>
        <v>5197.8283333961544</v>
      </c>
      <c r="AB1326" s="159"/>
      <c r="AC1326" s="169"/>
      <c r="AD1326" s="161" t="s">
        <v>1154</v>
      </c>
      <c r="AE1326" s="170">
        <v>40781</v>
      </c>
      <c r="AF1326" s="165">
        <f t="shared" si="431"/>
        <v>8089.257578338108</v>
      </c>
      <c r="AG1326" s="171">
        <f t="shared" si="421"/>
        <v>11.927966226592988</v>
      </c>
      <c r="AH1326" s="165">
        <f t="shared" si="432"/>
        <v>7430.0088757466237</v>
      </c>
      <c r="AI1326" s="172">
        <f t="shared" si="422"/>
        <v>10.955875007678928</v>
      </c>
      <c r="AJ1326" s="168">
        <f t="shared" ref="AJ1326:AK1328" si="441">Z1326</f>
        <v>1626.6585072139044</v>
      </c>
      <c r="AK1326" s="166">
        <f t="shared" si="441"/>
        <v>5197.8283333961544</v>
      </c>
      <c r="AL1326" s="171">
        <f t="shared" ref="AL1326:AL1388" si="442">(AJ1326*$X$11)+((AK1326*$X$11)*(1-0.95))</f>
        <v>2.7818008709631847</v>
      </c>
      <c r="AM1326" s="165">
        <f t="shared" si="435"/>
        <v>6268.3129208213477</v>
      </c>
      <c r="AN1326" s="171">
        <f t="shared" ref="AN1326:AN1388" si="443">(AM1326*$X$11)*(1-0.95)</f>
        <v>0.46214516037598002</v>
      </c>
      <c r="AO1326" s="165">
        <f t="shared" si="437"/>
        <v>5757.4654023105222</v>
      </c>
      <c r="AP1326" s="173">
        <f t="shared" ref="AP1326:AP1388" si="444">(AO1326*$X$11)*(1-0.95)</f>
        <v>0.42448180320922868</v>
      </c>
      <c r="AQ1326" s="166">
        <f t="shared" si="439"/>
        <v>5288.2503278823506</v>
      </c>
      <c r="AR1326" s="171">
        <f t="shared" ref="AR1326:AR1388" si="445">(AQ1326*$X$11)*(1-0.95)</f>
        <v>0.38988788957384796</v>
      </c>
    </row>
    <row r="1327" spans="1:44" x14ac:dyDescent="0.25">
      <c r="A1327" s="159" t="s">
        <v>1155</v>
      </c>
      <c r="B1327" s="160">
        <v>40784</v>
      </c>
      <c r="C1327" s="161">
        <v>4301350545</v>
      </c>
      <c r="D1327" s="162">
        <v>352</v>
      </c>
      <c r="E1327" s="162">
        <v>5081</v>
      </c>
      <c r="F1327" s="162" t="s">
        <v>1695</v>
      </c>
      <c r="G1327" s="162" t="s">
        <v>1696</v>
      </c>
      <c r="H1327" s="162">
        <v>40.051139999999897</v>
      </c>
      <c r="I1327" s="163">
        <v>-110.06561000000001</v>
      </c>
      <c r="J1327" s="161">
        <v>5081</v>
      </c>
      <c r="K1327" s="162">
        <v>365</v>
      </c>
      <c r="L1327" s="162">
        <v>730</v>
      </c>
      <c r="M1327" s="162">
        <v>1095</v>
      </c>
      <c r="N1327" s="162">
        <v>1460</v>
      </c>
      <c r="O1327" s="162">
        <v>1825</v>
      </c>
      <c r="P1327" s="162">
        <v>2190</v>
      </c>
      <c r="Q1327" s="164">
        <v>2.3290384453705478E-4</v>
      </c>
      <c r="R1327" s="165">
        <f t="shared" si="423"/>
        <v>4666.914699163839</v>
      </c>
      <c r="S1327" s="165">
        <f t="shared" si="424"/>
        <v>4286.5760301656182</v>
      </c>
      <c r="T1327" s="165">
        <f t="shared" si="425"/>
        <v>3937.2337501010229</v>
      </c>
      <c r="U1327" s="165">
        <f t="shared" si="426"/>
        <v>3616.3617520941602</v>
      </c>
      <c r="V1327" s="165">
        <f t="shared" si="427"/>
        <v>3321.6397989258276</v>
      </c>
      <c r="W1327" s="166">
        <f t="shared" si="428"/>
        <v>3050.9367453128448</v>
      </c>
      <c r="X1327" s="159"/>
      <c r="Y1327" s="167">
        <f t="shared" si="420"/>
        <v>7.4921580639999998</v>
      </c>
      <c r="Z1327" s="168">
        <f t="shared" si="429"/>
        <v>938.4639349555863</v>
      </c>
      <c r="AA1327" s="166">
        <f t="shared" si="430"/>
        <v>2998.7698151454365</v>
      </c>
      <c r="AB1327" s="159"/>
      <c r="AC1327" s="169"/>
      <c r="AD1327" s="161" t="s">
        <v>1155</v>
      </c>
      <c r="AE1327" s="170">
        <v>40784</v>
      </c>
      <c r="AF1327" s="165">
        <f t="shared" si="431"/>
        <v>4666.914699163839</v>
      </c>
      <c r="AG1327" s="171">
        <f t="shared" si="421"/>
        <v>6.8815710681638436</v>
      </c>
      <c r="AH1327" s="165">
        <f t="shared" si="432"/>
        <v>4286.5760301656182</v>
      </c>
      <c r="AI1327" s="172">
        <f t="shared" si="422"/>
        <v>6.3207449658245309</v>
      </c>
      <c r="AJ1327" s="168">
        <f t="shared" si="441"/>
        <v>938.4639349555863</v>
      </c>
      <c r="AK1327" s="166">
        <f t="shared" si="441"/>
        <v>2998.7698151454365</v>
      </c>
      <c r="AL1327" s="171">
        <f t="shared" si="442"/>
        <v>1.6048972664203407</v>
      </c>
      <c r="AM1327" s="165">
        <f t="shared" si="435"/>
        <v>3616.3617520941602</v>
      </c>
      <c r="AN1327" s="171">
        <f t="shared" si="443"/>
        <v>0.26662422616899678</v>
      </c>
      <c r="AO1327" s="165">
        <f t="shared" si="437"/>
        <v>3321.6397989258276</v>
      </c>
      <c r="AP1327" s="173">
        <f t="shared" si="444"/>
        <v>0.24489520178336449</v>
      </c>
      <c r="AQ1327" s="166">
        <f t="shared" si="439"/>
        <v>3050.9367453128448</v>
      </c>
      <c r="AR1327" s="171">
        <f t="shared" si="445"/>
        <v>0.22493702360902937</v>
      </c>
    </row>
    <row r="1328" spans="1:44" x14ac:dyDescent="0.25">
      <c r="A1328" s="159" t="s">
        <v>1197</v>
      </c>
      <c r="B1328" s="160">
        <v>40787</v>
      </c>
      <c r="C1328" s="161">
        <v>4301350653</v>
      </c>
      <c r="D1328" s="162">
        <v>366</v>
      </c>
      <c r="E1328" s="162">
        <v>10161</v>
      </c>
      <c r="F1328" s="162" t="s">
        <v>1695</v>
      </c>
      <c r="G1328" s="162" t="s">
        <v>1696</v>
      </c>
      <c r="H1328" s="162">
        <v>40.068759999999898</v>
      </c>
      <c r="I1328" s="163">
        <v>-110.13578</v>
      </c>
      <c r="J1328" s="161">
        <v>10161</v>
      </c>
      <c r="K1328" s="162">
        <v>365</v>
      </c>
      <c r="L1328" s="162">
        <v>730</v>
      </c>
      <c r="M1328" s="162">
        <v>1095</v>
      </c>
      <c r="N1328" s="162">
        <v>1460</v>
      </c>
      <c r="O1328" s="162">
        <v>1825</v>
      </c>
      <c r="P1328" s="162">
        <v>2190</v>
      </c>
      <c r="Q1328" s="164">
        <v>2.3290384453705478E-4</v>
      </c>
      <c r="R1328" s="165">
        <f t="shared" si="423"/>
        <v>9332.9108951394937</v>
      </c>
      <c r="S1328" s="165">
        <f t="shared" si="424"/>
        <v>8572.3084122245309</v>
      </c>
      <c r="T1328" s="165">
        <f t="shared" si="425"/>
        <v>7873.6926067263321</v>
      </c>
      <c r="U1328" s="165">
        <f t="shared" si="426"/>
        <v>7232.0117620603742</v>
      </c>
      <c r="V1328" s="165">
        <f t="shared" si="427"/>
        <v>6642.6258604379718</v>
      </c>
      <c r="W1328" s="166">
        <f t="shared" si="428"/>
        <v>6101.2730307269858</v>
      </c>
      <c r="X1328" s="159"/>
      <c r="Y1328" s="167">
        <f t="shared" si="420"/>
        <v>14.982841583999999</v>
      </c>
      <c r="Z1328" s="168">
        <f t="shared" si="429"/>
        <v>1876.7431692744956</v>
      </c>
      <c r="AA1328" s="166">
        <f t="shared" si="430"/>
        <v>5996.9494374518363</v>
      </c>
      <c r="AB1328" s="159"/>
      <c r="AC1328" s="169"/>
      <c r="AD1328" s="161" t="s">
        <v>1197</v>
      </c>
      <c r="AE1328" s="170">
        <v>40787</v>
      </c>
      <c r="AF1328" s="165">
        <f t="shared" si="431"/>
        <v>9332.9108951394937</v>
      </c>
      <c r="AG1328" s="171">
        <f t="shared" si="421"/>
        <v>13.76178776296257</v>
      </c>
      <c r="AH1328" s="165">
        <f t="shared" si="432"/>
        <v>8572.3084122245309</v>
      </c>
      <c r="AI1328" s="172">
        <f t="shared" si="422"/>
        <v>12.640245935395209</v>
      </c>
      <c r="AJ1328" s="168">
        <f t="shared" si="441"/>
        <v>1876.7431692744956</v>
      </c>
      <c r="AK1328" s="166">
        <f t="shared" si="441"/>
        <v>5996.9494374518363</v>
      </c>
      <c r="AL1328" s="171">
        <f t="shared" si="442"/>
        <v>3.2094786703595908</v>
      </c>
      <c r="AM1328" s="165">
        <f t="shared" si="435"/>
        <v>7232.0117620603742</v>
      </c>
      <c r="AN1328" s="171">
        <f t="shared" si="443"/>
        <v>0.53319597758377801</v>
      </c>
      <c r="AO1328" s="165">
        <f t="shared" si="437"/>
        <v>6642.6258604379718</v>
      </c>
      <c r="AP1328" s="173">
        <f t="shared" si="444"/>
        <v>0.48974220533768287</v>
      </c>
      <c r="AQ1328" s="166">
        <f t="shared" si="439"/>
        <v>6101.2730307269858</v>
      </c>
      <c r="AR1328" s="171">
        <f t="shared" si="445"/>
        <v>0.44982977699101501</v>
      </c>
    </row>
    <row r="1329" spans="1:44" x14ac:dyDescent="0.25">
      <c r="A1329" s="43" t="s">
        <v>1131</v>
      </c>
      <c r="B1329" s="4">
        <v>40788</v>
      </c>
      <c r="C1329" s="37">
        <v>4301350447</v>
      </c>
      <c r="D1329" s="38">
        <v>365</v>
      </c>
      <c r="E1329" s="38">
        <v>3629</v>
      </c>
      <c r="F1329" s="38" t="s">
        <v>1695</v>
      </c>
      <c r="G1329" s="38" t="s">
        <v>1696</v>
      </c>
      <c r="H1329" s="38">
        <v>40.129280000000001</v>
      </c>
      <c r="I1329" s="39">
        <v>-110.140379999999</v>
      </c>
      <c r="J1329" s="37">
        <v>3629</v>
      </c>
      <c r="K1329" s="38">
        <v>365</v>
      </c>
      <c r="L1329" s="38">
        <v>730</v>
      </c>
      <c r="M1329" s="38">
        <v>1095</v>
      </c>
      <c r="N1329" s="38">
        <v>1460</v>
      </c>
      <c r="O1329" s="38">
        <v>1825</v>
      </c>
      <c r="P1329" s="38">
        <v>2190</v>
      </c>
      <c r="Q1329" s="40">
        <v>2.3290384453705478E-4</v>
      </c>
      <c r="R1329" s="41">
        <f t="shared" si="423"/>
        <v>3333.2480699204039</v>
      </c>
      <c r="S1329" s="41">
        <f t="shared" si="424"/>
        <v>3061.5989792306686</v>
      </c>
      <c r="T1329" s="41">
        <f t="shared" si="425"/>
        <v>2812.0884233648126</v>
      </c>
      <c r="U1329" s="41">
        <f t="shared" si="426"/>
        <v>2582.9121823164155</v>
      </c>
      <c r="V1329" s="41">
        <f t="shared" si="427"/>
        <v>2372.4130742573957</v>
      </c>
      <c r="W1329" s="42">
        <f t="shared" si="428"/>
        <v>2179.0689723952596</v>
      </c>
      <c r="X1329" s="43"/>
      <c r="Y1329" s="176">
        <f t="shared" si="420"/>
        <v>5.3511201760000002</v>
      </c>
      <c r="Z1329" s="155">
        <f t="shared" si="429"/>
        <v>670.27861050065394</v>
      </c>
      <c r="AA1329" s="156">
        <f t="shared" si="430"/>
        <v>2141.8098128641586</v>
      </c>
      <c r="AB1329" s="43"/>
      <c r="AC1329" s="175"/>
      <c r="AD1329" s="37" t="s">
        <v>1131</v>
      </c>
      <c r="AE1329" s="57">
        <v>40788</v>
      </c>
      <c r="AF1329" s="41">
        <f t="shared" si="431"/>
        <v>3333.2480699204039</v>
      </c>
      <c r="AG1329" s="85">
        <f t="shared" si="421"/>
        <v>4.9150209420127116</v>
      </c>
      <c r="AH1329" s="41">
        <f t="shared" si="432"/>
        <v>3061.5989792306686</v>
      </c>
      <c r="AI1329" s="87">
        <f t="shared" si="422"/>
        <v>4.5144624052307067</v>
      </c>
      <c r="AJ1329" s="155">
        <f t="shared" ref="AJ1329" si="446">T1329</f>
        <v>2812.0884233648126</v>
      </c>
      <c r="AK1329" s="56"/>
      <c r="AL1329" s="85">
        <f>AJ1329*$X$11</f>
        <v>4.1465481121420442</v>
      </c>
      <c r="AM1329" s="41">
        <f t="shared" si="435"/>
        <v>2582.9121823164155</v>
      </c>
      <c r="AN1329" s="85">
        <f>(AM1329*$X$11)</f>
        <v>3.8086176609615765</v>
      </c>
      <c r="AO1329" s="41">
        <f t="shared" si="437"/>
        <v>2372.4130742573957</v>
      </c>
      <c r="AP1329" s="91">
        <f>(AO1329*$X$11)</f>
        <v>3.4982274641677971</v>
      </c>
      <c r="AQ1329" s="42">
        <f t="shared" si="439"/>
        <v>2179.0689723952596</v>
      </c>
      <c r="AR1329" s="85">
        <f>(AQ1329*$X$11)</f>
        <v>3.2131330788315955</v>
      </c>
    </row>
    <row r="1330" spans="1:44" x14ac:dyDescent="0.25">
      <c r="A1330" s="159" t="s">
        <v>1071</v>
      </c>
      <c r="B1330" s="160">
        <v>40789</v>
      </c>
      <c r="C1330" s="161">
        <v>4301350318</v>
      </c>
      <c r="D1330" s="162">
        <v>366</v>
      </c>
      <c r="E1330" s="162">
        <v>6635</v>
      </c>
      <c r="F1330" s="162" t="s">
        <v>1695</v>
      </c>
      <c r="G1330" s="162" t="s">
        <v>1696</v>
      </c>
      <c r="H1330" s="162">
        <v>40.154580000000003</v>
      </c>
      <c r="I1330" s="163">
        <v>-110.15018000000001</v>
      </c>
      <c r="J1330" s="161">
        <v>6635</v>
      </c>
      <c r="K1330" s="162">
        <v>365</v>
      </c>
      <c r="L1330" s="162">
        <v>730</v>
      </c>
      <c r="M1330" s="162">
        <v>1095</v>
      </c>
      <c r="N1330" s="162">
        <v>1460</v>
      </c>
      <c r="O1330" s="162">
        <v>1825</v>
      </c>
      <c r="P1330" s="162">
        <v>2190</v>
      </c>
      <c r="Q1330" s="164">
        <v>2.3290384453705478E-4</v>
      </c>
      <c r="R1330" s="165">
        <f t="shared" si="423"/>
        <v>6094.268653602061</v>
      </c>
      <c r="S1330" s="165">
        <f t="shared" si="424"/>
        <v>5597.6051879844272</v>
      </c>
      <c r="T1330" s="165">
        <f t="shared" si="425"/>
        <v>5141.4182113600245</v>
      </c>
      <c r="U1330" s="165">
        <f t="shared" si="426"/>
        <v>4722.409018922408</v>
      </c>
      <c r="V1330" s="165">
        <f t="shared" si="427"/>
        <v>4337.5477397899758</v>
      </c>
      <c r="W1330" s="166">
        <f t="shared" si="428"/>
        <v>3984.0514278981941</v>
      </c>
      <c r="X1330" s="159"/>
      <c r="Y1330" s="167">
        <f t="shared" si="420"/>
        <v>9.7835994399999997</v>
      </c>
      <c r="Z1330" s="168">
        <f t="shared" si="429"/>
        <v>1225.4887243515675</v>
      </c>
      <c r="AA1330" s="166">
        <f t="shared" si="430"/>
        <v>3915.9294870084568</v>
      </c>
      <c r="AB1330" s="159"/>
      <c r="AC1330" s="169"/>
      <c r="AD1330" s="161" t="s">
        <v>1071</v>
      </c>
      <c r="AE1330" s="170">
        <v>40789</v>
      </c>
      <c r="AF1330" s="165">
        <f t="shared" si="431"/>
        <v>6094.268653602061</v>
      </c>
      <c r="AG1330" s="171">
        <f t="shared" si="421"/>
        <v>8.9862672775569976</v>
      </c>
      <c r="AH1330" s="165">
        <f t="shared" si="432"/>
        <v>5597.6051879844272</v>
      </c>
      <c r="AI1330" s="172">
        <f t="shared" si="422"/>
        <v>8.2539151443113088</v>
      </c>
      <c r="AJ1330" s="168">
        <f t="shared" ref="AJ1330:AJ1340" si="447">Z1330</f>
        <v>1225.4887243515675</v>
      </c>
      <c r="AK1330" s="166">
        <f t="shared" ref="AK1330:AK1340" si="448">AA1330</f>
        <v>3915.9294870084568</v>
      </c>
      <c r="AL1330" s="171">
        <f t="shared" si="442"/>
        <v>2.0957475620348278</v>
      </c>
      <c r="AM1330" s="165">
        <f t="shared" si="435"/>
        <v>4722.409018922408</v>
      </c>
      <c r="AN1330" s="171">
        <f t="shared" si="443"/>
        <v>0.34816999421989647</v>
      </c>
      <c r="AO1330" s="165">
        <f t="shared" si="437"/>
        <v>4337.5477397899758</v>
      </c>
      <c r="AP1330" s="173">
        <f t="shared" si="444"/>
        <v>0.31979524972104378</v>
      </c>
      <c r="AQ1330" s="166">
        <f t="shared" si="439"/>
        <v>3984.0514278981941</v>
      </c>
      <c r="AR1330" s="171">
        <f t="shared" si="445"/>
        <v>0.29373295643493597</v>
      </c>
    </row>
    <row r="1331" spans="1:44" x14ac:dyDescent="0.25">
      <c r="A1331" s="159" t="s">
        <v>1124</v>
      </c>
      <c r="B1331" s="160">
        <v>40789</v>
      </c>
      <c r="C1331" s="161">
        <v>4301350438</v>
      </c>
      <c r="D1331" s="162">
        <v>359</v>
      </c>
      <c r="E1331" s="162">
        <v>20832</v>
      </c>
      <c r="F1331" s="162" t="s">
        <v>1695</v>
      </c>
      <c r="G1331" s="162" t="s">
        <v>1696</v>
      </c>
      <c r="H1331" s="162">
        <v>40.303530000000002</v>
      </c>
      <c r="I1331" s="163">
        <v>-110.34038</v>
      </c>
      <c r="J1331" s="161">
        <v>20832</v>
      </c>
      <c r="K1331" s="162">
        <v>365</v>
      </c>
      <c r="L1331" s="162">
        <v>730</v>
      </c>
      <c r="M1331" s="162">
        <v>1095</v>
      </c>
      <c r="N1331" s="162">
        <v>1460</v>
      </c>
      <c r="O1331" s="162">
        <v>1825</v>
      </c>
      <c r="P1331" s="162">
        <v>2190</v>
      </c>
      <c r="Q1331" s="164">
        <v>2.3290384453705478E-4</v>
      </c>
      <c r="R1331" s="165">
        <f t="shared" si="423"/>
        <v>19134.25841625292</v>
      </c>
      <c r="S1331" s="165">
        <f t="shared" si="424"/>
        <v>17574.877358868362</v>
      </c>
      <c r="T1331" s="165">
        <f t="shared" si="425"/>
        <v>16142.580886066622</v>
      </c>
      <c r="U1331" s="165">
        <f t="shared" si="426"/>
        <v>14827.012009373262</v>
      </c>
      <c r="V1331" s="165">
        <f t="shared" si="427"/>
        <v>13618.657801854524</v>
      </c>
      <c r="W1331" s="166">
        <f t="shared" si="428"/>
        <v>12508.780609792793</v>
      </c>
      <c r="X1331" s="159"/>
      <c r="Y1331" s="167">
        <f t="shared" si="420"/>
        <v>30.717700607999998</v>
      </c>
      <c r="Z1331" s="168">
        <f t="shared" si="429"/>
        <v>3847.6836632542359</v>
      </c>
      <c r="AA1331" s="166">
        <f t="shared" si="430"/>
        <v>12294.897222812386</v>
      </c>
      <c r="AB1331" s="159"/>
      <c r="AC1331" s="169"/>
      <c r="AD1331" s="161" t="s">
        <v>1124</v>
      </c>
      <c r="AE1331" s="170">
        <v>40789</v>
      </c>
      <c r="AF1331" s="165">
        <f t="shared" si="431"/>
        <v>19134.25841625292</v>
      </c>
      <c r="AG1331" s="171">
        <f t="shared" si="421"/>
        <v>28.214305942135244</v>
      </c>
      <c r="AH1331" s="165">
        <f t="shared" si="432"/>
        <v>17574.877358868362</v>
      </c>
      <c r="AI1331" s="172">
        <f t="shared" si="422"/>
        <v>25.91492996025519</v>
      </c>
      <c r="AJ1331" s="168">
        <f t="shared" si="447"/>
        <v>3847.6836632542359</v>
      </c>
      <c r="AK1331" s="166">
        <f t="shared" si="448"/>
        <v>12294.897222812386</v>
      </c>
      <c r="AL1331" s="171">
        <f t="shared" si="442"/>
        <v>6.580047206075287</v>
      </c>
      <c r="AM1331" s="165">
        <f t="shared" si="435"/>
        <v>14827.012009373262</v>
      </c>
      <c r="AN1331" s="171">
        <f t="shared" si="443"/>
        <v>1.0931540798174653</v>
      </c>
      <c r="AO1331" s="165">
        <f t="shared" si="437"/>
        <v>13618.657801854524</v>
      </c>
      <c r="AP1331" s="173">
        <f t="shared" si="444"/>
        <v>1.0040655074888898</v>
      </c>
      <c r="AQ1331" s="166">
        <f t="shared" si="439"/>
        <v>12508.780609792793</v>
      </c>
      <c r="AR1331" s="171">
        <f t="shared" si="445"/>
        <v>0.92223736977431592</v>
      </c>
    </row>
    <row r="1332" spans="1:44" x14ac:dyDescent="0.25">
      <c r="A1332" s="159" t="s">
        <v>1142</v>
      </c>
      <c r="B1332" s="160">
        <v>40789</v>
      </c>
      <c r="C1332" s="161">
        <v>4301350487</v>
      </c>
      <c r="D1332" s="162">
        <v>363</v>
      </c>
      <c r="E1332" s="162">
        <v>87596</v>
      </c>
      <c r="F1332" s="162" t="s">
        <v>1695</v>
      </c>
      <c r="G1332" s="162" t="s">
        <v>1696</v>
      </c>
      <c r="H1332" s="162">
        <v>40.319189999999899</v>
      </c>
      <c r="I1332" s="163">
        <v>-110.16313</v>
      </c>
      <c r="J1332" s="161">
        <v>87596</v>
      </c>
      <c r="K1332" s="162">
        <v>365</v>
      </c>
      <c r="L1332" s="162">
        <v>730</v>
      </c>
      <c r="M1332" s="162">
        <v>1095</v>
      </c>
      <c r="N1332" s="162">
        <v>1460</v>
      </c>
      <c r="O1332" s="162">
        <v>1825</v>
      </c>
      <c r="P1332" s="162">
        <v>2190</v>
      </c>
      <c r="Q1332" s="164">
        <v>2.3290384453705478E-4</v>
      </c>
      <c r="R1332" s="165">
        <f t="shared" si="423"/>
        <v>80457.205272181774</v>
      </c>
      <c r="S1332" s="165">
        <f t="shared" si="424"/>
        <v>73900.199554888299</v>
      </c>
      <c r="T1332" s="165">
        <f t="shared" si="425"/>
        <v>67877.568898612313</v>
      </c>
      <c r="U1332" s="165">
        <f t="shared" si="426"/>
        <v>62345.763439567025</v>
      </c>
      <c r="V1332" s="165">
        <f t="shared" si="427"/>
        <v>57264.782489019242</v>
      </c>
      <c r="W1332" s="166">
        <f t="shared" si="428"/>
        <v>52597.885286838013</v>
      </c>
      <c r="X1332" s="159"/>
      <c r="Y1332" s="167">
        <f t="shared" si="420"/>
        <v>129.16415622399998</v>
      </c>
      <c r="Z1332" s="168">
        <f t="shared" si="429"/>
        <v>16179.036970354167</v>
      </c>
      <c r="AA1332" s="166">
        <f t="shared" si="430"/>
        <v>51698.531928258148</v>
      </c>
      <c r="AB1332" s="159"/>
      <c r="AC1332" s="169"/>
      <c r="AD1332" s="161" t="s">
        <v>1142</v>
      </c>
      <c r="AE1332" s="170">
        <v>40789</v>
      </c>
      <c r="AF1332" s="165">
        <f t="shared" si="431"/>
        <v>80457.205272181774</v>
      </c>
      <c r="AG1332" s="171">
        <f t="shared" si="421"/>
        <v>118.637689290864</v>
      </c>
      <c r="AH1332" s="165">
        <f t="shared" si="432"/>
        <v>73900.199554888299</v>
      </c>
      <c r="AI1332" s="172">
        <f t="shared" si="422"/>
        <v>108.96909585246321</v>
      </c>
      <c r="AJ1332" s="168">
        <f t="shared" si="447"/>
        <v>16179.036970354167</v>
      </c>
      <c r="AK1332" s="166">
        <f t="shared" si="448"/>
        <v>51698.531928258148</v>
      </c>
      <c r="AL1332" s="171">
        <f t="shared" si="442"/>
        <v>27.668289893594995</v>
      </c>
      <c r="AM1332" s="165">
        <f t="shared" si="435"/>
        <v>62345.763439567025</v>
      </c>
      <c r="AN1332" s="171">
        <f t="shared" si="443"/>
        <v>4.5965785702616495</v>
      </c>
      <c r="AO1332" s="165">
        <f t="shared" si="437"/>
        <v>57264.782489019242</v>
      </c>
      <c r="AP1332" s="173">
        <f t="shared" si="444"/>
        <v>4.2219720715244229</v>
      </c>
      <c r="AQ1332" s="166">
        <f t="shared" si="439"/>
        <v>52597.885286838013</v>
      </c>
      <c r="AR1332" s="171">
        <f t="shared" si="445"/>
        <v>3.8778948081197666</v>
      </c>
    </row>
    <row r="1333" spans="1:44" x14ac:dyDescent="0.25">
      <c r="A1333" s="159" t="s">
        <v>1564</v>
      </c>
      <c r="B1333" s="160">
        <v>40794</v>
      </c>
      <c r="C1333" s="161">
        <v>4304751313</v>
      </c>
      <c r="D1333" s="162">
        <v>366</v>
      </c>
      <c r="E1333" s="162">
        <v>14195</v>
      </c>
      <c r="F1333" s="162" t="s">
        <v>1695</v>
      </c>
      <c r="G1333" s="162" t="s">
        <v>1697</v>
      </c>
      <c r="H1333" s="162">
        <v>40.151400000000002</v>
      </c>
      <c r="I1333" s="163">
        <v>-109.87597</v>
      </c>
      <c r="J1333" s="161">
        <v>14195</v>
      </c>
      <c r="K1333" s="162">
        <v>365</v>
      </c>
      <c r="L1333" s="162">
        <v>730</v>
      </c>
      <c r="M1333" s="162">
        <v>1095</v>
      </c>
      <c r="N1333" s="162">
        <v>1460</v>
      </c>
      <c r="O1333" s="162">
        <v>1825</v>
      </c>
      <c r="P1333" s="162">
        <v>2190</v>
      </c>
      <c r="Q1333" s="164">
        <v>2.3290384453705478E-4</v>
      </c>
      <c r="R1333" s="165">
        <f t="shared" si="423"/>
        <v>13038.152756274492</v>
      </c>
      <c r="S1333" s="165">
        <f t="shared" si="424"/>
        <v>11975.584874670527</v>
      </c>
      <c r="T1333" s="165">
        <f t="shared" si="425"/>
        <v>10999.612887755169</v>
      </c>
      <c r="U1333" s="165">
        <f t="shared" si="426"/>
        <v>10103.179506194963</v>
      </c>
      <c r="V1333" s="165">
        <f t="shared" si="427"/>
        <v>9279.8025872371818</v>
      </c>
      <c r="W1333" s="166">
        <f t="shared" si="428"/>
        <v>8523.5282620971921</v>
      </c>
      <c r="X1333" s="159"/>
      <c r="Y1333" s="167">
        <f t="shared" si="420"/>
        <v>20.93115208</v>
      </c>
      <c r="Z1333" s="168">
        <f t="shared" si="429"/>
        <v>2621.8255376293141</v>
      </c>
      <c r="AA1333" s="166">
        <f t="shared" si="430"/>
        <v>8377.7873501258546</v>
      </c>
      <c r="AB1333" s="159"/>
      <c r="AC1333" s="169"/>
      <c r="AD1333" s="161" t="s">
        <v>1564</v>
      </c>
      <c r="AE1333" s="170">
        <v>40794</v>
      </c>
      <c r="AF1333" s="165">
        <f t="shared" si="431"/>
        <v>13038.152756274492</v>
      </c>
      <c r="AG1333" s="171">
        <f t="shared" si="421"/>
        <v>19.225329917848015</v>
      </c>
      <c r="AH1333" s="165">
        <f t="shared" si="432"/>
        <v>11975.584874670527</v>
      </c>
      <c r="AI1333" s="172">
        <f t="shared" si="422"/>
        <v>17.658526823436176</v>
      </c>
      <c r="AJ1333" s="168">
        <f t="shared" si="447"/>
        <v>2621.8255376293141</v>
      </c>
      <c r="AK1333" s="166">
        <f t="shared" si="448"/>
        <v>8377.7873501258546</v>
      </c>
      <c r="AL1333" s="171">
        <f t="shared" si="442"/>
        <v>4.4836679190782789</v>
      </c>
      <c r="AM1333" s="165">
        <f t="shared" si="435"/>
        <v>10103.179506194963</v>
      </c>
      <c r="AN1333" s="171">
        <f t="shared" si="443"/>
        <v>0.74487913608913792</v>
      </c>
      <c r="AO1333" s="165">
        <f t="shared" si="437"/>
        <v>9279.8025872371818</v>
      </c>
      <c r="AP1333" s="173">
        <f t="shared" si="444"/>
        <v>0.68417386130975377</v>
      </c>
      <c r="AQ1333" s="166">
        <f t="shared" si="439"/>
        <v>8523.5282620971921</v>
      </c>
      <c r="AR1333" s="171">
        <f t="shared" si="445"/>
        <v>0.62841587288529266</v>
      </c>
    </row>
    <row r="1334" spans="1:44" x14ac:dyDescent="0.25">
      <c r="A1334" s="159" t="s">
        <v>1194</v>
      </c>
      <c r="B1334" s="160">
        <v>40795</v>
      </c>
      <c r="C1334" s="161">
        <v>4301350648</v>
      </c>
      <c r="D1334" s="162">
        <v>363</v>
      </c>
      <c r="E1334" s="162">
        <v>11546</v>
      </c>
      <c r="F1334" s="162" t="s">
        <v>1695</v>
      </c>
      <c r="G1334" s="162" t="s">
        <v>1696</v>
      </c>
      <c r="H1334" s="162">
        <v>40.068710000000003</v>
      </c>
      <c r="I1334" s="163">
        <v>-110.13578</v>
      </c>
      <c r="J1334" s="161">
        <v>11546</v>
      </c>
      <c r="K1334" s="162">
        <v>365</v>
      </c>
      <c r="L1334" s="162">
        <v>730</v>
      </c>
      <c r="M1334" s="162">
        <v>1095</v>
      </c>
      <c r="N1334" s="162">
        <v>1460</v>
      </c>
      <c r="O1334" s="162">
        <v>1825</v>
      </c>
      <c r="P1334" s="162">
        <v>2190</v>
      </c>
      <c r="Q1334" s="164">
        <v>2.3290384453705478E-4</v>
      </c>
      <c r="R1334" s="165">
        <f t="shared" si="423"/>
        <v>10605.037810774587</v>
      </c>
      <c r="S1334" s="165">
        <f t="shared" si="424"/>
        <v>9740.7610400102785</v>
      </c>
      <c r="T1334" s="165">
        <f t="shared" si="425"/>
        <v>8946.9200705897274</v>
      </c>
      <c r="U1334" s="165">
        <f t="shared" si="426"/>
        <v>8217.7746092657308</v>
      </c>
      <c r="V1334" s="165">
        <f t="shared" si="427"/>
        <v>7548.0521783896093</v>
      </c>
      <c r="W1334" s="166">
        <f t="shared" si="428"/>
        <v>6932.9099904314317</v>
      </c>
      <c r="X1334" s="159"/>
      <c r="Y1334" s="167">
        <f t="shared" si="420"/>
        <v>17.025085023999999</v>
      </c>
      <c r="Z1334" s="168">
        <f t="shared" si="429"/>
        <v>2132.553551072072</v>
      </c>
      <c r="AA1334" s="166">
        <f t="shared" si="430"/>
        <v>6814.3665195176554</v>
      </c>
      <c r="AB1334" s="159"/>
      <c r="AC1334" s="169"/>
      <c r="AD1334" s="161" t="s">
        <v>1194</v>
      </c>
      <c r="AE1334" s="170">
        <v>40795</v>
      </c>
      <c r="AF1334" s="165">
        <f t="shared" si="431"/>
        <v>10605.037810774587</v>
      </c>
      <c r="AG1334" s="171">
        <f t="shared" si="421"/>
        <v>15.637594873650803</v>
      </c>
      <c r="AH1334" s="165">
        <f t="shared" si="432"/>
        <v>9740.7610400102785</v>
      </c>
      <c r="AI1334" s="172">
        <f t="shared" si="422"/>
        <v>14.363180746980916</v>
      </c>
      <c r="AJ1334" s="168">
        <f t="shared" si="447"/>
        <v>2132.553551072072</v>
      </c>
      <c r="AK1334" s="166">
        <f t="shared" si="448"/>
        <v>6814.3665195176554</v>
      </c>
      <c r="AL1334" s="171">
        <f t="shared" si="442"/>
        <v>3.6469482066697996</v>
      </c>
      <c r="AM1334" s="165">
        <f t="shared" si="435"/>
        <v>8217.7746092657308</v>
      </c>
      <c r="AN1334" s="171">
        <f t="shared" si="443"/>
        <v>0.60587351217225693</v>
      </c>
      <c r="AO1334" s="165">
        <f t="shared" si="437"/>
        <v>7548.0521783896093</v>
      </c>
      <c r="AP1334" s="173">
        <f t="shared" si="444"/>
        <v>0.55649675256656694</v>
      </c>
      <c r="AQ1334" s="166">
        <f t="shared" si="439"/>
        <v>6932.9099904314317</v>
      </c>
      <c r="AR1334" s="171">
        <f t="shared" si="445"/>
        <v>0.51114404144653669</v>
      </c>
    </row>
    <row r="1335" spans="1:44" x14ac:dyDescent="0.25">
      <c r="A1335" s="159" t="s">
        <v>1580</v>
      </c>
      <c r="B1335" s="160">
        <v>40797</v>
      </c>
      <c r="C1335" s="161">
        <v>4304751490</v>
      </c>
      <c r="D1335" s="162">
        <v>354</v>
      </c>
      <c r="E1335" s="162">
        <v>11443</v>
      </c>
      <c r="F1335" s="162" t="s">
        <v>1695</v>
      </c>
      <c r="G1335" s="162" t="s">
        <v>1697</v>
      </c>
      <c r="H1335" s="162">
        <v>40.136980000000001</v>
      </c>
      <c r="I1335" s="163">
        <v>-109.81438</v>
      </c>
      <c r="J1335" s="161">
        <v>11443</v>
      </c>
      <c r="K1335" s="162">
        <v>365</v>
      </c>
      <c r="L1335" s="162">
        <v>730</v>
      </c>
      <c r="M1335" s="162">
        <v>1095</v>
      </c>
      <c r="N1335" s="162">
        <v>1460</v>
      </c>
      <c r="O1335" s="162">
        <v>1825</v>
      </c>
      <c r="P1335" s="162">
        <v>2190</v>
      </c>
      <c r="Q1335" s="164">
        <v>2.3290384453705478E-4</v>
      </c>
      <c r="R1335" s="165">
        <f t="shared" si="423"/>
        <v>10510.431982391618</v>
      </c>
      <c r="S1335" s="165">
        <f t="shared" si="424"/>
        <v>9653.8652850197141</v>
      </c>
      <c r="T1335" s="165">
        <f t="shared" si="425"/>
        <v>8867.1060425912237</v>
      </c>
      <c r="U1335" s="165">
        <f t="shared" si="426"/>
        <v>8144.465170087281</v>
      </c>
      <c r="V1335" s="165">
        <f t="shared" si="427"/>
        <v>7480.7172247802091</v>
      </c>
      <c r="W1335" s="166">
        <f t="shared" si="428"/>
        <v>6871.0626208649637</v>
      </c>
      <c r="X1335" s="159"/>
      <c r="Y1335" s="167">
        <f t="shared" si="420"/>
        <v>16.873206992</v>
      </c>
      <c r="Z1335" s="168">
        <f t="shared" si="429"/>
        <v>2113.5293854943466</v>
      </c>
      <c r="AA1335" s="166">
        <f t="shared" si="430"/>
        <v>6753.5766570968772</v>
      </c>
      <c r="AB1335" s="159"/>
      <c r="AC1335" s="169"/>
      <c r="AD1335" s="161" t="s">
        <v>1580</v>
      </c>
      <c r="AE1335" s="170">
        <v>40797</v>
      </c>
      <c r="AF1335" s="165">
        <f t="shared" si="431"/>
        <v>10510.431982391618</v>
      </c>
      <c r="AG1335" s="171">
        <f t="shared" si="421"/>
        <v>15.498094417043665</v>
      </c>
      <c r="AH1335" s="165">
        <f t="shared" si="432"/>
        <v>9653.8652850197141</v>
      </c>
      <c r="AI1335" s="172">
        <f t="shared" si="422"/>
        <v>14.235049132834108</v>
      </c>
      <c r="AJ1335" s="168">
        <f t="shared" si="447"/>
        <v>2113.5293854943466</v>
      </c>
      <c r="AK1335" s="166">
        <f t="shared" si="448"/>
        <v>6753.5766570968772</v>
      </c>
      <c r="AL1335" s="171">
        <f t="shared" si="442"/>
        <v>3.6144143711174888</v>
      </c>
      <c r="AM1335" s="165">
        <f t="shared" si="435"/>
        <v>8144.465170087281</v>
      </c>
      <c r="AN1335" s="171">
        <f t="shared" si="443"/>
        <v>0.60046861248805949</v>
      </c>
      <c r="AO1335" s="165">
        <f t="shared" si="437"/>
        <v>7480.7172247802091</v>
      </c>
      <c r="AP1335" s="173">
        <f t="shared" si="444"/>
        <v>0.55153233497481591</v>
      </c>
      <c r="AQ1335" s="166">
        <f t="shared" si="439"/>
        <v>6871.0626208649637</v>
      </c>
      <c r="AR1335" s="171">
        <f t="shared" si="445"/>
        <v>0.50658420806103577</v>
      </c>
    </row>
    <row r="1336" spans="1:44" x14ac:dyDescent="0.25">
      <c r="A1336" s="159" t="s">
        <v>1576</v>
      </c>
      <c r="B1336" s="160">
        <v>40798</v>
      </c>
      <c r="C1336" s="161">
        <v>4304751416</v>
      </c>
      <c r="D1336" s="162">
        <v>351</v>
      </c>
      <c r="E1336" s="162">
        <v>5443</v>
      </c>
      <c r="F1336" s="162" t="s">
        <v>1695</v>
      </c>
      <c r="G1336" s="162" t="s">
        <v>1697</v>
      </c>
      <c r="H1336" s="162">
        <v>40.129750000000001</v>
      </c>
      <c r="I1336" s="163">
        <v>-109.9524</v>
      </c>
      <c r="J1336" s="161">
        <v>5443</v>
      </c>
      <c r="K1336" s="162">
        <v>365</v>
      </c>
      <c r="L1336" s="162">
        <v>730</v>
      </c>
      <c r="M1336" s="162">
        <v>1095</v>
      </c>
      <c r="N1336" s="162">
        <v>1460</v>
      </c>
      <c r="O1336" s="162">
        <v>1825</v>
      </c>
      <c r="P1336" s="162">
        <v>2190</v>
      </c>
      <c r="Q1336" s="164">
        <v>2.3290384453705478E-4</v>
      </c>
      <c r="R1336" s="165">
        <f t="shared" si="423"/>
        <v>4999.4128532865134</v>
      </c>
      <c r="S1336" s="165">
        <f t="shared" si="424"/>
        <v>4591.9766447926504</v>
      </c>
      <c r="T1336" s="165">
        <f t="shared" si="425"/>
        <v>4217.7451883093618</v>
      </c>
      <c r="U1336" s="165">
        <f t="shared" si="426"/>
        <v>3874.0124024106503</v>
      </c>
      <c r="V1336" s="165">
        <f t="shared" si="427"/>
        <v>3558.2927426792521</v>
      </c>
      <c r="W1336" s="166">
        <f t="shared" si="428"/>
        <v>3268.3032286435373</v>
      </c>
      <c r="X1336" s="159"/>
      <c r="Y1336" s="167">
        <f t="shared" si="420"/>
        <v>8.0259429919999992</v>
      </c>
      <c r="Z1336" s="168">
        <f t="shared" si="429"/>
        <v>1005.3255654326424</v>
      </c>
      <c r="AA1336" s="166">
        <f t="shared" si="430"/>
        <v>3212.4196228767191</v>
      </c>
      <c r="AB1336" s="159"/>
      <c r="AC1336" s="169"/>
      <c r="AD1336" s="161" t="s">
        <v>1576</v>
      </c>
      <c r="AE1336" s="170">
        <v>40798</v>
      </c>
      <c r="AF1336" s="165">
        <f t="shared" si="431"/>
        <v>4999.4128532865134</v>
      </c>
      <c r="AG1336" s="171">
        <f t="shared" si="421"/>
        <v>7.3718542263365086</v>
      </c>
      <c r="AH1336" s="165">
        <f t="shared" si="432"/>
        <v>4591.9766447926504</v>
      </c>
      <c r="AI1336" s="172">
        <f t="shared" si="422"/>
        <v>6.7710716097191339</v>
      </c>
      <c r="AJ1336" s="168">
        <f t="shared" si="447"/>
        <v>1005.3255654326424</v>
      </c>
      <c r="AK1336" s="166">
        <f t="shared" si="448"/>
        <v>3212.4196228767191</v>
      </c>
      <c r="AL1336" s="171">
        <f t="shared" si="442"/>
        <v>1.7192394845750669</v>
      </c>
      <c r="AM1336" s="165">
        <f t="shared" si="435"/>
        <v>3874.0124024106503</v>
      </c>
      <c r="AN1336" s="171">
        <f t="shared" si="443"/>
        <v>0.28562008719501075</v>
      </c>
      <c r="AO1336" s="165">
        <f t="shared" si="437"/>
        <v>3558.2927426792521</v>
      </c>
      <c r="AP1336" s="173">
        <f t="shared" si="444"/>
        <v>0.26234296069806201</v>
      </c>
      <c r="AQ1336" s="166">
        <f t="shared" si="439"/>
        <v>3268.3032286435373</v>
      </c>
      <c r="AR1336" s="171">
        <f t="shared" si="445"/>
        <v>0.240962845798848</v>
      </c>
    </row>
    <row r="1337" spans="1:44" x14ac:dyDescent="0.25">
      <c r="A1337" s="159" t="s">
        <v>1591</v>
      </c>
      <c r="B1337" s="160">
        <v>40801</v>
      </c>
      <c r="C1337" s="161">
        <v>4304751569</v>
      </c>
      <c r="D1337" s="162">
        <v>364</v>
      </c>
      <c r="E1337" s="162">
        <v>12035</v>
      </c>
      <c r="F1337" s="162" t="s">
        <v>1695</v>
      </c>
      <c r="G1337" s="162" t="s">
        <v>1697</v>
      </c>
      <c r="H1337" s="162">
        <v>40.162599999999898</v>
      </c>
      <c r="I1337" s="163">
        <v>-109.80978</v>
      </c>
      <c r="J1337" s="161">
        <v>12035</v>
      </c>
      <c r="K1337" s="162">
        <v>365</v>
      </c>
      <c r="L1337" s="162">
        <v>730</v>
      </c>
      <c r="M1337" s="162">
        <v>1095</v>
      </c>
      <c r="N1337" s="162">
        <v>1460</v>
      </c>
      <c r="O1337" s="162">
        <v>1825</v>
      </c>
      <c r="P1337" s="162">
        <v>2190</v>
      </c>
      <c r="Q1337" s="164">
        <v>2.3290384453705478E-4</v>
      </c>
      <c r="R1337" s="165">
        <f t="shared" si="423"/>
        <v>11054.185869796655</v>
      </c>
      <c r="S1337" s="165">
        <f t="shared" si="424"/>
        <v>10153.304964188785</v>
      </c>
      <c r="T1337" s="165">
        <f t="shared" si="425"/>
        <v>9325.8429802136998</v>
      </c>
      <c r="U1337" s="165">
        <f t="shared" si="426"/>
        <v>8565.8165098313748</v>
      </c>
      <c r="V1337" s="165">
        <f t="shared" si="427"/>
        <v>7867.7297736808368</v>
      </c>
      <c r="W1337" s="166">
        <f t="shared" si="428"/>
        <v>7226.5348808974777</v>
      </c>
      <c r="X1337" s="159"/>
      <c r="Y1337" s="167">
        <f t="shared" si="420"/>
        <v>17.746137040000001</v>
      </c>
      <c r="Z1337" s="174">
        <f t="shared" si="429"/>
        <v>2222.8721624071009</v>
      </c>
      <c r="AA1337" s="166">
        <f t="shared" si="430"/>
        <v>7102.9708178065985</v>
      </c>
      <c r="AB1337" s="159"/>
      <c r="AC1337" s="169"/>
      <c r="AD1337" s="161" t="s">
        <v>1591</v>
      </c>
      <c r="AE1337" s="170">
        <v>40801</v>
      </c>
      <c r="AF1337" s="165">
        <f t="shared" si="431"/>
        <v>11054.185869796655</v>
      </c>
      <c r="AG1337" s="171">
        <f t="shared" si="421"/>
        <v>16.299883449193437</v>
      </c>
      <c r="AH1337" s="165">
        <f t="shared" si="432"/>
        <v>10153.304964188785</v>
      </c>
      <c r="AI1337" s="172">
        <f t="shared" si="422"/>
        <v>14.971494915114787</v>
      </c>
      <c r="AJ1337" s="168">
        <f t="shared" si="447"/>
        <v>2222.8721624071009</v>
      </c>
      <c r="AK1337" s="166">
        <f t="shared" si="448"/>
        <v>7102.9708178065985</v>
      </c>
      <c r="AL1337" s="171">
        <f t="shared" si="442"/>
        <v>3.8014049599230075</v>
      </c>
      <c r="AM1337" s="165">
        <f t="shared" si="435"/>
        <v>8565.8165098313748</v>
      </c>
      <c r="AN1337" s="171">
        <f t="shared" si="443"/>
        <v>0.63153366698364033</v>
      </c>
      <c r="AO1337" s="165">
        <f t="shared" si="437"/>
        <v>7867.7297736808368</v>
      </c>
      <c r="AP1337" s="173">
        <f t="shared" si="444"/>
        <v>0.58006568657012225</v>
      </c>
      <c r="AQ1337" s="166">
        <f t="shared" si="439"/>
        <v>7226.5348808974777</v>
      </c>
      <c r="AR1337" s="171">
        <f t="shared" si="445"/>
        <v>0.53279218247090498</v>
      </c>
    </row>
    <row r="1338" spans="1:44" x14ac:dyDescent="0.25">
      <c r="A1338" s="159" t="s">
        <v>1573</v>
      </c>
      <c r="B1338" s="160">
        <v>40802</v>
      </c>
      <c r="C1338" s="161">
        <v>4304751413</v>
      </c>
      <c r="D1338" s="162">
        <v>356</v>
      </c>
      <c r="E1338" s="162">
        <v>9039</v>
      </c>
      <c r="F1338" s="162" t="s">
        <v>1695</v>
      </c>
      <c r="G1338" s="162" t="s">
        <v>1697</v>
      </c>
      <c r="H1338" s="162">
        <v>40.129480000000001</v>
      </c>
      <c r="I1338" s="163">
        <v>-109.94662</v>
      </c>
      <c r="J1338" s="161">
        <v>9039</v>
      </c>
      <c r="K1338" s="162">
        <v>365</v>
      </c>
      <c r="L1338" s="162">
        <v>730</v>
      </c>
      <c r="M1338" s="162">
        <v>1095</v>
      </c>
      <c r="N1338" s="162">
        <v>1460</v>
      </c>
      <c r="O1338" s="162">
        <v>1825</v>
      </c>
      <c r="P1338" s="162">
        <v>2190</v>
      </c>
      <c r="Q1338" s="164">
        <v>2.3290384453705478E-4</v>
      </c>
      <c r="R1338" s="165">
        <f t="shared" si="423"/>
        <v>8302.3503179968393</v>
      </c>
      <c r="S1338" s="165">
        <f t="shared" si="424"/>
        <v>7625.7352365020706</v>
      </c>
      <c r="T1338" s="165">
        <f t="shared" si="425"/>
        <v>7004.2621269756237</v>
      </c>
      <c r="U1338" s="165">
        <f t="shared" si="426"/>
        <v>6433.437094504844</v>
      </c>
      <c r="V1338" s="165">
        <f t="shared" si="427"/>
        <v>5909.1324822850929</v>
      </c>
      <c r="W1338" s="166">
        <f t="shared" si="428"/>
        <v>5427.5570243815791</v>
      </c>
      <c r="X1338" s="159"/>
      <c r="Y1338" s="167">
        <f t="shared" si="420"/>
        <v>13.328403216</v>
      </c>
      <c r="Z1338" s="168">
        <f t="shared" si="429"/>
        <v>1669.5090549229569</v>
      </c>
      <c r="AA1338" s="166">
        <f t="shared" si="430"/>
        <v>5334.7530720526665</v>
      </c>
      <c r="AB1338" s="159"/>
      <c r="AC1338" s="169"/>
      <c r="AD1338" s="161" t="s">
        <v>1573</v>
      </c>
      <c r="AE1338" s="170">
        <v>40802</v>
      </c>
      <c r="AF1338" s="165">
        <f t="shared" si="431"/>
        <v>8302.3503179968393</v>
      </c>
      <c r="AG1338" s="171">
        <f t="shared" si="421"/>
        <v>12.242180847300331</v>
      </c>
      <c r="AH1338" s="165">
        <f t="shared" si="432"/>
        <v>7625.7352365020706</v>
      </c>
      <c r="AI1338" s="172">
        <f t="shared" si="422"/>
        <v>11.244482138572709</v>
      </c>
      <c r="AJ1338" s="168">
        <f t="shared" si="447"/>
        <v>1669.5090549229569</v>
      </c>
      <c r="AK1338" s="166">
        <f t="shared" si="448"/>
        <v>5334.7530720526665</v>
      </c>
      <c r="AL1338" s="171">
        <f t="shared" si="442"/>
        <v>2.8550809665761583</v>
      </c>
      <c r="AM1338" s="165">
        <f t="shared" si="435"/>
        <v>6433.437094504844</v>
      </c>
      <c r="AN1338" s="171">
        <f t="shared" si="443"/>
        <v>0.47431930335397793</v>
      </c>
      <c r="AO1338" s="165">
        <f t="shared" si="437"/>
        <v>5909.1324822850929</v>
      </c>
      <c r="AP1338" s="173">
        <f t="shared" si="444"/>
        <v>0.4356637923479299</v>
      </c>
      <c r="AQ1338" s="166">
        <f t="shared" si="439"/>
        <v>5427.5570243815791</v>
      </c>
      <c r="AR1338" s="171">
        <f t="shared" si="445"/>
        <v>0.40015858224798589</v>
      </c>
    </row>
    <row r="1339" spans="1:44" x14ac:dyDescent="0.25">
      <c r="A1339" s="159" t="s">
        <v>1193</v>
      </c>
      <c r="B1339" s="160">
        <v>40805</v>
      </c>
      <c r="C1339" s="161">
        <v>4301350647</v>
      </c>
      <c r="D1339" s="162">
        <v>347</v>
      </c>
      <c r="E1339" s="162">
        <v>22342</v>
      </c>
      <c r="F1339" s="162" t="s">
        <v>1695</v>
      </c>
      <c r="G1339" s="162" t="s">
        <v>1696</v>
      </c>
      <c r="H1339" s="162">
        <v>40.193080000000002</v>
      </c>
      <c r="I1339" s="163">
        <v>-110.65998</v>
      </c>
      <c r="J1339" s="161">
        <v>22342</v>
      </c>
      <c r="K1339" s="162">
        <v>365</v>
      </c>
      <c r="L1339" s="162">
        <v>730</v>
      </c>
      <c r="M1339" s="162">
        <v>1095</v>
      </c>
      <c r="N1339" s="162">
        <v>1460</v>
      </c>
      <c r="O1339" s="162">
        <v>1825</v>
      </c>
      <c r="P1339" s="162">
        <v>2190</v>
      </c>
      <c r="Q1339" s="164">
        <v>2.3290384453705478E-4</v>
      </c>
      <c r="R1339" s="165">
        <f t="shared" si="423"/>
        <v>20521.198230411039</v>
      </c>
      <c r="S1339" s="165">
        <f t="shared" si="424"/>
        <v>18848.785999992175</v>
      </c>
      <c r="T1339" s="165">
        <f t="shared" si="425"/>
        <v>17312.670034394225</v>
      </c>
      <c r="U1339" s="165">
        <f t="shared" si="426"/>
        <v>15901.742622571881</v>
      </c>
      <c r="V1339" s="165">
        <f t="shared" si="427"/>
        <v>14605.801296516598</v>
      </c>
      <c r="W1339" s="166">
        <f t="shared" si="428"/>
        <v>13415.475056835185</v>
      </c>
      <c r="X1339" s="159"/>
      <c r="Y1339" s="167">
        <f t="shared" si="420"/>
        <v>32.944262047999999</v>
      </c>
      <c r="Z1339" s="168">
        <f t="shared" si="429"/>
        <v>4126.5816246364311</v>
      </c>
      <c r="AA1339" s="166">
        <f t="shared" si="430"/>
        <v>13186.088409757793</v>
      </c>
      <c r="AB1339" s="159"/>
      <c r="AC1339" s="169"/>
      <c r="AD1339" s="161" t="s">
        <v>1193</v>
      </c>
      <c r="AE1339" s="170">
        <v>40805</v>
      </c>
      <c r="AF1339" s="165">
        <f t="shared" si="431"/>
        <v>20521.198230411039</v>
      </c>
      <c r="AG1339" s="171">
        <f t="shared" si="421"/>
        <v>30.259409723463214</v>
      </c>
      <c r="AH1339" s="165">
        <f t="shared" si="432"/>
        <v>18848.785999992175</v>
      </c>
      <c r="AI1339" s="172">
        <f t="shared" si="422"/>
        <v>27.79336430357246</v>
      </c>
      <c r="AJ1339" s="168">
        <f t="shared" si="447"/>
        <v>4126.5816246364311</v>
      </c>
      <c r="AK1339" s="166">
        <f t="shared" si="448"/>
        <v>13186.088409757793</v>
      </c>
      <c r="AL1339" s="171">
        <f t="shared" si="442"/>
        <v>7.0569995525217966</v>
      </c>
      <c r="AM1339" s="165">
        <f t="shared" si="435"/>
        <v>15901.742622571881</v>
      </c>
      <c r="AN1339" s="171">
        <f t="shared" si="443"/>
        <v>1.1723909586828827</v>
      </c>
      <c r="AO1339" s="165">
        <f t="shared" si="437"/>
        <v>14605.801296516598</v>
      </c>
      <c r="AP1339" s="173">
        <f t="shared" si="444"/>
        <v>1.0768448333485394</v>
      </c>
      <c r="AQ1339" s="166">
        <f t="shared" si="439"/>
        <v>13415.475056835185</v>
      </c>
      <c r="AR1339" s="171">
        <f t="shared" si="445"/>
        <v>0.98908541261029992</v>
      </c>
    </row>
    <row r="1340" spans="1:44" x14ac:dyDescent="0.25">
      <c r="A1340" s="159" t="s">
        <v>1594</v>
      </c>
      <c r="B1340" s="160">
        <v>40805</v>
      </c>
      <c r="C1340" s="161">
        <v>4304751573</v>
      </c>
      <c r="D1340" s="162">
        <v>329</v>
      </c>
      <c r="E1340" s="162">
        <v>9598</v>
      </c>
      <c r="F1340" s="162" t="s">
        <v>1695</v>
      </c>
      <c r="G1340" s="162" t="s">
        <v>1697</v>
      </c>
      <c r="H1340" s="162">
        <v>40.158749999999898</v>
      </c>
      <c r="I1340" s="163">
        <v>-109.8051</v>
      </c>
      <c r="J1340" s="161">
        <v>9598</v>
      </c>
      <c r="K1340" s="162">
        <v>365</v>
      </c>
      <c r="L1340" s="162">
        <v>730</v>
      </c>
      <c r="M1340" s="162">
        <v>1095</v>
      </c>
      <c r="N1340" s="162">
        <v>1460</v>
      </c>
      <c r="O1340" s="162">
        <v>1825</v>
      </c>
      <c r="P1340" s="162">
        <v>2190</v>
      </c>
      <c r="Q1340" s="164">
        <v>2.3290384453705478E-4</v>
      </c>
      <c r="R1340" s="165">
        <f t="shared" si="423"/>
        <v>8815.7936001917969</v>
      </c>
      <c r="S1340" s="165">
        <f t="shared" si="424"/>
        <v>8097.3345281498923</v>
      </c>
      <c r="T1340" s="165">
        <f t="shared" si="425"/>
        <v>7437.4275798995504</v>
      </c>
      <c r="U1340" s="165">
        <f t="shared" si="426"/>
        <v>6831.3009440267169</v>
      </c>
      <c r="V1340" s="165">
        <f t="shared" si="427"/>
        <v>6274.5716965341653</v>
      </c>
      <c r="W1340" s="166">
        <f t="shared" si="428"/>
        <v>5763.2141077568749</v>
      </c>
      <c r="X1340" s="159"/>
      <c r="Y1340" s="167">
        <f t="shared" si="420"/>
        <v>14.152673311999999</v>
      </c>
      <c r="Z1340" s="168">
        <f t="shared" si="429"/>
        <v>1772.7567108253722</v>
      </c>
      <c r="AA1340" s="166">
        <f t="shared" si="430"/>
        <v>5664.670869074178</v>
      </c>
      <c r="AB1340" s="159"/>
      <c r="AC1340" s="169"/>
      <c r="AD1340" s="161" t="s">
        <v>1594</v>
      </c>
      <c r="AE1340" s="170">
        <v>40805</v>
      </c>
      <c r="AF1340" s="165">
        <f t="shared" si="431"/>
        <v>8815.7936001917969</v>
      </c>
      <c r="AG1340" s="171">
        <f t="shared" si="421"/>
        <v>12.999275558401212</v>
      </c>
      <c r="AH1340" s="165">
        <f t="shared" si="432"/>
        <v>8097.3345281498923</v>
      </c>
      <c r="AI1340" s="172">
        <f t="shared" si="422"/>
        <v>11.939876044476254</v>
      </c>
      <c r="AJ1340" s="168">
        <f t="shared" si="447"/>
        <v>1772.7567108253722</v>
      </c>
      <c r="AK1340" s="166">
        <f t="shared" si="448"/>
        <v>5664.670869074178</v>
      </c>
      <c r="AL1340" s="171">
        <f t="shared" si="442"/>
        <v>3.031648093505694</v>
      </c>
      <c r="AM1340" s="165">
        <f t="shared" si="435"/>
        <v>6831.3009440267169</v>
      </c>
      <c r="AN1340" s="171">
        <f t="shared" si="443"/>
        <v>0.50365269096044707</v>
      </c>
      <c r="AO1340" s="165">
        <f t="shared" si="437"/>
        <v>6274.5716965341653</v>
      </c>
      <c r="AP1340" s="173">
        <f t="shared" si="444"/>
        <v>0.46260660238471413</v>
      </c>
      <c r="AQ1340" s="166">
        <f t="shared" si="439"/>
        <v>5763.2141077568749</v>
      </c>
      <c r="AR1340" s="171">
        <f t="shared" si="445"/>
        <v>0.42490563916541302</v>
      </c>
    </row>
    <row r="1341" spans="1:44" x14ac:dyDescent="0.25">
      <c r="A1341" s="43" t="s">
        <v>625</v>
      </c>
      <c r="B1341" s="4">
        <v>40810</v>
      </c>
      <c r="C1341" s="37">
        <v>4301333580</v>
      </c>
      <c r="D1341" s="38">
        <v>328</v>
      </c>
      <c r="E1341" s="38">
        <v>2889</v>
      </c>
      <c r="F1341" s="38" t="s">
        <v>1695</v>
      </c>
      <c r="G1341" s="38" t="s">
        <v>1696</v>
      </c>
      <c r="H1341" s="38">
        <v>40.080210000000001</v>
      </c>
      <c r="I1341" s="39">
        <v>-110.58513000000001</v>
      </c>
      <c r="J1341" s="37">
        <v>2889</v>
      </c>
      <c r="K1341" s="38">
        <v>365</v>
      </c>
      <c r="L1341" s="38">
        <v>730</v>
      </c>
      <c r="M1341" s="38">
        <v>1095</v>
      </c>
      <c r="N1341" s="38">
        <v>1460</v>
      </c>
      <c r="O1341" s="38">
        <v>1825</v>
      </c>
      <c r="P1341" s="38">
        <v>2190</v>
      </c>
      <c r="Q1341" s="40">
        <v>2.3290384453705478E-4</v>
      </c>
      <c r="R1341" s="41">
        <f t="shared" si="423"/>
        <v>2653.5557106641077</v>
      </c>
      <c r="S1341" s="41">
        <f t="shared" si="424"/>
        <v>2437.2993802693309</v>
      </c>
      <c r="T1341" s="41">
        <f t="shared" si="425"/>
        <v>2238.6672513367162</v>
      </c>
      <c r="U1341" s="41">
        <f t="shared" si="426"/>
        <v>2056.2230076362976</v>
      </c>
      <c r="V1341" s="41">
        <f t="shared" si="427"/>
        <v>1888.647388131611</v>
      </c>
      <c r="W1341" s="42">
        <f t="shared" si="428"/>
        <v>1734.7286473546169</v>
      </c>
      <c r="X1341" s="43"/>
      <c r="Y1341" s="176">
        <f t="shared" si="420"/>
        <v>4.2599576159999994</v>
      </c>
      <c r="Z1341" s="155">
        <f t="shared" si="429"/>
        <v>533.6001393597104</v>
      </c>
      <c r="AA1341" s="156">
        <f t="shared" si="430"/>
        <v>1705.0671119770057</v>
      </c>
      <c r="AB1341" s="43"/>
      <c r="AC1341" s="175"/>
      <c r="AD1341" s="37" t="s">
        <v>625</v>
      </c>
      <c r="AE1341" s="57">
        <v>40810</v>
      </c>
      <c r="AF1341" s="41">
        <f t="shared" si="431"/>
        <v>2653.5557106641077</v>
      </c>
      <c r="AG1341" s="85">
        <f t="shared" si="421"/>
        <v>3.9127846518254956</v>
      </c>
      <c r="AH1341" s="41">
        <f t="shared" si="432"/>
        <v>2437.2993802693309</v>
      </c>
      <c r="AI1341" s="87">
        <f t="shared" si="422"/>
        <v>3.59390517737986</v>
      </c>
      <c r="AJ1341" s="155">
        <f t="shared" ref="AJ1341" si="449">T1341</f>
        <v>2238.6672513367162</v>
      </c>
      <c r="AK1341" s="56"/>
      <c r="AL1341" s="85">
        <f>AJ1341*$X$11</f>
        <v>3.3010133634550467</v>
      </c>
      <c r="AM1341" s="41">
        <f t="shared" si="435"/>
        <v>2056.2230076362976</v>
      </c>
      <c r="AN1341" s="85">
        <f>(AM1341*$X$11)</f>
        <v>3.0319912985720565</v>
      </c>
      <c r="AO1341" s="41">
        <f t="shared" si="437"/>
        <v>1888.647388131611</v>
      </c>
      <c r="AP1341" s="91">
        <f>(AO1341*$X$11)</f>
        <v>2.7848936742851382</v>
      </c>
      <c r="AQ1341" s="42">
        <f t="shared" si="439"/>
        <v>1734.7286473546169</v>
      </c>
      <c r="AR1341" s="85">
        <f>(AQ1341*$X$11)</f>
        <v>2.5579337185848661</v>
      </c>
    </row>
    <row r="1342" spans="1:44" x14ac:dyDescent="0.25">
      <c r="A1342" s="159" t="s">
        <v>1170</v>
      </c>
      <c r="B1342" s="160">
        <v>40810</v>
      </c>
      <c r="C1342" s="161">
        <v>4301350599</v>
      </c>
      <c r="D1342" s="162">
        <v>366</v>
      </c>
      <c r="E1342" s="162">
        <v>6491</v>
      </c>
      <c r="F1342" s="162" t="s">
        <v>1695</v>
      </c>
      <c r="G1342" s="162" t="s">
        <v>1696</v>
      </c>
      <c r="H1342" s="162">
        <v>40.044400000000003</v>
      </c>
      <c r="I1342" s="163">
        <v>-110.5564</v>
      </c>
      <c r="J1342" s="161">
        <v>6491</v>
      </c>
      <c r="K1342" s="162">
        <v>365</v>
      </c>
      <c r="L1342" s="162">
        <v>730</v>
      </c>
      <c r="M1342" s="162">
        <v>1095</v>
      </c>
      <c r="N1342" s="162">
        <v>1460</v>
      </c>
      <c r="O1342" s="162">
        <v>1825</v>
      </c>
      <c r="P1342" s="162">
        <v>2190</v>
      </c>
      <c r="Q1342" s="164">
        <v>2.3290384453705478E-4</v>
      </c>
      <c r="R1342" s="165">
        <f t="shared" si="423"/>
        <v>5962.0041945035382</v>
      </c>
      <c r="S1342" s="165">
        <f t="shared" si="424"/>
        <v>5476.1198606189773</v>
      </c>
      <c r="T1342" s="165">
        <f t="shared" si="425"/>
        <v>5029.83355085726</v>
      </c>
      <c r="U1342" s="165">
        <f t="shared" si="426"/>
        <v>4619.9181524981686</v>
      </c>
      <c r="V1342" s="165">
        <f t="shared" si="427"/>
        <v>4243.4095522195521</v>
      </c>
      <c r="W1342" s="166">
        <f t="shared" si="428"/>
        <v>3897.58520248488</v>
      </c>
      <c r="X1342" s="159"/>
      <c r="Y1342" s="167">
        <f t="shared" si="420"/>
        <v>9.5712651040000001</v>
      </c>
      <c r="Z1342" s="168">
        <f t="shared" si="429"/>
        <v>1198.8918326700866</v>
      </c>
      <c r="AA1342" s="166">
        <f t="shared" si="430"/>
        <v>3830.9417181871731</v>
      </c>
      <c r="AB1342" s="159"/>
      <c r="AC1342" s="169"/>
      <c r="AD1342" s="161" t="s">
        <v>1170</v>
      </c>
      <c r="AE1342" s="170">
        <v>40810</v>
      </c>
      <c r="AF1342" s="165">
        <f t="shared" si="431"/>
        <v>5962.0041945035382</v>
      </c>
      <c r="AG1342" s="171">
        <f t="shared" si="421"/>
        <v>8.7912375129800253</v>
      </c>
      <c r="AH1342" s="165">
        <f t="shared" si="432"/>
        <v>5476.1198606189773</v>
      </c>
      <c r="AI1342" s="172">
        <f t="shared" si="422"/>
        <v>8.0747796837565495</v>
      </c>
      <c r="AJ1342" s="168">
        <f>Z1342</f>
        <v>1198.8918326700866</v>
      </c>
      <c r="AK1342" s="166">
        <f>AA1342</f>
        <v>3830.9417181871731</v>
      </c>
      <c r="AL1342" s="171">
        <f t="shared" si="442"/>
        <v>2.0502633647578099</v>
      </c>
      <c r="AM1342" s="165">
        <f t="shared" si="435"/>
        <v>4619.9181524981686</v>
      </c>
      <c r="AN1342" s="171">
        <f t="shared" si="443"/>
        <v>0.34061362961286329</v>
      </c>
      <c r="AO1342" s="165">
        <f t="shared" si="437"/>
        <v>4243.4095522195521</v>
      </c>
      <c r="AP1342" s="173">
        <f t="shared" si="444"/>
        <v>0.3128547047384016</v>
      </c>
      <c r="AQ1342" s="166">
        <f t="shared" si="439"/>
        <v>3897.58520248488</v>
      </c>
      <c r="AR1342" s="171">
        <f t="shared" si="445"/>
        <v>0.2873580437406435</v>
      </c>
    </row>
    <row r="1343" spans="1:44" x14ac:dyDescent="0.25">
      <c r="A1343" s="43" t="s">
        <v>1593</v>
      </c>
      <c r="B1343" s="4">
        <v>40810</v>
      </c>
      <c r="C1343" s="37">
        <v>4304751572</v>
      </c>
      <c r="D1343" s="38">
        <v>237</v>
      </c>
      <c r="E1343" s="38">
        <v>3309</v>
      </c>
      <c r="F1343" s="38" t="s">
        <v>1695</v>
      </c>
      <c r="G1343" s="38" t="s">
        <v>1697</v>
      </c>
      <c r="H1343" s="38">
        <v>40.158729999999899</v>
      </c>
      <c r="I1343" s="39">
        <v>-109.814539999999</v>
      </c>
      <c r="J1343" s="37">
        <v>3309</v>
      </c>
      <c r="K1343" s="38">
        <v>365</v>
      </c>
      <c r="L1343" s="38">
        <v>730</v>
      </c>
      <c r="M1343" s="38">
        <v>1095</v>
      </c>
      <c r="N1343" s="38">
        <v>1460</v>
      </c>
      <c r="O1343" s="38">
        <v>1825</v>
      </c>
      <c r="P1343" s="38">
        <v>2190</v>
      </c>
      <c r="Q1343" s="40">
        <v>2.3290384453705478E-4</v>
      </c>
      <c r="R1343" s="41">
        <f t="shared" si="423"/>
        <v>3039.3270497014646</v>
      </c>
      <c r="S1343" s="41">
        <f t="shared" si="424"/>
        <v>2791.6315850852252</v>
      </c>
      <c r="T1343" s="41">
        <f t="shared" si="425"/>
        <v>2564.1225111364465</v>
      </c>
      <c r="U1343" s="41">
        <f t="shared" si="426"/>
        <v>2355.1547013736617</v>
      </c>
      <c r="V1343" s="41">
        <f t="shared" si="427"/>
        <v>2163.217101878678</v>
      </c>
      <c r="W1343" s="42">
        <f t="shared" si="428"/>
        <v>1986.9218048101168</v>
      </c>
      <c r="X1343" s="43"/>
      <c r="Y1343" s="176">
        <f t="shared" si="420"/>
        <v>4.8792660959999994</v>
      </c>
      <c r="Z1343" s="155">
        <f t="shared" si="429"/>
        <v>611.17440676402975</v>
      </c>
      <c r="AA1343" s="156">
        <f t="shared" si="430"/>
        <v>1952.9481043724168</v>
      </c>
      <c r="AB1343" s="43"/>
      <c r="AC1343" s="175"/>
      <c r="AD1343" s="37" t="s">
        <v>1593</v>
      </c>
      <c r="AE1343" s="57">
        <v>40810</v>
      </c>
      <c r="AF1343" s="41">
        <f t="shared" si="431"/>
        <v>3039.3270497014646</v>
      </c>
      <c r="AG1343" s="85">
        <f t="shared" si="421"/>
        <v>4.4816214651749959</v>
      </c>
      <c r="AH1343" s="41">
        <f t="shared" si="432"/>
        <v>2791.6315850852252</v>
      </c>
      <c r="AI1343" s="87">
        <f t="shared" si="422"/>
        <v>4.1163836039979085</v>
      </c>
      <c r="AJ1343" s="155">
        <f t="shared" ref="AJ1343" si="450">T1343</f>
        <v>2564.1225111364465</v>
      </c>
      <c r="AK1343" s="56"/>
      <c r="AL1343" s="85">
        <f>AJ1343*$X$11</f>
        <v>3.7809114640611803</v>
      </c>
      <c r="AM1343" s="41">
        <f t="shared" si="435"/>
        <v>2355.1547013736617</v>
      </c>
      <c r="AN1343" s="85">
        <f>(AM1343*$X$11)</f>
        <v>3.4727792339823247</v>
      </c>
      <c r="AO1343" s="41">
        <f t="shared" si="437"/>
        <v>2163.217101878678</v>
      </c>
      <c r="AP1343" s="91">
        <f>(AO1343*$X$11)</f>
        <v>3.1897587982725932</v>
      </c>
      <c r="AQ1343" s="42">
        <f t="shared" si="439"/>
        <v>1986.9218048101168</v>
      </c>
      <c r="AR1343" s="85">
        <f>(AQ1343*$X$11)</f>
        <v>2.9298036257519287</v>
      </c>
    </row>
    <row r="1344" spans="1:44" x14ac:dyDescent="0.25">
      <c r="A1344" s="159" t="s">
        <v>1201</v>
      </c>
      <c r="B1344" s="160">
        <v>40812</v>
      </c>
      <c r="C1344" s="161">
        <v>4301350674</v>
      </c>
      <c r="D1344" s="162">
        <v>357</v>
      </c>
      <c r="E1344" s="162">
        <v>6447</v>
      </c>
      <c r="F1344" s="162" t="s">
        <v>1695</v>
      </c>
      <c r="G1344" s="162" t="s">
        <v>1696</v>
      </c>
      <c r="H1344" s="162">
        <v>40.054189999999899</v>
      </c>
      <c r="I1344" s="163">
        <v>-110.19728000000001</v>
      </c>
      <c r="J1344" s="161">
        <v>6447</v>
      </c>
      <c r="K1344" s="162">
        <v>365</v>
      </c>
      <c r="L1344" s="162">
        <v>730</v>
      </c>
      <c r="M1344" s="162">
        <v>1095</v>
      </c>
      <c r="N1344" s="162">
        <v>1460</v>
      </c>
      <c r="O1344" s="162">
        <v>1825</v>
      </c>
      <c r="P1344" s="162">
        <v>2190</v>
      </c>
      <c r="Q1344" s="164">
        <v>2.3290384453705478E-4</v>
      </c>
      <c r="R1344" s="165">
        <f t="shared" si="423"/>
        <v>5921.590054223434</v>
      </c>
      <c r="S1344" s="165">
        <f t="shared" si="424"/>
        <v>5438.9993439239797</v>
      </c>
      <c r="T1344" s="165">
        <f t="shared" si="425"/>
        <v>4995.7382379258597</v>
      </c>
      <c r="U1344" s="165">
        <f t="shared" si="426"/>
        <v>4588.6014988685401</v>
      </c>
      <c r="V1344" s="165">
        <f t="shared" si="427"/>
        <v>4214.6451060174786</v>
      </c>
      <c r="W1344" s="166">
        <f t="shared" si="428"/>
        <v>3871.1649669419226</v>
      </c>
      <c r="X1344" s="159"/>
      <c r="Y1344" s="167">
        <f t="shared" si="420"/>
        <v>9.5063851679999996</v>
      </c>
      <c r="Z1344" s="168">
        <f t="shared" si="429"/>
        <v>1190.7650046563008</v>
      </c>
      <c r="AA1344" s="166">
        <f t="shared" si="430"/>
        <v>3804.9732332695589</v>
      </c>
      <c r="AB1344" s="159"/>
      <c r="AC1344" s="169"/>
      <c r="AD1344" s="161" t="s">
        <v>1201</v>
      </c>
      <c r="AE1344" s="170">
        <v>40812</v>
      </c>
      <c r="AF1344" s="165">
        <f t="shared" si="431"/>
        <v>5921.590054223434</v>
      </c>
      <c r="AG1344" s="171">
        <f t="shared" si="421"/>
        <v>8.7316450849148382</v>
      </c>
      <c r="AH1344" s="165">
        <f t="shared" si="432"/>
        <v>5438.9993439239797</v>
      </c>
      <c r="AI1344" s="172">
        <f t="shared" si="422"/>
        <v>8.02004384858704</v>
      </c>
      <c r="AJ1344" s="168">
        <f t="shared" ref="AJ1344:AK1350" si="451">Z1344</f>
        <v>1190.7650046563008</v>
      </c>
      <c r="AK1344" s="166">
        <f t="shared" si="451"/>
        <v>3804.9732332695589</v>
      </c>
      <c r="AL1344" s="171">
        <f t="shared" si="442"/>
        <v>2.0363654155898319</v>
      </c>
      <c r="AM1344" s="165">
        <f t="shared" si="435"/>
        <v>4588.6014988685401</v>
      </c>
      <c r="AN1344" s="171">
        <f t="shared" si="443"/>
        <v>0.33830474042738096</v>
      </c>
      <c r="AO1344" s="165">
        <f t="shared" si="437"/>
        <v>4214.6451060174786</v>
      </c>
      <c r="AP1344" s="173">
        <f t="shared" si="444"/>
        <v>0.31073398266037211</v>
      </c>
      <c r="AQ1344" s="166">
        <f t="shared" si="439"/>
        <v>3871.1649669419226</v>
      </c>
      <c r="AR1344" s="171">
        <f t="shared" si="445"/>
        <v>0.28541015375072076</v>
      </c>
    </row>
    <row r="1345" spans="1:44" x14ac:dyDescent="0.25">
      <c r="A1345" s="159" t="s">
        <v>1571</v>
      </c>
      <c r="B1345" s="160">
        <v>40813</v>
      </c>
      <c r="C1345" s="161">
        <v>4304751411</v>
      </c>
      <c r="D1345" s="162">
        <v>346</v>
      </c>
      <c r="E1345" s="162">
        <v>14178</v>
      </c>
      <c r="F1345" s="162" t="s">
        <v>1695</v>
      </c>
      <c r="G1345" s="162" t="s">
        <v>1697</v>
      </c>
      <c r="H1345" s="162">
        <v>40.132640000000002</v>
      </c>
      <c r="I1345" s="163">
        <v>-109.937169999999</v>
      </c>
      <c r="J1345" s="161">
        <v>14178</v>
      </c>
      <c r="K1345" s="162">
        <v>365</v>
      </c>
      <c r="L1345" s="162">
        <v>730</v>
      </c>
      <c r="M1345" s="162">
        <v>1095</v>
      </c>
      <c r="N1345" s="162">
        <v>1460</v>
      </c>
      <c r="O1345" s="162">
        <v>1825</v>
      </c>
      <c r="P1345" s="162">
        <v>2190</v>
      </c>
      <c r="Q1345" s="164">
        <v>2.3290384453705478E-4</v>
      </c>
      <c r="R1345" s="165">
        <f t="shared" si="423"/>
        <v>13022.53820207536</v>
      </c>
      <c r="S1345" s="165">
        <f t="shared" si="424"/>
        <v>11961.24285685655</v>
      </c>
      <c r="T1345" s="165">
        <f t="shared" si="425"/>
        <v>10986.439698668039</v>
      </c>
      <c r="U1345" s="165">
        <f t="shared" si="426"/>
        <v>10091.079890019879</v>
      </c>
      <c r="V1345" s="165">
        <f t="shared" si="427"/>
        <v>9268.6890512045629</v>
      </c>
      <c r="W1345" s="166">
        <f t="shared" si="428"/>
        <v>8513.3204438192315</v>
      </c>
      <c r="X1345" s="159"/>
      <c r="Y1345" s="167">
        <f t="shared" si="420"/>
        <v>20.906084831999998</v>
      </c>
      <c r="Z1345" s="168">
        <f t="shared" si="429"/>
        <v>2618.6856268058064</v>
      </c>
      <c r="AA1345" s="166">
        <f t="shared" si="430"/>
        <v>8367.7540718622313</v>
      </c>
      <c r="AB1345" s="159"/>
      <c r="AC1345" s="169"/>
      <c r="AD1345" s="161" t="s">
        <v>1571</v>
      </c>
      <c r="AE1345" s="170">
        <v>40813</v>
      </c>
      <c r="AF1345" s="165">
        <f t="shared" si="431"/>
        <v>13022.53820207536</v>
      </c>
      <c r="AG1345" s="171">
        <f t="shared" si="421"/>
        <v>19.202305570641009</v>
      </c>
      <c r="AH1345" s="165">
        <f t="shared" si="432"/>
        <v>11961.24285685655</v>
      </c>
      <c r="AI1345" s="172">
        <f t="shared" si="422"/>
        <v>17.637378887120683</v>
      </c>
      <c r="AJ1345" s="168">
        <f t="shared" si="451"/>
        <v>2618.6856268058064</v>
      </c>
      <c r="AK1345" s="166">
        <f t="shared" si="451"/>
        <v>8367.7540718622313</v>
      </c>
      <c r="AL1345" s="171">
        <f t="shared" si="442"/>
        <v>4.478298256899742</v>
      </c>
      <c r="AM1345" s="165">
        <f t="shared" si="435"/>
        <v>10091.079890019879</v>
      </c>
      <c r="AN1345" s="171">
        <f t="shared" si="443"/>
        <v>0.74398706526747427</v>
      </c>
      <c r="AO1345" s="165">
        <f t="shared" si="437"/>
        <v>9268.6890512045629</v>
      </c>
      <c r="AP1345" s="173">
        <f t="shared" si="444"/>
        <v>0.6833544914159696</v>
      </c>
      <c r="AQ1345" s="166">
        <f t="shared" si="439"/>
        <v>8513.3204438192315</v>
      </c>
      <c r="AR1345" s="171">
        <f t="shared" si="445"/>
        <v>0.62766327902554975</v>
      </c>
    </row>
    <row r="1346" spans="1:44" x14ac:dyDescent="0.25">
      <c r="A1346" s="159" t="s">
        <v>1575</v>
      </c>
      <c r="B1346" s="160">
        <v>40814</v>
      </c>
      <c r="C1346" s="161">
        <v>4304751415</v>
      </c>
      <c r="D1346" s="162">
        <v>360</v>
      </c>
      <c r="E1346" s="162">
        <v>9696</v>
      </c>
      <c r="F1346" s="162" t="s">
        <v>1695</v>
      </c>
      <c r="G1346" s="162" t="s">
        <v>1697</v>
      </c>
      <c r="H1346" s="162">
        <v>40.132779999999897</v>
      </c>
      <c r="I1346" s="163">
        <v>-109.95225000000001</v>
      </c>
      <c r="J1346" s="161">
        <v>9696</v>
      </c>
      <c r="K1346" s="162">
        <v>365</v>
      </c>
      <c r="L1346" s="162">
        <v>730</v>
      </c>
      <c r="M1346" s="162">
        <v>1095</v>
      </c>
      <c r="N1346" s="162">
        <v>1460</v>
      </c>
      <c r="O1346" s="162">
        <v>1825</v>
      </c>
      <c r="P1346" s="162">
        <v>2190</v>
      </c>
      <c r="Q1346" s="164">
        <v>2.3290384453705478E-4</v>
      </c>
      <c r="R1346" s="165">
        <f t="shared" si="423"/>
        <v>8905.8069126338487</v>
      </c>
      <c r="S1346" s="165">
        <f t="shared" si="424"/>
        <v>8180.0120426069343</v>
      </c>
      <c r="T1346" s="165">
        <f t="shared" si="425"/>
        <v>7513.3671405194873</v>
      </c>
      <c r="U1346" s="165">
        <f t="shared" si="426"/>
        <v>6901.0516725654352</v>
      </c>
      <c r="V1346" s="165">
        <f t="shared" si="427"/>
        <v>6338.6379630751471</v>
      </c>
      <c r="W1346" s="166">
        <f t="shared" si="428"/>
        <v>5822.0591778298249</v>
      </c>
      <c r="X1346" s="159"/>
      <c r="Y1346" s="167">
        <f t="shared" si="420"/>
        <v>14.297178623999999</v>
      </c>
      <c r="Z1346" s="168">
        <f t="shared" si="429"/>
        <v>1790.8573732197133</v>
      </c>
      <c r="AA1346" s="166">
        <f t="shared" si="430"/>
        <v>5722.5097672997736</v>
      </c>
      <c r="AB1346" s="159"/>
      <c r="AC1346" s="169"/>
      <c r="AD1346" s="161" t="s">
        <v>1575</v>
      </c>
      <c r="AE1346" s="170">
        <v>40814</v>
      </c>
      <c r="AF1346" s="165">
        <f t="shared" si="431"/>
        <v>8905.8069126338487</v>
      </c>
      <c r="AG1346" s="171">
        <f t="shared" si="421"/>
        <v>13.132004148182766</v>
      </c>
      <c r="AH1346" s="165">
        <f t="shared" si="432"/>
        <v>8180.0120426069343</v>
      </c>
      <c r="AI1346" s="172">
        <f t="shared" si="422"/>
        <v>12.061787677353799</v>
      </c>
      <c r="AJ1346" s="168">
        <f t="shared" si="451"/>
        <v>1790.8573732197133</v>
      </c>
      <c r="AK1346" s="166">
        <f t="shared" si="451"/>
        <v>5722.5097672997736</v>
      </c>
      <c r="AL1346" s="171">
        <f t="shared" si="442"/>
        <v>3.0626026166525531</v>
      </c>
      <c r="AM1346" s="165">
        <f t="shared" si="435"/>
        <v>6901.0516725654352</v>
      </c>
      <c r="AN1346" s="171">
        <f t="shared" si="443"/>
        <v>0.50879521687356677</v>
      </c>
      <c r="AO1346" s="165">
        <f t="shared" si="437"/>
        <v>6338.6379630751471</v>
      </c>
      <c r="AP1346" s="173">
        <f t="shared" si="444"/>
        <v>0.46733002883123437</v>
      </c>
      <c r="AQ1346" s="166">
        <f t="shared" si="439"/>
        <v>5822.0591778298249</v>
      </c>
      <c r="AR1346" s="171">
        <f t="shared" si="445"/>
        <v>0.4292441214156954</v>
      </c>
    </row>
    <row r="1347" spans="1:44" x14ac:dyDescent="0.25">
      <c r="A1347" s="159" t="s">
        <v>1143</v>
      </c>
      <c r="B1347" s="160">
        <v>40815</v>
      </c>
      <c r="C1347" s="161">
        <v>4301350526</v>
      </c>
      <c r="D1347" s="162">
        <v>365</v>
      </c>
      <c r="E1347" s="162">
        <v>49039</v>
      </c>
      <c r="F1347" s="162" t="s">
        <v>1695</v>
      </c>
      <c r="G1347" s="162" t="s">
        <v>1696</v>
      </c>
      <c r="H1347" s="162">
        <v>40.34178</v>
      </c>
      <c r="I1347" s="163">
        <v>-110.21272</v>
      </c>
      <c r="J1347" s="161">
        <v>49039</v>
      </c>
      <c r="K1347" s="162">
        <v>365</v>
      </c>
      <c r="L1347" s="162">
        <v>730</v>
      </c>
      <c r="M1347" s="162">
        <v>1095</v>
      </c>
      <c r="N1347" s="162">
        <v>1460</v>
      </c>
      <c r="O1347" s="162">
        <v>1825</v>
      </c>
      <c r="P1347" s="162">
        <v>2190</v>
      </c>
      <c r="Q1347" s="164">
        <v>2.3290384453705478E-4</v>
      </c>
      <c r="R1347" s="165">
        <f t="shared" si="423"/>
        <v>45042.477845364199</v>
      </c>
      <c r="S1347" s="165">
        <f t="shared" si="424"/>
        <v>41371.659504682488</v>
      </c>
      <c r="T1347" s="165">
        <f t="shared" si="425"/>
        <v>38000.001155521364</v>
      </c>
      <c r="U1347" s="165">
        <f t="shared" si="426"/>
        <v>34903.122212349052</v>
      </c>
      <c r="V1347" s="165">
        <f t="shared" si="427"/>
        <v>32058.629029624808</v>
      </c>
      <c r="W1347" s="166">
        <f t="shared" si="428"/>
        <v>29445.952972524421</v>
      </c>
      <c r="X1347" s="159"/>
      <c r="Y1347" s="167">
        <f t="shared" si="420"/>
        <v>72.310163215999992</v>
      </c>
      <c r="Z1347" s="168">
        <f t="shared" si="429"/>
        <v>9057.5345220009822</v>
      </c>
      <c r="AA1347" s="166">
        <f t="shared" si="430"/>
        <v>28942.46663352038</v>
      </c>
      <c r="AB1347" s="159"/>
      <c r="AC1347" s="169"/>
      <c r="AD1347" s="161" t="s">
        <v>1143</v>
      </c>
      <c r="AE1347" s="170">
        <v>40815</v>
      </c>
      <c r="AF1347" s="165">
        <f t="shared" si="431"/>
        <v>45042.477845364199</v>
      </c>
      <c r="AG1347" s="171">
        <f t="shared" si="421"/>
        <v>66.417115452014698</v>
      </c>
      <c r="AH1347" s="165">
        <f t="shared" si="432"/>
        <v>41371.659504682488</v>
      </c>
      <c r="AI1347" s="172">
        <f t="shared" si="422"/>
        <v>61.00433229267253</v>
      </c>
      <c r="AJ1347" s="168">
        <f t="shared" si="451"/>
        <v>9057.5345220009822</v>
      </c>
      <c r="AK1347" s="166">
        <f t="shared" si="451"/>
        <v>28942.46663352038</v>
      </c>
      <c r="AL1347" s="171">
        <f t="shared" si="442"/>
        <v>15.489580210192303</v>
      </c>
      <c r="AM1347" s="165">
        <f t="shared" si="435"/>
        <v>34903.122212349052</v>
      </c>
      <c r="AN1347" s="171">
        <f t="shared" si="443"/>
        <v>2.5733094719743033</v>
      </c>
      <c r="AO1347" s="165">
        <f t="shared" si="437"/>
        <v>32058.629029624808</v>
      </c>
      <c r="AP1347" s="173">
        <f t="shared" si="444"/>
        <v>2.3635929541929563</v>
      </c>
      <c r="AQ1347" s="166">
        <f t="shared" si="439"/>
        <v>29445.952972524421</v>
      </c>
      <c r="AR1347" s="171">
        <f t="shared" si="445"/>
        <v>2.1709676639959046</v>
      </c>
    </row>
    <row r="1348" spans="1:44" x14ac:dyDescent="0.25">
      <c r="A1348" s="159" t="s">
        <v>1200</v>
      </c>
      <c r="B1348" s="160">
        <v>40815</v>
      </c>
      <c r="C1348" s="161">
        <v>4301350673</v>
      </c>
      <c r="D1348" s="162">
        <v>349</v>
      </c>
      <c r="E1348" s="162">
        <v>10070</v>
      </c>
      <c r="F1348" s="162" t="s">
        <v>1695</v>
      </c>
      <c r="G1348" s="162" t="s">
        <v>1696</v>
      </c>
      <c r="H1348" s="162">
        <v>40.05424</v>
      </c>
      <c r="I1348" s="163">
        <v>-110.19723</v>
      </c>
      <c r="J1348" s="161">
        <v>10070</v>
      </c>
      <c r="K1348" s="162">
        <v>365</v>
      </c>
      <c r="L1348" s="162">
        <v>730</v>
      </c>
      <c r="M1348" s="162">
        <v>1095</v>
      </c>
      <c r="N1348" s="162">
        <v>1460</v>
      </c>
      <c r="O1348" s="162">
        <v>1825</v>
      </c>
      <c r="P1348" s="162">
        <v>2190</v>
      </c>
      <c r="Q1348" s="164">
        <v>2.3290384453705478E-4</v>
      </c>
      <c r="R1348" s="165">
        <f t="shared" si="423"/>
        <v>9249.3271050147323</v>
      </c>
      <c r="S1348" s="165">
        <f t="shared" si="424"/>
        <v>8495.5364345144208</v>
      </c>
      <c r="T1348" s="165">
        <f t="shared" si="425"/>
        <v>7803.1773004363904</v>
      </c>
      <c r="U1348" s="165">
        <f t="shared" si="426"/>
        <v>7167.2432284172792</v>
      </c>
      <c r="V1348" s="165">
        <f t="shared" si="427"/>
        <v>6583.135755792774</v>
      </c>
      <c r="W1348" s="166">
        <f t="shared" si="428"/>
        <v>6046.6311799449604</v>
      </c>
      <c r="X1348" s="159"/>
      <c r="Y1348" s="167">
        <f t="shared" ref="Y1348:Y1411" si="452">J1348*$X$11</f>
        <v>14.84865808</v>
      </c>
      <c r="Z1348" s="168">
        <f t="shared" si="429"/>
        <v>1859.9354113368929</v>
      </c>
      <c r="AA1348" s="166">
        <f t="shared" si="430"/>
        <v>5943.2418890994968</v>
      </c>
      <c r="AB1348" s="159"/>
      <c r="AC1348" s="169"/>
      <c r="AD1348" s="161" t="s">
        <v>1200</v>
      </c>
      <c r="AE1348" s="170">
        <v>40815</v>
      </c>
      <c r="AF1348" s="165">
        <f t="shared" si="431"/>
        <v>9249.3271050147323</v>
      </c>
      <c r="AG1348" s="171">
        <f t="shared" ref="AG1348:AG1411" si="453">AF1348*$X$11</f>
        <v>13.638539786736843</v>
      </c>
      <c r="AH1348" s="165">
        <f t="shared" si="432"/>
        <v>8495.5364345144208</v>
      </c>
      <c r="AI1348" s="172">
        <f t="shared" ref="AI1348:AI1411" si="454">AH1348*$X$11</f>
        <v>12.527042276294631</v>
      </c>
      <c r="AJ1348" s="168">
        <f t="shared" si="451"/>
        <v>1859.9354113368929</v>
      </c>
      <c r="AK1348" s="166">
        <f t="shared" si="451"/>
        <v>5943.2418890994968</v>
      </c>
      <c r="AL1348" s="171">
        <f t="shared" si="442"/>
        <v>3.1807351845803638</v>
      </c>
      <c r="AM1348" s="165">
        <f t="shared" si="435"/>
        <v>7167.2432284172792</v>
      </c>
      <c r="AN1348" s="171">
        <f t="shared" si="443"/>
        <v>0.52842077495016682</v>
      </c>
      <c r="AO1348" s="165">
        <f t="shared" si="437"/>
        <v>6583.135755792774</v>
      </c>
      <c r="AP1348" s="173">
        <f t="shared" si="444"/>
        <v>0.48535616649448549</v>
      </c>
      <c r="AQ1348" s="166">
        <f t="shared" si="439"/>
        <v>6046.6311799449604</v>
      </c>
      <c r="AR1348" s="171">
        <f t="shared" si="445"/>
        <v>0.44580118633003846</v>
      </c>
    </row>
    <row r="1349" spans="1:44" x14ac:dyDescent="0.25">
      <c r="A1349" s="159" t="s">
        <v>1141</v>
      </c>
      <c r="B1349" s="160">
        <v>40816</v>
      </c>
      <c r="C1349" s="161">
        <v>4301350474</v>
      </c>
      <c r="D1349" s="162">
        <v>364</v>
      </c>
      <c r="E1349" s="162">
        <v>20632</v>
      </c>
      <c r="F1349" s="162" t="s">
        <v>1695</v>
      </c>
      <c r="G1349" s="162" t="s">
        <v>1696</v>
      </c>
      <c r="H1349" s="162">
        <v>40.2972299999999</v>
      </c>
      <c r="I1349" s="163">
        <v>-110.347179999999</v>
      </c>
      <c r="J1349" s="161">
        <v>20632</v>
      </c>
      <c r="K1349" s="162">
        <v>365</v>
      </c>
      <c r="L1349" s="162">
        <v>730</v>
      </c>
      <c r="M1349" s="162">
        <v>1095</v>
      </c>
      <c r="N1349" s="162">
        <v>1460</v>
      </c>
      <c r="O1349" s="162">
        <v>1825</v>
      </c>
      <c r="P1349" s="162">
        <v>2190</v>
      </c>
      <c r="Q1349" s="164">
        <v>2.3290384453705478E-4</v>
      </c>
      <c r="R1349" s="165">
        <f t="shared" ref="R1349:R1412" si="455">(J1349*(EXP(-Q1349*K1349)))</f>
        <v>18950.557778616083</v>
      </c>
      <c r="S1349" s="165">
        <f t="shared" ref="S1349:S1412" si="456">(J1349*(EXP(-Q1349*L1349)))</f>
        <v>17406.147737527463</v>
      </c>
      <c r="T1349" s="165">
        <f t="shared" ref="T1349:T1412" si="457">(J1349*(EXP(-Q1349*M1349)))</f>
        <v>15987.602190923893</v>
      </c>
      <c r="U1349" s="165">
        <f t="shared" ref="U1349:U1412" si="458">(J1349*(EXP(-Q1349*N1349)))</f>
        <v>14684.66358378404</v>
      </c>
      <c r="V1349" s="165">
        <f t="shared" ref="V1349:V1412" si="459">(J1349*(EXP(-Q1349*O1349)))</f>
        <v>13487.910319117826</v>
      </c>
      <c r="W1349" s="166">
        <f t="shared" ref="W1349:W1412" si="460">(J1349*(EXP(-Q1349*P1349)))</f>
        <v>12388.688630052078</v>
      </c>
      <c r="X1349" s="159"/>
      <c r="Y1349" s="167">
        <f t="shared" si="452"/>
        <v>30.422791807999999</v>
      </c>
      <c r="Z1349" s="168">
        <f t="shared" ref="Z1349:Z1412" si="461">(87/365)*T1349</f>
        <v>3810.7435359188457</v>
      </c>
      <c r="AA1349" s="166">
        <f t="shared" ref="AA1349:AA1412" si="462">(278/365)*T1349</f>
        <v>12176.858655005048</v>
      </c>
      <c r="AB1349" s="159"/>
      <c r="AC1349" s="169"/>
      <c r="AD1349" s="161" t="s">
        <v>1141</v>
      </c>
      <c r="AE1349" s="170">
        <v>40816</v>
      </c>
      <c r="AF1349" s="165">
        <f t="shared" ref="AF1349:AF1412" si="463">R1349</f>
        <v>18950.557778616083</v>
      </c>
      <c r="AG1349" s="171">
        <f t="shared" si="453"/>
        <v>27.943431269111674</v>
      </c>
      <c r="AH1349" s="165">
        <f t="shared" ref="AH1349:AH1412" si="464">S1349</f>
        <v>17406.147737527463</v>
      </c>
      <c r="AI1349" s="172">
        <f t="shared" si="454"/>
        <v>25.666130709484694</v>
      </c>
      <c r="AJ1349" s="168">
        <f t="shared" si="451"/>
        <v>3810.7435359188457</v>
      </c>
      <c r="AK1349" s="166">
        <f t="shared" si="451"/>
        <v>12176.858655005048</v>
      </c>
      <c r="AL1349" s="171">
        <f t="shared" si="442"/>
        <v>6.5168747098572073</v>
      </c>
      <c r="AM1349" s="165">
        <f t="shared" ref="AM1349:AM1412" si="465">U1349</f>
        <v>14684.66358378404</v>
      </c>
      <c r="AN1349" s="171">
        <f t="shared" si="443"/>
        <v>1.0826591289743637</v>
      </c>
      <c r="AO1349" s="165">
        <f t="shared" ref="AO1349:AO1412" si="466">V1349</f>
        <v>13487.910319117826</v>
      </c>
      <c r="AP1349" s="173">
        <f t="shared" si="444"/>
        <v>0.99442586167966451</v>
      </c>
      <c r="AQ1349" s="166">
        <f t="shared" ref="AQ1349:AQ1412" si="467">W1349</f>
        <v>12388.688630052078</v>
      </c>
      <c r="AR1349" s="171">
        <f t="shared" si="445"/>
        <v>0.91338332436557645</v>
      </c>
    </row>
    <row r="1350" spans="1:44" x14ac:dyDescent="0.25">
      <c r="A1350" s="159" t="s">
        <v>1207</v>
      </c>
      <c r="B1350" s="160">
        <v>40816</v>
      </c>
      <c r="C1350" s="161">
        <v>4301350692</v>
      </c>
      <c r="D1350" s="162">
        <v>337</v>
      </c>
      <c r="E1350" s="162">
        <v>8521</v>
      </c>
      <c r="F1350" s="162" t="s">
        <v>1695</v>
      </c>
      <c r="G1350" s="162" t="s">
        <v>1696</v>
      </c>
      <c r="H1350" s="162">
        <v>40.054290000000002</v>
      </c>
      <c r="I1350" s="163">
        <v>-110.0986</v>
      </c>
      <c r="J1350" s="161">
        <v>8521</v>
      </c>
      <c r="K1350" s="162">
        <v>365</v>
      </c>
      <c r="L1350" s="162">
        <v>730</v>
      </c>
      <c r="M1350" s="162">
        <v>1095</v>
      </c>
      <c r="N1350" s="162">
        <v>1460</v>
      </c>
      <c r="O1350" s="162">
        <v>1825</v>
      </c>
      <c r="P1350" s="162">
        <v>2190</v>
      </c>
      <c r="Q1350" s="164">
        <v>2.3290384453705478E-4</v>
      </c>
      <c r="R1350" s="165">
        <f t="shared" si="455"/>
        <v>7826.565666517432</v>
      </c>
      <c r="S1350" s="165">
        <f t="shared" si="456"/>
        <v>7188.7255172291343</v>
      </c>
      <c r="T1350" s="165">
        <f t="shared" si="457"/>
        <v>6602.8673065559569</v>
      </c>
      <c r="U1350" s="165">
        <f t="shared" si="458"/>
        <v>6064.7546722287616</v>
      </c>
      <c r="V1350" s="165">
        <f t="shared" si="459"/>
        <v>5570.4965019970432</v>
      </c>
      <c r="W1350" s="166">
        <f t="shared" si="460"/>
        <v>5116.5187968531291</v>
      </c>
      <c r="X1350" s="159"/>
      <c r="Y1350" s="167">
        <f t="shared" si="452"/>
        <v>12.564589423999999</v>
      </c>
      <c r="Z1350" s="168">
        <f t="shared" si="461"/>
        <v>1573.8341251242966</v>
      </c>
      <c r="AA1350" s="166">
        <f t="shared" si="462"/>
        <v>5029.0331814316605</v>
      </c>
      <c r="AB1350" s="159"/>
      <c r="AC1350" s="169"/>
      <c r="AD1350" s="161" t="s">
        <v>1207</v>
      </c>
      <c r="AE1350" s="170">
        <v>40816</v>
      </c>
      <c r="AF1350" s="165">
        <f t="shared" si="463"/>
        <v>7826.565666517432</v>
      </c>
      <c r="AG1350" s="171">
        <f t="shared" si="453"/>
        <v>11.54061544416928</v>
      </c>
      <c r="AH1350" s="165">
        <f t="shared" si="464"/>
        <v>7188.7255172291343</v>
      </c>
      <c r="AI1350" s="172">
        <f t="shared" si="454"/>
        <v>10.600092079077116</v>
      </c>
      <c r="AJ1350" s="168">
        <f t="shared" si="451"/>
        <v>1573.8341251242966</v>
      </c>
      <c r="AK1350" s="166">
        <f t="shared" si="451"/>
        <v>5029.0331814316605</v>
      </c>
      <c r="AL1350" s="171">
        <f t="shared" si="442"/>
        <v>2.6914642013713292</v>
      </c>
      <c r="AM1350" s="165">
        <f t="shared" si="465"/>
        <v>6064.7546722287616</v>
      </c>
      <c r="AN1350" s="171">
        <f t="shared" si="443"/>
        <v>0.44713738067034475</v>
      </c>
      <c r="AO1350" s="165">
        <f t="shared" si="466"/>
        <v>5570.4965019970432</v>
      </c>
      <c r="AP1350" s="173">
        <f t="shared" si="444"/>
        <v>0.41069710970203677</v>
      </c>
      <c r="AQ1350" s="166">
        <f t="shared" si="467"/>
        <v>5116.5187968531291</v>
      </c>
      <c r="AR1350" s="171">
        <f t="shared" si="445"/>
        <v>0.37722660463935032</v>
      </c>
    </row>
    <row r="1351" spans="1:44" x14ac:dyDescent="0.25">
      <c r="A1351" s="43" t="s">
        <v>1175</v>
      </c>
      <c r="B1351" s="4">
        <v>40819</v>
      </c>
      <c r="C1351" s="37">
        <v>4301350617</v>
      </c>
      <c r="D1351" s="38">
        <v>319</v>
      </c>
      <c r="E1351" s="38">
        <v>3380</v>
      </c>
      <c r="F1351" s="38" t="s">
        <v>1695</v>
      </c>
      <c r="G1351" s="38" t="s">
        <v>1696</v>
      </c>
      <c r="H1351" s="38">
        <v>40.143889999999899</v>
      </c>
      <c r="I1351" s="39">
        <v>-110.13564</v>
      </c>
      <c r="J1351" s="37">
        <v>3380</v>
      </c>
      <c r="K1351" s="38">
        <v>365</v>
      </c>
      <c r="L1351" s="38">
        <v>730</v>
      </c>
      <c r="M1351" s="38">
        <v>1095</v>
      </c>
      <c r="N1351" s="38">
        <v>1460</v>
      </c>
      <c r="O1351" s="38">
        <v>1825</v>
      </c>
      <c r="P1351" s="38">
        <v>2190</v>
      </c>
      <c r="Q1351" s="40">
        <v>2.3290384453705478E-4</v>
      </c>
      <c r="R1351" s="41">
        <f t="shared" si="455"/>
        <v>3104.5407760625417</v>
      </c>
      <c r="S1351" s="41">
        <f t="shared" si="456"/>
        <v>2851.5306006612454</v>
      </c>
      <c r="T1351" s="41">
        <f t="shared" si="457"/>
        <v>2619.1399479121151</v>
      </c>
      <c r="U1351" s="41">
        <f t="shared" si="458"/>
        <v>2405.6883924578356</v>
      </c>
      <c r="V1351" s="41">
        <f t="shared" si="459"/>
        <v>2209.6324582502061</v>
      </c>
      <c r="W1351" s="42">
        <f t="shared" si="460"/>
        <v>2029.5544576180703</v>
      </c>
      <c r="X1351" s="43"/>
      <c r="Y1351" s="176">
        <f t="shared" si="452"/>
        <v>4.9839587199999995</v>
      </c>
      <c r="Z1351" s="155">
        <f t="shared" si="461"/>
        <v>624.28815196809319</v>
      </c>
      <c r="AA1351" s="156">
        <f t="shared" si="462"/>
        <v>1994.8517959440219</v>
      </c>
      <c r="AB1351" s="43"/>
      <c r="AC1351" s="175"/>
      <c r="AD1351" s="37" t="s">
        <v>1175</v>
      </c>
      <c r="AE1351" s="57">
        <v>40819</v>
      </c>
      <c r="AF1351" s="41">
        <f t="shared" si="463"/>
        <v>3104.5407760625417</v>
      </c>
      <c r="AG1351" s="85">
        <f t="shared" si="453"/>
        <v>4.5777819740983645</v>
      </c>
      <c r="AH1351" s="41">
        <f t="shared" si="464"/>
        <v>2851.5306006612454</v>
      </c>
      <c r="AI1351" s="87">
        <f t="shared" si="454"/>
        <v>4.2047073380214357</v>
      </c>
      <c r="AJ1351" s="155">
        <f t="shared" ref="AJ1351" si="468">T1351</f>
        <v>2619.1399479121151</v>
      </c>
      <c r="AK1351" s="56"/>
      <c r="AL1351" s="85">
        <f>AJ1351*$X$11</f>
        <v>3.8620370953541219</v>
      </c>
      <c r="AM1351" s="41">
        <f t="shared" si="465"/>
        <v>2405.6883924578356</v>
      </c>
      <c r="AN1351" s="85">
        <f>(AM1351*$X$11)</f>
        <v>3.5472933849683463</v>
      </c>
      <c r="AO1351" s="41">
        <f t="shared" si="466"/>
        <v>2209.6324582502061</v>
      </c>
      <c r="AP1351" s="91">
        <f>(AO1351*$X$11)</f>
        <v>3.2582002835180917</v>
      </c>
      <c r="AQ1351" s="42">
        <f t="shared" si="467"/>
        <v>2029.5544576180703</v>
      </c>
      <c r="AR1351" s="85">
        <f>(AQ1351*$X$11)</f>
        <v>2.9926673481539798</v>
      </c>
    </row>
    <row r="1352" spans="1:44" x14ac:dyDescent="0.25">
      <c r="A1352" s="159" t="s">
        <v>1261</v>
      </c>
      <c r="B1352" s="160">
        <v>40819</v>
      </c>
      <c r="C1352" s="161">
        <v>4301350833</v>
      </c>
      <c r="D1352" s="162">
        <v>365</v>
      </c>
      <c r="E1352" s="162">
        <v>13630</v>
      </c>
      <c r="F1352" s="162" t="s">
        <v>1695</v>
      </c>
      <c r="G1352" s="162" t="s">
        <v>1696</v>
      </c>
      <c r="H1352" s="162">
        <v>40.184370000000001</v>
      </c>
      <c r="I1352" s="163">
        <v>-110.151619999999</v>
      </c>
      <c r="J1352" s="161">
        <v>13630</v>
      </c>
      <c r="K1352" s="162">
        <v>365</v>
      </c>
      <c r="L1352" s="162">
        <v>730</v>
      </c>
      <c r="M1352" s="162">
        <v>1095</v>
      </c>
      <c r="N1352" s="162">
        <v>1460</v>
      </c>
      <c r="O1352" s="162">
        <v>1825</v>
      </c>
      <c r="P1352" s="162">
        <v>2190</v>
      </c>
      <c r="Q1352" s="164">
        <v>2.3290384453705478E-4</v>
      </c>
      <c r="R1352" s="165">
        <f t="shared" si="455"/>
        <v>12519.198454950427</v>
      </c>
      <c r="S1352" s="165">
        <f t="shared" si="456"/>
        <v>11498.923694382478</v>
      </c>
      <c r="T1352" s="165">
        <f t="shared" si="457"/>
        <v>10561.798073976961</v>
      </c>
      <c r="U1352" s="165">
        <f t="shared" si="458"/>
        <v>9701.0452039054126</v>
      </c>
      <c r="V1352" s="165">
        <f t="shared" si="459"/>
        <v>8910.4409485060078</v>
      </c>
      <c r="W1352" s="166">
        <f t="shared" si="460"/>
        <v>8184.2684193296736</v>
      </c>
      <c r="X1352" s="159"/>
      <c r="Y1352" s="167">
        <f t="shared" si="452"/>
        <v>20.098034719999998</v>
      </c>
      <c r="Z1352" s="168">
        <f t="shared" si="461"/>
        <v>2517.4696779068372</v>
      </c>
      <c r="AA1352" s="166">
        <f t="shared" si="462"/>
        <v>8044.3283960701237</v>
      </c>
      <c r="AB1352" s="159"/>
      <c r="AC1352" s="169"/>
      <c r="AD1352" s="161" t="s">
        <v>1261</v>
      </c>
      <c r="AE1352" s="170">
        <v>40819</v>
      </c>
      <c r="AF1352" s="165">
        <f t="shared" si="463"/>
        <v>12519.198454950427</v>
      </c>
      <c r="AG1352" s="171">
        <f t="shared" si="453"/>
        <v>18.460108966556422</v>
      </c>
      <c r="AH1352" s="165">
        <f t="shared" si="464"/>
        <v>11498.923694382478</v>
      </c>
      <c r="AI1352" s="172">
        <f t="shared" si="454"/>
        <v>16.955668940009517</v>
      </c>
      <c r="AJ1352" s="168">
        <f>Z1352</f>
        <v>2517.4696779068372</v>
      </c>
      <c r="AK1352" s="166">
        <f>AA1352</f>
        <v>8044.3283960701237</v>
      </c>
      <c r="AL1352" s="171">
        <f t="shared" si="442"/>
        <v>4.3052056172622013</v>
      </c>
      <c r="AM1352" s="165">
        <f t="shared" si="465"/>
        <v>9701.0452039054126</v>
      </c>
      <c r="AN1352" s="171">
        <f t="shared" si="443"/>
        <v>0.71523089995737577</v>
      </c>
      <c r="AO1352" s="165">
        <f t="shared" si="466"/>
        <v>8910.4409485060078</v>
      </c>
      <c r="AP1352" s="173">
        <f t="shared" si="444"/>
        <v>0.65694186189869264</v>
      </c>
      <c r="AQ1352" s="166">
        <f t="shared" si="467"/>
        <v>8184.2684193296736</v>
      </c>
      <c r="AR1352" s="171">
        <f t="shared" si="445"/>
        <v>0.60340319460560321</v>
      </c>
    </row>
    <row r="1353" spans="1:44" x14ac:dyDescent="0.25">
      <c r="A1353" s="159" t="s">
        <v>1181</v>
      </c>
      <c r="B1353" s="160">
        <v>40823</v>
      </c>
      <c r="C1353" s="161">
        <v>4301350630</v>
      </c>
      <c r="D1353" s="162">
        <v>345</v>
      </c>
      <c r="E1353" s="162">
        <v>23950</v>
      </c>
      <c r="F1353" s="162" t="s">
        <v>1695</v>
      </c>
      <c r="G1353" s="162" t="s">
        <v>1696</v>
      </c>
      <c r="H1353" s="162">
        <v>40.061410000000002</v>
      </c>
      <c r="I1353" s="163">
        <v>-110.10269</v>
      </c>
      <c r="J1353" s="161">
        <v>23950</v>
      </c>
      <c r="K1353" s="162">
        <v>365</v>
      </c>
      <c r="L1353" s="162">
        <v>730</v>
      </c>
      <c r="M1353" s="162">
        <v>1095</v>
      </c>
      <c r="N1353" s="162">
        <v>1460</v>
      </c>
      <c r="O1353" s="162">
        <v>1825</v>
      </c>
      <c r="P1353" s="162">
        <v>2190</v>
      </c>
      <c r="Q1353" s="164">
        <v>2.3290384453705478E-4</v>
      </c>
      <c r="R1353" s="165">
        <f t="shared" si="455"/>
        <v>21998.151357011207</v>
      </c>
      <c r="S1353" s="165">
        <f t="shared" si="456"/>
        <v>20205.372155573026</v>
      </c>
      <c r="T1353" s="165">
        <f t="shared" si="457"/>
        <v>18558.698743341763</v>
      </c>
      <c r="U1353" s="165">
        <f t="shared" si="458"/>
        <v>17046.223964309218</v>
      </c>
      <c r="V1353" s="165">
        <f t="shared" si="459"/>
        <v>15657.011057719656</v>
      </c>
      <c r="W1353" s="166">
        <f t="shared" si="460"/>
        <v>14381.014573950528</v>
      </c>
      <c r="X1353" s="159"/>
      <c r="Y1353" s="167">
        <f t="shared" si="452"/>
        <v>35.315328799999996</v>
      </c>
      <c r="Z1353" s="168">
        <f t="shared" si="461"/>
        <v>4423.5802484129681</v>
      </c>
      <c r="AA1353" s="166">
        <f t="shared" si="462"/>
        <v>14135.118494928794</v>
      </c>
      <c r="AB1353" s="159"/>
      <c r="AC1353" s="169"/>
      <c r="AD1353" s="161" t="s">
        <v>1181</v>
      </c>
      <c r="AE1353" s="170">
        <v>40823</v>
      </c>
      <c r="AF1353" s="165">
        <f t="shared" si="463"/>
        <v>21998.151357011207</v>
      </c>
      <c r="AG1353" s="171">
        <f t="shared" si="453"/>
        <v>32.437242094572731</v>
      </c>
      <c r="AH1353" s="165">
        <f t="shared" si="464"/>
        <v>20205.372155573026</v>
      </c>
      <c r="AI1353" s="172">
        <f t="shared" si="454"/>
        <v>29.793710279767271</v>
      </c>
      <c r="AJ1353" s="168">
        <f>Z1353</f>
        <v>4423.5802484129681</v>
      </c>
      <c r="AK1353" s="166">
        <f>AA1353</f>
        <v>14135.118494928794</v>
      </c>
      <c r="AL1353" s="171">
        <f t="shared" si="442"/>
        <v>7.5649064221151665</v>
      </c>
      <c r="AM1353" s="165">
        <f t="shared" si="465"/>
        <v>17046.223964309218</v>
      </c>
      <c r="AN1353" s="171">
        <f t="shared" si="443"/>
        <v>1.2567703634614196</v>
      </c>
      <c r="AO1353" s="165">
        <f t="shared" si="466"/>
        <v>15657.011057719656</v>
      </c>
      <c r="AP1353" s="173">
        <f t="shared" si="444"/>
        <v>1.1543475856547094</v>
      </c>
      <c r="AQ1353" s="166">
        <f t="shared" si="467"/>
        <v>14381.014573950528</v>
      </c>
      <c r="AR1353" s="171">
        <f t="shared" si="445"/>
        <v>1.0602719376965664</v>
      </c>
    </row>
    <row r="1354" spans="1:44" x14ac:dyDescent="0.25">
      <c r="A1354" s="43" t="s">
        <v>1174</v>
      </c>
      <c r="B1354" s="4">
        <v>40824</v>
      </c>
      <c r="C1354" s="37">
        <v>4301350614</v>
      </c>
      <c r="D1354" s="38">
        <v>353</v>
      </c>
      <c r="E1354" s="38">
        <v>3698</v>
      </c>
      <c r="F1354" s="38" t="s">
        <v>1695</v>
      </c>
      <c r="G1354" s="38" t="s">
        <v>1696</v>
      </c>
      <c r="H1354" s="38">
        <v>40.144190000000002</v>
      </c>
      <c r="I1354" s="39">
        <v>-109.99003</v>
      </c>
      <c r="J1354" s="37">
        <v>3698</v>
      </c>
      <c r="K1354" s="38">
        <v>365</v>
      </c>
      <c r="L1354" s="38">
        <v>730</v>
      </c>
      <c r="M1354" s="38">
        <v>1095</v>
      </c>
      <c r="N1354" s="38">
        <v>1460</v>
      </c>
      <c r="O1354" s="38">
        <v>1825</v>
      </c>
      <c r="P1354" s="38">
        <v>2190</v>
      </c>
      <c r="Q1354" s="40">
        <v>2.3290384453705478E-4</v>
      </c>
      <c r="R1354" s="41">
        <f t="shared" si="455"/>
        <v>3396.6247899051123</v>
      </c>
      <c r="S1354" s="41">
        <f t="shared" si="456"/>
        <v>3119.81069859328</v>
      </c>
      <c r="T1354" s="41">
        <f t="shared" si="457"/>
        <v>2865.5560731890537</v>
      </c>
      <c r="U1354" s="41">
        <f t="shared" si="458"/>
        <v>2632.0223891446967</v>
      </c>
      <c r="V1354" s="41">
        <f t="shared" si="459"/>
        <v>2417.5209558015567</v>
      </c>
      <c r="W1354" s="42">
        <f t="shared" si="460"/>
        <v>2220.500705405806</v>
      </c>
      <c r="X1354" s="43"/>
      <c r="Y1354" s="176">
        <f t="shared" si="452"/>
        <v>5.4528637120000001</v>
      </c>
      <c r="Z1354" s="155">
        <f t="shared" si="461"/>
        <v>683.02295443136347</v>
      </c>
      <c r="AA1354" s="156">
        <f t="shared" si="462"/>
        <v>2182.5331187576903</v>
      </c>
      <c r="AB1354" s="43"/>
      <c r="AC1354" s="175"/>
      <c r="AD1354" s="37" t="s">
        <v>1174</v>
      </c>
      <c r="AE1354" s="57">
        <v>40824</v>
      </c>
      <c r="AF1354" s="41">
        <f t="shared" si="463"/>
        <v>3396.6247899051123</v>
      </c>
      <c r="AG1354" s="85">
        <f t="shared" si="453"/>
        <v>5.0084727042058432</v>
      </c>
      <c r="AH1354" s="41">
        <f t="shared" si="464"/>
        <v>3119.81069859328</v>
      </c>
      <c r="AI1354" s="87">
        <f t="shared" si="454"/>
        <v>4.6002981467465291</v>
      </c>
      <c r="AJ1354" s="155">
        <f t="shared" ref="AJ1354:AJ1355" si="469">T1354</f>
        <v>2865.5560731890537</v>
      </c>
      <c r="AK1354" s="56"/>
      <c r="AL1354" s="85">
        <f>AJ1354*$X$11</f>
        <v>4.2253885143844796</v>
      </c>
      <c r="AM1354" s="41">
        <f t="shared" si="465"/>
        <v>2632.0223891446967</v>
      </c>
      <c r="AN1354" s="85">
        <f>(AM1354*$X$11)</f>
        <v>3.8810328217789776</v>
      </c>
      <c r="AO1354" s="41">
        <f t="shared" si="466"/>
        <v>2417.5209558015567</v>
      </c>
      <c r="AP1354" s="91">
        <f t="shared" ref="AP1354:AP1355" si="470">(AO1354*$X$11)</f>
        <v>3.5647410202514505</v>
      </c>
      <c r="AQ1354" s="42">
        <f t="shared" si="467"/>
        <v>2220.500705405806</v>
      </c>
      <c r="AR1354" s="85">
        <f t="shared" ref="AR1354:AR1355" si="471">(AQ1354*$X$11)</f>
        <v>3.2742259921518988</v>
      </c>
    </row>
    <row r="1355" spans="1:44" x14ac:dyDescent="0.25">
      <c r="A1355" s="43" t="s">
        <v>1211</v>
      </c>
      <c r="B1355" s="4">
        <v>40825</v>
      </c>
      <c r="C1355" s="37">
        <v>4301350696</v>
      </c>
      <c r="D1355" s="38">
        <v>295</v>
      </c>
      <c r="E1355" s="38">
        <v>3809</v>
      </c>
      <c r="F1355" s="38" t="s">
        <v>1695</v>
      </c>
      <c r="G1355" s="38" t="s">
        <v>1696</v>
      </c>
      <c r="H1355" s="38">
        <v>40.053989999999899</v>
      </c>
      <c r="I1355" s="39">
        <v>-110.10339</v>
      </c>
      <c r="J1355" s="37">
        <v>3809</v>
      </c>
      <c r="K1355" s="38">
        <v>365</v>
      </c>
      <c r="L1355" s="38">
        <v>730</v>
      </c>
      <c r="M1355" s="38">
        <v>1095</v>
      </c>
      <c r="N1355" s="38">
        <v>1460</v>
      </c>
      <c r="O1355" s="38">
        <v>1825</v>
      </c>
      <c r="P1355" s="38">
        <v>2190</v>
      </c>
      <c r="Q1355" s="40">
        <v>2.3290384453705478E-4</v>
      </c>
      <c r="R1355" s="41">
        <f t="shared" si="455"/>
        <v>3498.5786437935567</v>
      </c>
      <c r="S1355" s="41">
        <f t="shared" si="456"/>
        <v>3213.4556384374805</v>
      </c>
      <c r="T1355" s="41">
        <f t="shared" si="457"/>
        <v>2951.569248993268</v>
      </c>
      <c r="U1355" s="41">
        <f t="shared" si="458"/>
        <v>2711.0257653467147</v>
      </c>
      <c r="V1355" s="41">
        <f t="shared" si="459"/>
        <v>2490.0858087204247</v>
      </c>
      <c r="W1355" s="42">
        <f t="shared" si="460"/>
        <v>2287.1517541619023</v>
      </c>
      <c r="X1355" s="43"/>
      <c r="Y1355" s="176">
        <f t="shared" si="452"/>
        <v>5.6165380960000002</v>
      </c>
      <c r="Z1355" s="155">
        <f t="shared" si="461"/>
        <v>703.52472510250493</v>
      </c>
      <c r="AA1355" s="156">
        <f t="shared" si="462"/>
        <v>2248.0445238907628</v>
      </c>
      <c r="AB1355" s="43"/>
      <c r="AC1355" s="175"/>
      <c r="AD1355" s="37" t="s">
        <v>1211</v>
      </c>
      <c r="AE1355" s="57">
        <v>40825</v>
      </c>
      <c r="AF1355" s="41">
        <f t="shared" si="463"/>
        <v>3498.5786437935567</v>
      </c>
      <c r="AG1355" s="85">
        <f t="shared" si="453"/>
        <v>5.158808147733926</v>
      </c>
      <c r="AH1355" s="41">
        <f t="shared" si="464"/>
        <v>3213.4556384374805</v>
      </c>
      <c r="AI1355" s="87">
        <f t="shared" si="454"/>
        <v>4.7383817309241563</v>
      </c>
      <c r="AJ1355" s="155">
        <f t="shared" si="469"/>
        <v>2951.569248993268</v>
      </c>
      <c r="AK1355" s="56"/>
      <c r="AL1355" s="85">
        <f>AJ1355*$X$11</f>
        <v>4.3522187266875294</v>
      </c>
      <c r="AM1355" s="41">
        <f t="shared" si="465"/>
        <v>2711.0257653467147</v>
      </c>
      <c r="AN1355" s="85">
        <f>(AM1355*$X$11)</f>
        <v>3.997526776137406</v>
      </c>
      <c r="AO1355" s="41">
        <f t="shared" si="466"/>
        <v>2490.0858087204247</v>
      </c>
      <c r="AP1355" s="91">
        <f t="shared" si="470"/>
        <v>3.6717410887338495</v>
      </c>
      <c r="AQ1355" s="42">
        <f t="shared" si="467"/>
        <v>2287.1517541619023</v>
      </c>
      <c r="AR1355" s="85">
        <f t="shared" si="471"/>
        <v>3.3725058961889078</v>
      </c>
    </row>
    <row r="1356" spans="1:44" x14ac:dyDescent="0.25">
      <c r="A1356" s="159" t="s">
        <v>1258</v>
      </c>
      <c r="B1356" s="160">
        <v>40828</v>
      </c>
      <c r="C1356" s="161">
        <v>4301350814</v>
      </c>
      <c r="D1356" s="162">
        <v>366</v>
      </c>
      <c r="E1356" s="162">
        <v>37409</v>
      </c>
      <c r="F1356" s="162" t="s">
        <v>1695</v>
      </c>
      <c r="G1356" s="162" t="s">
        <v>1696</v>
      </c>
      <c r="H1356" s="162">
        <v>40.231110000000001</v>
      </c>
      <c r="I1356" s="163">
        <v>-110.13136</v>
      </c>
      <c r="J1356" s="161">
        <v>37409</v>
      </c>
      <c r="K1356" s="162">
        <v>365</v>
      </c>
      <c r="L1356" s="162">
        <v>730</v>
      </c>
      <c r="M1356" s="162">
        <v>1095</v>
      </c>
      <c r="N1356" s="162">
        <v>1460</v>
      </c>
      <c r="O1356" s="162">
        <v>1825</v>
      </c>
      <c r="P1356" s="162">
        <v>2190</v>
      </c>
      <c r="Q1356" s="164">
        <v>2.3290384453705478E-4</v>
      </c>
      <c r="R1356" s="165">
        <f t="shared" si="455"/>
        <v>34360.285766782137</v>
      </c>
      <c r="S1356" s="165">
        <f t="shared" si="456"/>
        <v>31560.032023709035</v>
      </c>
      <c r="T1356" s="165">
        <f t="shared" si="457"/>
        <v>28987.990032971691</v>
      </c>
      <c r="U1356" s="165">
        <f t="shared" si="458"/>
        <v>26625.561264335847</v>
      </c>
      <c r="V1356" s="165">
        <f t="shared" si="459"/>
        <v>24455.662908485785</v>
      </c>
      <c r="W1356" s="166">
        <f t="shared" si="460"/>
        <v>22462.60435060189</v>
      </c>
      <c r="X1356" s="159"/>
      <c r="Y1356" s="167">
        <f t="shared" si="452"/>
        <v>55.161216495999994</v>
      </c>
      <c r="Z1356" s="168">
        <f t="shared" si="461"/>
        <v>6909.466117448047</v>
      </c>
      <c r="AA1356" s="166">
        <f t="shared" si="462"/>
        <v>22078.523915523645</v>
      </c>
      <c r="AB1356" s="159"/>
      <c r="AC1356" s="169"/>
      <c r="AD1356" s="161" t="s">
        <v>1258</v>
      </c>
      <c r="AE1356" s="170">
        <v>40828</v>
      </c>
      <c r="AF1356" s="165">
        <f t="shared" si="463"/>
        <v>34360.285766782137</v>
      </c>
      <c r="AG1356" s="171">
        <f t="shared" si="453"/>
        <v>50.665753215693996</v>
      </c>
      <c r="AH1356" s="165">
        <f t="shared" si="464"/>
        <v>31560.032023709035</v>
      </c>
      <c r="AI1356" s="172">
        <f t="shared" si="454"/>
        <v>46.536655860368015</v>
      </c>
      <c r="AJ1356" s="168">
        <f>Z1356</f>
        <v>6909.466117448047</v>
      </c>
      <c r="AK1356" s="166">
        <f>AA1356</f>
        <v>22078.523915523645</v>
      </c>
      <c r="AL1356" s="171">
        <f t="shared" si="442"/>
        <v>11.81609955511091</v>
      </c>
      <c r="AM1356" s="165">
        <f t="shared" si="465"/>
        <v>26625.561264335847</v>
      </c>
      <c r="AN1356" s="171">
        <f t="shared" si="443"/>
        <v>1.9630280804479436</v>
      </c>
      <c r="AO1356" s="165">
        <f t="shared" si="466"/>
        <v>24455.662908485785</v>
      </c>
      <c r="AP1356" s="173">
        <f t="shared" si="444"/>
        <v>1.8030475503865147</v>
      </c>
      <c r="AQ1356" s="166">
        <f t="shared" si="467"/>
        <v>22462.60435060189</v>
      </c>
      <c r="AR1356" s="171">
        <f t="shared" si="445"/>
        <v>1.656104923477697</v>
      </c>
    </row>
    <row r="1357" spans="1:44" x14ac:dyDescent="0.25">
      <c r="A1357" s="159" t="s">
        <v>1592</v>
      </c>
      <c r="B1357" s="160">
        <v>40829</v>
      </c>
      <c r="C1357" s="161">
        <v>4304751571</v>
      </c>
      <c r="D1357" s="162">
        <v>357</v>
      </c>
      <c r="E1357" s="162">
        <v>29831</v>
      </c>
      <c r="F1357" s="162" t="s">
        <v>1695</v>
      </c>
      <c r="G1357" s="162" t="s">
        <v>1697</v>
      </c>
      <c r="H1357" s="162">
        <v>40.162320000000001</v>
      </c>
      <c r="I1357" s="163">
        <v>-109.81926</v>
      </c>
      <c r="J1357" s="161">
        <v>29831</v>
      </c>
      <c r="K1357" s="162">
        <v>365</v>
      </c>
      <c r="L1357" s="162">
        <v>730</v>
      </c>
      <c r="M1357" s="162">
        <v>1095</v>
      </c>
      <c r="N1357" s="162">
        <v>1460</v>
      </c>
      <c r="O1357" s="162">
        <v>1825</v>
      </c>
      <c r="P1357" s="162">
        <v>2190</v>
      </c>
      <c r="Q1357" s="164">
        <v>2.3290384453705478E-4</v>
      </c>
      <c r="R1357" s="165">
        <f t="shared" si="455"/>
        <v>27399.868606722393</v>
      </c>
      <c r="S1357" s="165">
        <f t="shared" si="456"/>
        <v>25166.866671102252</v>
      </c>
      <c r="T1357" s="165">
        <f t="shared" si="457"/>
        <v>23115.8472740137</v>
      </c>
      <c r="U1357" s="165">
        <f t="shared" si="458"/>
        <v>21231.979418760264</v>
      </c>
      <c r="V1357" s="165">
        <f t="shared" si="459"/>
        <v>19501.640787592278</v>
      </c>
      <c r="W1357" s="166">
        <f t="shared" si="460"/>
        <v>17912.319238226228</v>
      </c>
      <c r="X1357" s="159"/>
      <c r="Y1357" s="167">
        <f t="shared" si="452"/>
        <v>43.987122063999998</v>
      </c>
      <c r="Z1357" s="168">
        <f t="shared" si="461"/>
        <v>5509.804692710115</v>
      </c>
      <c r="AA1357" s="166">
        <f t="shared" si="462"/>
        <v>17606.042581303584</v>
      </c>
      <c r="AB1357" s="159"/>
      <c r="AC1357" s="169"/>
      <c r="AD1357" s="161" t="s">
        <v>1592</v>
      </c>
      <c r="AE1357" s="170">
        <v>40829</v>
      </c>
      <c r="AF1357" s="165">
        <f t="shared" si="463"/>
        <v>27399.868606722393</v>
      </c>
      <c r="AG1357" s="171">
        <f t="shared" si="453"/>
        <v>40.402311854830863</v>
      </c>
      <c r="AH1357" s="165">
        <f t="shared" si="464"/>
        <v>25166.866671102252</v>
      </c>
      <c r="AI1357" s="172">
        <f t="shared" si="454"/>
        <v>37.109652248673797</v>
      </c>
      <c r="AJ1357" s="168">
        <f>Z1357</f>
        <v>5509.804692710115</v>
      </c>
      <c r="AK1357" s="166">
        <f>AA1357</f>
        <v>17606.042581303584</v>
      </c>
      <c r="AL1357" s="171">
        <f t="shared" si="442"/>
        <v>9.4224936734078284</v>
      </c>
      <c r="AM1357" s="165">
        <f t="shared" si="465"/>
        <v>21231.979418760264</v>
      </c>
      <c r="AN1357" s="171">
        <f t="shared" si="443"/>
        <v>1.565374393002823</v>
      </c>
      <c r="AO1357" s="165">
        <f t="shared" si="466"/>
        <v>19501.640787592278</v>
      </c>
      <c r="AP1357" s="173">
        <f t="shared" si="444"/>
        <v>1.4378013706749746</v>
      </c>
      <c r="AQ1357" s="166">
        <f t="shared" si="467"/>
        <v>17912.319238226228</v>
      </c>
      <c r="AR1357" s="171">
        <f t="shared" si="445"/>
        <v>1.3206251429405538</v>
      </c>
    </row>
    <row r="1358" spans="1:44" x14ac:dyDescent="0.25">
      <c r="A1358" s="43" t="s">
        <v>1597</v>
      </c>
      <c r="B1358" s="4">
        <v>40829</v>
      </c>
      <c r="C1358" s="37">
        <v>4304751576</v>
      </c>
      <c r="D1358" s="38">
        <v>262</v>
      </c>
      <c r="E1358" s="38">
        <v>2858</v>
      </c>
      <c r="F1358" s="38" t="s">
        <v>1695</v>
      </c>
      <c r="G1358" s="38" t="s">
        <v>1697</v>
      </c>
      <c r="H1358" s="38">
        <v>40.1736</v>
      </c>
      <c r="I1358" s="39">
        <v>-109.81452</v>
      </c>
      <c r="J1358" s="37">
        <v>2858</v>
      </c>
      <c r="K1358" s="38">
        <v>365</v>
      </c>
      <c r="L1358" s="38">
        <v>730</v>
      </c>
      <c r="M1358" s="38">
        <v>1095</v>
      </c>
      <c r="N1358" s="38">
        <v>1460</v>
      </c>
      <c r="O1358" s="38">
        <v>1825</v>
      </c>
      <c r="P1358" s="38">
        <v>2190</v>
      </c>
      <c r="Q1358" s="40">
        <v>2.3290384453705478E-4</v>
      </c>
      <c r="R1358" s="41">
        <f t="shared" si="455"/>
        <v>2625.0821118303979</v>
      </c>
      <c r="S1358" s="41">
        <f t="shared" si="456"/>
        <v>2411.1462889614909</v>
      </c>
      <c r="T1358" s="41">
        <f t="shared" si="457"/>
        <v>2214.6455535895934</v>
      </c>
      <c r="U1358" s="41">
        <f t="shared" si="458"/>
        <v>2034.1590016699686</v>
      </c>
      <c r="V1358" s="41">
        <f t="shared" si="459"/>
        <v>1868.3815283074227</v>
      </c>
      <c r="W1358" s="42">
        <f t="shared" si="460"/>
        <v>1716.1143904948062</v>
      </c>
      <c r="X1358" s="43"/>
      <c r="Y1358" s="176">
        <f t="shared" si="452"/>
        <v>4.2142467520000002</v>
      </c>
      <c r="Z1358" s="155">
        <f t="shared" si="461"/>
        <v>527.87441962272499</v>
      </c>
      <c r="AA1358" s="156">
        <f t="shared" si="462"/>
        <v>1686.7711339668683</v>
      </c>
      <c r="AB1358" s="43"/>
      <c r="AC1358" s="175"/>
      <c r="AD1358" s="37" t="s">
        <v>1597</v>
      </c>
      <c r="AE1358" s="57">
        <v>40829</v>
      </c>
      <c r="AF1358" s="41">
        <f t="shared" si="463"/>
        <v>2625.0821118303979</v>
      </c>
      <c r="AG1358" s="85">
        <f t="shared" si="453"/>
        <v>3.8707990775068422</v>
      </c>
      <c r="AH1358" s="41">
        <f t="shared" si="464"/>
        <v>2411.1462889614909</v>
      </c>
      <c r="AI1358" s="87">
        <f t="shared" si="454"/>
        <v>3.5553412935104323</v>
      </c>
      <c r="AJ1358" s="155">
        <f t="shared" ref="AJ1358" si="472">T1358</f>
        <v>2214.6455535895934</v>
      </c>
      <c r="AK1358" s="56"/>
      <c r="AL1358" s="85">
        <f>AJ1358*$X$11</f>
        <v>3.2655923131722133</v>
      </c>
      <c r="AM1358" s="41">
        <f t="shared" si="465"/>
        <v>2034.1590016699686</v>
      </c>
      <c r="AN1358" s="85">
        <f>(AM1358*$X$11)</f>
        <v>2.9994569509584421</v>
      </c>
      <c r="AO1358" s="41">
        <f t="shared" si="466"/>
        <v>1868.3815283074227</v>
      </c>
      <c r="AP1358" s="91">
        <f>(AO1358*$X$11)</f>
        <v>2.7550107722765405</v>
      </c>
      <c r="AQ1358" s="42">
        <f t="shared" si="467"/>
        <v>1716.1143904948062</v>
      </c>
      <c r="AR1358" s="85">
        <f>(AQ1358*$X$11)</f>
        <v>2.5304861778177736</v>
      </c>
    </row>
    <row r="1359" spans="1:44" x14ac:dyDescent="0.25">
      <c r="A1359" s="159" t="s">
        <v>1632</v>
      </c>
      <c r="B1359" s="160">
        <v>40829</v>
      </c>
      <c r="C1359" s="161">
        <v>4304751747</v>
      </c>
      <c r="D1359" s="162">
        <v>354</v>
      </c>
      <c r="E1359" s="162">
        <v>13316</v>
      </c>
      <c r="F1359" s="162" t="s">
        <v>1695</v>
      </c>
      <c r="G1359" s="162" t="s">
        <v>1697</v>
      </c>
      <c r="H1359" s="162">
        <v>40.158679999999897</v>
      </c>
      <c r="I1359" s="163">
        <v>-109.96539</v>
      </c>
      <c r="J1359" s="161">
        <v>13316</v>
      </c>
      <c r="K1359" s="162">
        <v>365</v>
      </c>
      <c r="L1359" s="162">
        <v>730</v>
      </c>
      <c r="M1359" s="162">
        <v>1095</v>
      </c>
      <c r="N1359" s="162">
        <v>1460</v>
      </c>
      <c r="O1359" s="162">
        <v>1825</v>
      </c>
      <c r="P1359" s="162">
        <v>2190</v>
      </c>
      <c r="Q1359" s="164">
        <v>2.3290384453705478E-4</v>
      </c>
      <c r="R1359" s="165">
        <f t="shared" si="455"/>
        <v>12230.788453860594</v>
      </c>
      <c r="S1359" s="165">
        <f t="shared" si="456"/>
        <v>11234.018188877262</v>
      </c>
      <c r="T1359" s="165">
        <f t="shared" si="457"/>
        <v>10318.481522602877</v>
      </c>
      <c r="U1359" s="165">
        <f t="shared" si="458"/>
        <v>9477.5581757303353</v>
      </c>
      <c r="V1359" s="165">
        <f t="shared" si="459"/>
        <v>8705.1674006093908</v>
      </c>
      <c r="W1359" s="166">
        <f t="shared" si="460"/>
        <v>7995.7240111367528</v>
      </c>
      <c r="X1359" s="159"/>
      <c r="Y1359" s="167">
        <f t="shared" si="452"/>
        <v>19.635027903999998</v>
      </c>
      <c r="Z1359" s="168">
        <f t="shared" si="461"/>
        <v>2459.4736779902746</v>
      </c>
      <c r="AA1359" s="166">
        <f t="shared" si="462"/>
        <v>7859.0078446126017</v>
      </c>
      <c r="AB1359" s="159"/>
      <c r="AC1359" s="169"/>
      <c r="AD1359" s="161" t="s">
        <v>1632</v>
      </c>
      <c r="AE1359" s="170">
        <v>40829</v>
      </c>
      <c r="AF1359" s="165">
        <f t="shared" si="463"/>
        <v>12230.788453860594</v>
      </c>
      <c r="AG1359" s="171">
        <f t="shared" si="453"/>
        <v>18.034835729909414</v>
      </c>
      <c r="AH1359" s="165">
        <f t="shared" si="464"/>
        <v>11234.018188877262</v>
      </c>
      <c r="AI1359" s="172">
        <f t="shared" si="454"/>
        <v>16.565054116299834</v>
      </c>
      <c r="AJ1359" s="168">
        <f t="shared" ref="AJ1359:AJ1367" si="473">Z1359</f>
        <v>2459.4736779902746</v>
      </c>
      <c r="AK1359" s="166">
        <f t="shared" ref="AK1359:AK1367" si="474">AA1359</f>
        <v>7859.0078446126017</v>
      </c>
      <c r="AL1359" s="171">
        <f t="shared" si="442"/>
        <v>4.206024798199814</v>
      </c>
      <c r="AM1359" s="165">
        <f t="shared" si="465"/>
        <v>9477.5581757303353</v>
      </c>
      <c r="AN1359" s="171">
        <f t="shared" si="443"/>
        <v>0.69875382713370615</v>
      </c>
      <c r="AO1359" s="165">
        <f t="shared" si="466"/>
        <v>8705.1674006093908</v>
      </c>
      <c r="AP1359" s="173">
        <f t="shared" si="444"/>
        <v>0.64180761797820918</v>
      </c>
      <c r="AQ1359" s="166">
        <f t="shared" si="467"/>
        <v>7995.7240111367528</v>
      </c>
      <c r="AR1359" s="171">
        <f t="shared" si="445"/>
        <v>0.58950234331388207</v>
      </c>
    </row>
    <row r="1360" spans="1:44" x14ac:dyDescent="0.25">
      <c r="A1360" s="159" t="s">
        <v>1192</v>
      </c>
      <c r="B1360" s="160">
        <v>40834</v>
      </c>
      <c r="C1360" s="161">
        <v>4301350641</v>
      </c>
      <c r="D1360" s="162">
        <v>348</v>
      </c>
      <c r="E1360" s="162">
        <v>14869</v>
      </c>
      <c r="F1360" s="162" t="s">
        <v>1695</v>
      </c>
      <c r="G1360" s="162" t="s">
        <v>1696</v>
      </c>
      <c r="H1360" s="162">
        <v>40.192340000000002</v>
      </c>
      <c r="I1360" s="163">
        <v>-110.64100000000001</v>
      </c>
      <c r="J1360" s="161">
        <v>14869</v>
      </c>
      <c r="K1360" s="162">
        <v>365</v>
      </c>
      <c r="L1360" s="162">
        <v>730</v>
      </c>
      <c r="M1360" s="162">
        <v>1095</v>
      </c>
      <c r="N1360" s="162">
        <v>1460</v>
      </c>
      <c r="O1360" s="162">
        <v>1825</v>
      </c>
      <c r="P1360" s="162">
        <v>2190</v>
      </c>
      <c r="Q1360" s="164">
        <v>2.3290384453705478E-4</v>
      </c>
      <c r="R1360" s="165">
        <f t="shared" si="455"/>
        <v>13657.223905110632</v>
      </c>
      <c r="S1360" s="165">
        <f t="shared" si="456"/>
        <v>12544.203698589366</v>
      </c>
      <c r="T1360" s="165">
        <f t="shared" si="457"/>
        <v>11521.891090386165</v>
      </c>
      <c r="U1360" s="165">
        <f t="shared" si="458"/>
        <v>10582.893700430637</v>
      </c>
      <c r="V1360" s="165">
        <f t="shared" si="459"/>
        <v>9720.4216040598567</v>
      </c>
      <c r="W1360" s="166">
        <f t="shared" si="460"/>
        <v>8928.2382338233983</v>
      </c>
      <c r="X1360" s="159"/>
      <c r="Y1360" s="167">
        <f t="shared" si="452"/>
        <v>21.924994735999999</v>
      </c>
      <c r="Z1360" s="168">
        <f t="shared" si="461"/>
        <v>2746.3137667495789</v>
      </c>
      <c r="AA1360" s="166">
        <f t="shared" si="462"/>
        <v>8775.5773236365858</v>
      </c>
      <c r="AB1360" s="159"/>
      <c r="AC1360" s="169"/>
      <c r="AD1360" s="161" t="s">
        <v>1192</v>
      </c>
      <c r="AE1360" s="170">
        <v>40834</v>
      </c>
      <c r="AF1360" s="165">
        <f t="shared" si="463"/>
        <v>13657.223905110632</v>
      </c>
      <c r="AG1360" s="171">
        <f t="shared" si="453"/>
        <v>20.13817756593745</v>
      </c>
      <c r="AH1360" s="165">
        <f t="shared" si="464"/>
        <v>12544.203698589366</v>
      </c>
      <c r="AI1360" s="172">
        <f t="shared" si="454"/>
        <v>18.496980298532758</v>
      </c>
      <c r="AJ1360" s="168">
        <f t="shared" si="473"/>
        <v>2746.3137667495789</v>
      </c>
      <c r="AK1360" s="166">
        <f t="shared" si="474"/>
        <v>8775.5773236365858</v>
      </c>
      <c r="AL1360" s="171">
        <f t="shared" si="442"/>
        <v>4.696559231333211</v>
      </c>
      <c r="AM1360" s="165">
        <f t="shared" si="465"/>
        <v>10582.893700430637</v>
      </c>
      <c r="AN1360" s="171">
        <f t="shared" si="443"/>
        <v>0.78024712043039035</v>
      </c>
      <c r="AO1360" s="165">
        <f t="shared" si="466"/>
        <v>9720.4216040598567</v>
      </c>
      <c r="AP1360" s="173">
        <f t="shared" si="444"/>
        <v>0.71665946768684241</v>
      </c>
      <c r="AQ1360" s="166">
        <f t="shared" si="467"/>
        <v>8928.2382338233983</v>
      </c>
      <c r="AR1360" s="171">
        <f t="shared" si="445"/>
        <v>0.65825400591274497</v>
      </c>
    </row>
    <row r="1361" spans="1:44" x14ac:dyDescent="0.25">
      <c r="A1361" s="159" t="s">
        <v>1146</v>
      </c>
      <c r="B1361" s="160">
        <v>40835</v>
      </c>
      <c r="C1361" s="161">
        <v>4301350536</v>
      </c>
      <c r="D1361" s="162">
        <v>356</v>
      </c>
      <c r="E1361" s="162">
        <v>12016</v>
      </c>
      <c r="F1361" s="162" t="s">
        <v>1695</v>
      </c>
      <c r="G1361" s="162" t="s">
        <v>1696</v>
      </c>
      <c r="H1361" s="162">
        <v>40.057929999999899</v>
      </c>
      <c r="I1361" s="163">
        <v>-110.06536</v>
      </c>
      <c r="J1361" s="161">
        <v>12016</v>
      </c>
      <c r="K1361" s="162">
        <v>365</v>
      </c>
      <c r="L1361" s="162">
        <v>730</v>
      </c>
      <c r="M1361" s="162">
        <v>1095</v>
      </c>
      <c r="N1361" s="162">
        <v>1460</v>
      </c>
      <c r="O1361" s="162">
        <v>1825</v>
      </c>
      <c r="P1361" s="162">
        <v>2190</v>
      </c>
      <c r="Q1361" s="164">
        <v>2.3290384453705478E-4</v>
      </c>
      <c r="R1361" s="165">
        <f t="shared" si="455"/>
        <v>11036.734309221154</v>
      </c>
      <c r="S1361" s="165">
        <f t="shared" si="456"/>
        <v>10137.275650161399</v>
      </c>
      <c r="T1361" s="165">
        <f t="shared" si="457"/>
        <v>9311.1200041751399</v>
      </c>
      <c r="U1361" s="165">
        <f t="shared" si="458"/>
        <v>8552.2934094003995</v>
      </c>
      <c r="V1361" s="165">
        <f t="shared" si="459"/>
        <v>7855.3087628208505</v>
      </c>
      <c r="W1361" s="166">
        <f t="shared" si="460"/>
        <v>7215.1261428221105</v>
      </c>
      <c r="X1361" s="159"/>
      <c r="Y1361" s="167">
        <f t="shared" si="452"/>
        <v>17.718120704</v>
      </c>
      <c r="Z1361" s="168">
        <f t="shared" si="461"/>
        <v>2219.3628503102386</v>
      </c>
      <c r="AA1361" s="166">
        <f t="shared" si="462"/>
        <v>7091.7571538649008</v>
      </c>
      <c r="AB1361" s="159"/>
      <c r="AC1361" s="169"/>
      <c r="AD1361" s="161" t="s">
        <v>1146</v>
      </c>
      <c r="AE1361" s="170">
        <v>40835</v>
      </c>
      <c r="AF1361" s="165">
        <f t="shared" si="463"/>
        <v>11036.734309221154</v>
      </c>
      <c r="AG1361" s="171">
        <f t="shared" si="453"/>
        <v>16.274150355256197</v>
      </c>
      <c r="AH1361" s="165">
        <f t="shared" si="464"/>
        <v>10137.275650161399</v>
      </c>
      <c r="AI1361" s="172">
        <f t="shared" si="454"/>
        <v>14.947858986291589</v>
      </c>
      <c r="AJ1361" s="168">
        <f t="shared" si="473"/>
        <v>2219.3628503102386</v>
      </c>
      <c r="AK1361" s="166">
        <f t="shared" si="474"/>
        <v>7091.7571538649008</v>
      </c>
      <c r="AL1361" s="171">
        <f t="shared" si="442"/>
        <v>3.795403572782289</v>
      </c>
      <c r="AM1361" s="165">
        <f t="shared" si="465"/>
        <v>8552.2934094003995</v>
      </c>
      <c r="AN1361" s="171">
        <f t="shared" si="443"/>
        <v>0.6305366466535457</v>
      </c>
      <c r="AO1361" s="165">
        <f t="shared" si="466"/>
        <v>7855.3087628208505</v>
      </c>
      <c r="AP1361" s="173">
        <f t="shared" si="444"/>
        <v>0.57914992021824585</v>
      </c>
      <c r="AQ1361" s="166">
        <f t="shared" si="467"/>
        <v>7215.1261428221105</v>
      </c>
      <c r="AR1361" s="171">
        <f t="shared" si="445"/>
        <v>0.53195104815707472</v>
      </c>
    </row>
    <row r="1362" spans="1:44" x14ac:dyDescent="0.25">
      <c r="A1362" s="159" t="s">
        <v>1147</v>
      </c>
      <c r="B1362" s="160">
        <v>40835</v>
      </c>
      <c r="C1362" s="161">
        <v>4301350537</v>
      </c>
      <c r="D1362" s="162">
        <v>366</v>
      </c>
      <c r="E1362" s="162">
        <v>13047</v>
      </c>
      <c r="F1362" s="162" t="s">
        <v>1695</v>
      </c>
      <c r="G1362" s="162" t="s">
        <v>1696</v>
      </c>
      <c r="H1362" s="162">
        <v>40.057899999999897</v>
      </c>
      <c r="I1362" s="163">
        <v>-110.06529</v>
      </c>
      <c r="J1362" s="161">
        <v>13047</v>
      </c>
      <c r="K1362" s="162">
        <v>365</v>
      </c>
      <c r="L1362" s="162">
        <v>730</v>
      </c>
      <c r="M1362" s="162">
        <v>1095</v>
      </c>
      <c r="N1362" s="162">
        <v>1460</v>
      </c>
      <c r="O1362" s="162">
        <v>1825</v>
      </c>
      <c r="P1362" s="162">
        <v>2190</v>
      </c>
      <c r="Q1362" s="164">
        <v>2.3290384453705478E-4</v>
      </c>
      <c r="R1362" s="165">
        <f t="shared" si="455"/>
        <v>11983.711096239049</v>
      </c>
      <c r="S1362" s="165">
        <f t="shared" si="456"/>
        <v>11007.076848173749</v>
      </c>
      <c r="T1362" s="165">
        <f t="shared" si="457"/>
        <v>10110.035177635908</v>
      </c>
      <c r="U1362" s="165">
        <f t="shared" si="458"/>
        <v>9286.0995433128337</v>
      </c>
      <c r="V1362" s="165">
        <f t="shared" si="459"/>
        <v>8529.3120363285325</v>
      </c>
      <c r="W1362" s="166">
        <f t="shared" si="460"/>
        <v>7834.2002983854918</v>
      </c>
      <c r="X1362" s="159"/>
      <c r="Y1362" s="167">
        <f t="shared" si="452"/>
        <v>19.238375567999999</v>
      </c>
      <c r="Z1362" s="168">
        <f t="shared" si="461"/>
        <v>2409.7892067241751</v>
      </c>
      <c r="AA1362" s="166">
        <f t="shared" si="462"/>
        <v>7700.245970911732</v>
      </c>
      <c r="AB1362" s="159"/>
      <c r="AC1362" s="169"/>
      <c r="AD1362" s="161" t="s">
        <v>1147</v>
      </c>
      <c r="AE1362" s="170">
        <v>40835</v>
      </c>
      <c r="AF1362" s="165">
        <f t="shared" si="463"/>
        <v>11983.711096239049</v>
      </c>
      <c r="AG1362" s="171">
        <f t="shared" si="453"/>
        <v>17.67050929469271</v>
      </c>
      <c r="AH1362" s="165">
        <f t="shared" si="464"/>
        <v>11007.076848173749</v>
      </c>
      <c r="AI1362" s="172">
        <f t="shared" si="454"/>
        <v>16.230419124013512</v>
      </c>
      <c r="AJ1362" s="168">
        <f t="shared" si="473"/>
        <v>2409.7892067241751</v>
      </c>
      <c r="AK1362" s="166">
        <f t="shared" si="474"/>
        <v>7700.245970911732</v>
      </c>
      <c r="AL1362" s="171">
        <f t="shared" si="442"/>
        <v>4.1210577907864954</v>
      </c>
      <c r="AM1362" s="165">
        <f t="shared" si="465"/>
        <v>9286.0995433128337</v>
      </c>
      <c r="AN1362" s="171">
        <f t="shared" si="443"/>
        <v>0.68463811824973453</v>
      </c>
      <c r="AO1362" s="165">
        <f t="shared" si="466"/>
        <v>8529.3120363285325</v>
      </c>
      <c r="AP1362" s="173">
        <f t="shared" si="444"/>
        <v>0.62884229436480144</v>
      </c>
      <c r="AQ1362" s="166">
        <f t="shared" si="467"/>
        <v>7834.2002983854918</v>
      </c>
      <c r="AR1362" s="171">
        <f t="shared" si="445"/>
        <v>0.57759365223912729</v>
      </c>
    </row>
    <row r="1363" spans="1:44" x14ac:dyDescent="0.25">
      <c r="A1363" s="159" t="s">
        <v>1212</v>
      </c>
      <c r="B1363" s="160">
        <v>40835</v>
      </c>
      <c r="C1363" s="161">
        <v>4301350697</v>
      </c>
      <c r="D1363" s="162">
        <v>362</v>
      </c>
      <c r="E1363" s="162">
        <v>4074</v>
      </c>
      <c r="F1363" s="162" t="s">
        <v>1695</v>
      </c>
      <c r="G1363" s="162" t="s">
        <v>1696</v>
      </c>
      <c r="H1363" s="162">
        <v>40.054000000000002</v>
      </c>
      <c r="I1363" s="163">
        <v>-110.103309999999</v>
      </c>
      <c r="J1363" s="161">
        <v>4074</v>
      </c>
      <c r="K1363" s="162">
        <v>365</v>
      </c>
      <c r="L1363" s="162">
        <v>730</v>
      </c>
      <c r="M1363" s="162">
        <v>1095</v>
      </c>
      <c r="N1363" s="162">
        <v>1460</v>
      </c>
      <c r="O1363" s="162">
        <v>1825</v>
      </c>
      <c r="P1363" s="162">
        <v>2190</v>
      </c>
      <c r="Q1363" s="164">
        <v>2.3290384453705478E-4</v>
      </c>
      <c r="R1363" s="165">
        <f t="shared" si="455"/>
        <v>3741.9819886623654</v>
      </c>
      <c r="S1363" s="165">
        <f t="shared" si="456"/>
        <v>3437.0223867141758</v>
      </c>
      <c r="T1363" s="165">
        <f t="shared" si="457"/>
        <v>3156.9160200573838</v>
      </c>
      <c r="U1363" s="165">
        <f t="shared" si="458"/>
        <v>2899.6374292524324</v>
      </c>
      <c r="V1363" s="165">
        <f t="shared" si="459"/>
        <v>2663.3262233465503</v>
      </c>
      <c r="W1363" s="166">
        <f t="shared" si="460"/>
        <v>2446.2736273183486</v>
      </c>
      <c r="X1363" s="159"/>
      <c r="Y1363" s="167">
        <f t="shared" si="452"/>
        <v>6.0072922559999995</v>
      </c>
      <c r="Z1363" s="168">
        <f t="shared" si="461"/>
        <v>752.47039382189689</v>
      </c>
      <c r="AA1363" s="166">
        <f t="shared" si="462"/>
        <v>2404.4456262354865</v>
      </c>
      <c r="AB1363" s="159"/>
      <c r="AC1363" s="169"/>
      <c r="AD1363" s="161" t="s">
        <v>1212</v>
      </c>
      <c r="AE1363" s="170">
        <v>40835</v>
      </c>
      <c r="AF1363" s="165">
        <f t="shared" si="463"/>
        <v>3741.9819886623654</v>
      </c>
      <c r="AG1363" s="171">
        <f t="shared" si="453"/>
        <v>5.5177170894901586</v>
      </c>
      <c r="AH1363" s="165">
        <f t="shared" si="464"/>
        <v>3437.0223867141758</v>
      </c>
      <c r="AI1363" s="172">
        <f t="shared" si="454"/>
        <v>5.0680407381950676</v>
      </c>
      <c r="AJ1363" s="168">
        <f t="shared" si="473"/>
        <v>752.47039382189689</v>
      </c>
      <c r="AK1363" s="166">
        <f t="shared" si="474"/>
        <v>2404.4456262354865</v>
      </c>
      <c r="AL1363" s="171">
        <f t="shared" si="442"/>
        <v>1.2868237479623041</v>
      </c>
      <c r="AM1363" s="165">
        <f t="shared" si="465"/>
        <v>2899.6374292524324</v>
      </c>
      <c r="AN1363" s="171">
        <f t="shared" si="443"/>
        <v>0.21378214867398013</v>
      </c>
      <c r="AO1363" s="165">
        <f t="shared" si="466"/>
        <v>2663.3262233465503</v>
      </c>
      <c r="AP1363" s="173">
        <f t="shared" si="444"/>
        <v>0.19635958513391596</v>
      </c>
      <c r="AQ1363" s="166">
        <f t="shared" si="467"/>
        <v>2446.2736273183486</v>
      </c>
      <c r="AR1363" s="171">
        <f t="shared" si="445"/>
        <v>0.18035690497602549</v>
      </c>
    </row>
    <row r="1364" spans="1:44" x14ac:dyDescent="0.25">
      <c r="A1364" s="159" t="s">
        <v>1598</v>
      </c>
      <c r="B1364" s="160">
        <v>40837</v>
      </c>
      <c r="C1364" s="161">
        <v>4304751577</v>
      </c>
      <c r="D1364" s="162">
        <v>359</v>
      </c>
      <c r="E1364" s="162">
        <v>52435</v>
      </c>
      <c r="F1364" s="162" t="s">
        <v>1695</v>
      </c>
      <c r="G1364" s="162" t="s">
        <v>1697</v>
      </c>
      <c r="H1364" s="162">
        <v>40.180480000000003</v>
      </c>
      <c r="I1364" s="163">
        <v>-109.83824</v>
      </c>
      <c r="J1364" s="161">
        <v>52435</v>
      </c>
      <c r="K1364" s="162">
        <v>365</v>
      </c>
      <c r="L1364" s="162">
        <v>730</v>
      </c>
      <c r="M1364" s="162">
        <v>1095</v>
      </c>
      <c r="N1364" s="162">
        <v>1460</v>
      </c>
      <c r="O1364" s="162">
        <v>1825</v>
      </c>
      <c r="P1364" s="162">
        <v>2190</v>
      </c>
      <c r="Q1364" s="164">
        <v>2.3290384453705478E-4</v>
      </c>
      <c r="R1364" s="165">
        <f t="shared" si="455"/>
        <v>48161.714672437687</v>
      </c>
      <c r="S1364" s="165">
        <f t="shared" si="456"/>
        <v>44236.688475051007</v>
      </c>
      <c r="T1364" s="165">
        <f t="shared" si="457"/>
        <v>40631.539399044901</v>
      </c>
      <c r="U1364" s="165">
        <f t="shared" si="458"/>
        <v>37320.198478854021</v>
      </c>
      <c r="V1364" s="165">
        <f t="shared" si="459"/>
        <v>34278.72128649395</v>
      </c>
      <c r="W1364" s="166">
        <f t="shared" si="460"/>
        <v>31485.114788521751</v>
      </c>
      <c r="X1364" s="159"/>
      <c r="Y1364" s="167">
        <f t="shared" si="452"/>
        <v>77.317714639999991</v>
      </c>
      <c r="Z1364" s="168">
        <f t="shared" si="461"/>
        <v>9684.7778841559084</v>
      </c>
      <c r="AA1364" s="166">
        <f t="shared" si="462"/>
        <v>30946.761514888993</v>
      </c>
      <c r="AB1364" s="159"/>
      <c r="AC1364" s="169"/>
      <c r="AD1364" s="161" t="s">
        <v>1598</v>
      </c>
      <c r="AE1364" s="170">
        <v>40837</v>
      </c>
      <c r="AF1364" s="165">
        <f t="shared" si="463"/>
        <v>48161.714672437687</v>
      </c>
      <c r="AG1364" s="171">
        <f t="shared" si="453"/>
        <v>71.016567399954951</v>
      </c>
      <c r="AH1364" s="165">
        <f t="shared" si="464"/>
        <v>44236.688475051007</v>
      </c>
      <c r="AI1364" s="172">
        <f t="shared" si="454"/>
        <v>65.228943570755604</v>
      </c>
      <c r="AJ1364" s="168">
        <f t="shared" si="473"/>
        <v>9684.7778841559084</v>
      </c>
      <c r="AK1364" s="166">
        <f t="shared" si="474"/>
        <v>30946.761514888993</v>
      </c>
      <c r="AL1364" s="171">
        <f t="shared" si="442"/>
        <v>16.562249195975316</v>
      </c>
      <c r="AM1364" s="165">
        <f t="shared" si="465"/>
        <v>37320.198478854021</v>
      </c>
      <c r="AN1364" s="171">
        <f t="shared" si="443"/>
        <v>2.7515137372901686</v>
      </c>
      <c r="AO1364" s="165">
        <f t="shared" si="466"/>
        <v>34278.72128649395</v>
      </c>
      <c r="AP1364" s="173">
        <f t="shared" si="444"/>
        <v>2.5272741400335987</v>
      </c>
      <c r="AQ1364" s="166">
        <f t="shared" si="467"/>
        <v>31485.114788521751</v>
      </c>
      <c r="AR1364" s="171">
        <f t="shared" si="445"/>
        <v>2.3213093550363024</v>
      </c>
    </row>
    <row r="1365" spans="1:44" x14ac:dyDescent="0.25">
      <c r="A1365" s="159" t="s">
        <v>1129</v>
      </c>
      <c r="B1365" s="160">
        <v>40838</v>
      </c>
      <c r="C1365" s="161">
        <v>4301350445</v>
      </c>
      <c r="D1365" s="162">
        <v>52</v>
      </c>
      <c r="E1365" s="162">
        <v>6538</v>
      </c>
      <c r="F1365" s="162" t="s">
        <v>1695</v>
      </c>
      <c r="G1365" s="162" t="s">
        <v>1696</v>
      </c>
      <c r="H1365" s="162">
        <v>40.137639999999898</v>
      </c>
      <c r="I1365" s="163">
        <v>-110.616069999999</v>
      </c>
      <c r="J1365" s="161">
        <v>6538</v>
      </c>
      <c r="K1365" s="162">
        <v>365</v>
      </c>
      <c r="L1365" s="162">
        <v>730</v>
      </c>
      <c r="M1365" s="162">
        <v>1095</v>
      </c>
      <c r="N1365" s="162">
        <v>1460</v>
      </c>
      <c r="O1365" s="162">
        <v>1825</v>
      </c>
      <c r="P1365" s="162">
        <v>2190</v>
      </c>
      <c r="Q1365" s="164">
        <v>2.3290384453705478E-4</v>
      </c>
      <c r="R1365" s="165">
        <f t="shared" si="455"/>
        <v>6005.1738443481945</v>
      </c>
      <c r="S1365" s="165">
        <f t="shared" si="456"/>
        <v>5515.7713216340899</v>
      </c>
      <c r="T1365" s="165">
        <f t="shared" si="457"/>
        <v>5066.2535442158014</v>
      </c>
      <c r="U1365" s="165">
        <f t="shared" si="458"/>
        <v>4653.3700325116351</v>
      </c>
      <c r="V1365" s="165">
        <f t="shared" si="459"/>
        <v>4274.1352106626764</v>
      </c>
      <c r="W1365" s="166">
        <f t="shared" si="460"/>
        <v>3925.8068177239479</v>
      </c>
      <c r="X1365" s="159"/>
      <c r="Y1365" s="167">
        <f t="shared" si="452"/>
        <v>9.6405686719999988</v>
      </c>
      <c r="Z1365" s="168">
        <f t="shared" si="461"/>
        <v>1207.5727625939032</v>
      </c>
      <c r="AA1365" s="166">
        <f t="shared" si="462"/>
        <v>3858.6807816218979</v>
      </c>
      <c r="AB1365" s="159"/>
      <c r="AC1365" s="169"/>
      <c r="AD1365" s="161" t="s">
        <v>1129</v>
      </c>
      <c r="AE1365" s="170">
        <v>40838</v>
      </c>
      <c r="AF1365" s="165">
        <f t="shared" si="463"/>
        <v>6005.1738443481945</v>
      </c>
      <c r="AG1365" s="171">
        <f t="shared" si="453"/>
        <v>8.8548930611405634</v>
      </c>
      <c r="AH1365" s="165">
        <f t="shared" si="464"/>
        <v>5515.7713216340899</v>
      </c>
      <c r="AI1365" s="172">
        <f t="shared" si="454"/>
        <v>8.1332475076876172</v>
      </c>
      <c r="AJ1365" s="168">
        <f t="shared" si="473"/>
        <v>1207.5727625939032</v>
      </c>
      <c r="AK1365" s="166">
        <f t="shared" si="474"/>
        <v>3858.6807816218979</v>
      </c>
      <c r="AL1365" s="171">
        <f t="shared" si="442"/>
        <v>2.0651089013690589</v>
      </c>
      <c r="AM1365" s="165">
        <f t="shared" si="465"/>
        <v>4653.3700325116351</v>
      </c>
      <c r="AN1365" s="171">
        <f t="shared" si="443"/>
        <v>0.34307994306099215</v>
      </c>
      <c r="AO1365" s="165">
        <f t="shared" si="466"/>
        <v>4274.1352106626764</v>
      </c>
      <c r="AP1365" s="173">
        <f t="shared" si="444"/>
        <v>0.31512002150356955</v>
      </c>
      <c r="AQ1365" s="166">
        <f t="shared" si="467"/>
        <v>3925.8068177239479</v>
      </c>
      <c r="AR1365" s="171">
        <f t="shared" si="445"/>
        <v>0.28943874441169731</v>
      </c>
    </row>
    <row r="1366" spans="1:44" x14ac:dyDescent="0.25">
      <c r="A1366" s="159" t="s">
        <v>1600</v>
      </c>
      <c r="B1366" s="160">
        <v>40839</v>
      </c>
      <c r="C1366" s="161">
        <v>4304751580</v>
      </c>
      <c r="D1366" s="162">
        <v>340</v>
      </c>
      <c r="E1366" s="162">
        <v>9564</v>
      </c>
      <c r="F1366" s="162" t="s">
        <v>1695</v>
      </c>
      <c r="G1366" s="162" t="s">
        <v>1697</v>
      </c>
      <c r="H1366" s="162">
        <v>40.173250000000003</v>
      </c>
      <c r="I1366" s="163">
        <v>-109.82398000000001</v>
      </c>
      <c r="J1366" s="161">
        <v>9564</v>
      </c>
      <c r="K1366" s="162">
        <v>365</v>
      </c>
      <c r="L1366" s="162">
        <v>730</v>
      </c>
      <c r="M1366" s="162">
        <v>1095</v>
      </c>
      <c r="N1366" s="162">
        <v>1460</v>
      </c>
      <c r="O1366" s="162">
        <v>1825</v>
      </c>
      <c r="P1366" s="162">
        <v>2190</v>
      </c>
      <c r="Q1366" s="164">
        <v>2.3290384453705478E-4</v>
      </c>
      <c r="R1366" s="165">
        <f t="shared" si="455"/>
        <v>8784.5644917935351</v>
      </c>
      <c r="S1366" s="165">
        <f t="shared" si="456"/>
        <v>8068.6504925219388</v>
      </c>
      <c r="T1366" s="165">
        <f t="shared" si="457"/>
        <v>7411.0812017252865</v>
      </c>
      <c r="U1366" s="165">
        <f t="shared" si="458"/>
        <v>6807.1017116765497</v>
      </c>
      <c r="V1366" s="165">
        <f t="shared" si="459"/>
        <v>6252.3446244689267</v>
      </c>
      <c r="W1366" s="166">
        <f t="shared" si="460"/>
        <v>5742.7984712009538</v>
      </c>
      <c r="X1366" s="159"/>
      <c r="Y1366" s="167">
        <f t="shared" si="452"/>
        <v>14.102538815999999</v>
      </c>
      <c r="Z1366" s="168">
        <f t="shared" si="461"/>
        <v>1766.4768891783558</v>
      </c>
      <c r="AA1366" s="166">
        <f t="shared" si="462"/>
        <v>5644.6043125469305</v>
      </c>
      <c r="AB1366" s="159"/>
      <c r="AC1366" s="169"/>
      <c r="AD1366" s="161" t="s">
        <v>1600</v>
      </c>
      <c r="AE1366" s="170">
        <v>40839</v>
      </c>
      <c r="AF1366" s="165">
        <f t="shared" si="463"/>
        <v>8784.5644917935351</v>
      </c>
      <c r="AG1366" s="171">
        <f t="shared" si="453"/>
        <v>12.953226863987206</v>
      </c>
      <c r="AH1366" s="165">
        <f t="shared" si="464"/>
        <v>8068.6504925219388</v>
      </c>
      <c r="AI1366" s="172">
        <f t="shared" si="454"/>
        <v>11.89758017184527</v>
      </c>
      <c r="AJ1366" s="168">
        <f t="shared" si="473"/>
        <v>1766.4768891783558</v>
      </c>
      <c r="AK1366" s="166">
        <f t="shared" si="474"/>
        <v>5644.6043125469305</v>
      </c>
      <c r="AL1366" s="171">
        <f t="shared" si="442"/>
        <v>3.0209087691486198</v>
      </c>
      <c r="AM1366" s="165">
        <f t="shared" si="465"/>
        <v>6807.1017116765497</v>
      </c>
      <c r="AN1366" s="171">
        <f t="shared" si="443"/>
        <v>0.50186854931711977</v>
      </c>
      <c r="AO1366" s="165">
        <f t="shared" si="466"/>
        <v>6252.3446244689267</v>
      </c>
      <c r="AP1366" s="173">
        <f t="shared" si="444"/>
        <v>0.46096786259714578</v>
      </c>
      <c r="AQ1366" s="166">
        <f t="shared" si="467"/>
        <v>5742.7984712009538</v>
      </c>
      <c r="AR1366" s="171">
        <f t="shared" si="445"/>
        <v>0.42340045144592731</v>
      </c>
    </row>
    <row r="1367" spans="1:44" x14ac:dyDescent="0.25">
      <c r="A1367" s="159" t="s">
        <v>1013</v>
      </c>
      <c r="B1367" s="160">
        <v>40842</v>
      </c>
      <c r="C1367" s="161">
        <v>4301350243</v>
      </c>
      <c r="D1367" s="162">
        <v>349</v>
      </c>
      <c r="E1367" s="162">
        <v>15144</v>
      </c>
      <c r="F1367" s="162" t="s">
        <v>1695</v>
      </c>
      <c r="G1367" s="162" t="s">
        <v>1696</v>
      </c>
      <c r="H1367" s="162">
        <v>40.01099</v>
      </c>
      <c r="I1367" s="163">
        <v>-110.21589</v>
      </c>
      <c r="J1367" s="161">
        <v>15144</v>
      </c>
      <c r="K1367" s="162">
        <v>365</v>
      </c>
      <c r="L1367" s="162">
        <v>730</v>
      </c>
      <c r="M1367" s="162">
        <v>1095</v>
      </c>
      <c r="N1367" s="162">
        <v>1460</v>
      </c>
      <c r="O1367" s="162">
        <v>1825</v>
      </c>
      <c r="P1367" s="162">
        <v>2190</v>
      </c>
      <c r="Q1367" s="164">
        <v>2.3290384453705478E-4</v>
      </c>
      <c r="R1367" s="165">
        <f t="shared" si="455"/>
        <v>13909.812281861283</v>
      </c>
      <c r="S1367" s="165">
        <f t="shared" si="456"/>
        <v>12776.206927933108</v>
      </c>
      <c r="T1367" s="165">
        <f t="shared" si="457"/>
        <v>11734.986796207417</v>
      </c>
      <c r="U1367" s="165">
        <f t="shared" si="458"/>
        <v>10778.622785615817</v>
      </c>
      <c r="V1367" s="165">
        <f t="shared" si="459"/>
        <v>9900.1993928228167</v>
      </c>
      <c r="W1367" s="166">
        <f t="shared" si="460"/>
        <v>9093.3647059668801</v>
      </c>
      <c r="X1367" s="159"/>
      <c r="Y1367" s="167">
        <f t="shared" si="452"/>
        <v>22.330494335999997</v>
      </c>
      <c r="Z1367" s="168">
        <f t="shared" si="461"/>
        <v>2797.1064418357405</v>
      </c>
      <c r="AA1367" s="166">
        <f t="shared" si="462"/>
        <v>8937.8803543716767</v>
      </c>
      <c r="AB1367" s="159"/>
      <c r="AC1367" s="169"/>
      <c r="AD1367" s="161" t="s">
        <v>1013</v>
      </c>
      <c r="AE1367" s="170">
        <v>40842</v>
      </c>
      <c r="AF1367" s="165">
        <f t="shared" si="463"/>
        <v>13909.812281861283</v>
      </c>
      <c r="AG1367" s="171">
        <f t="shared" si="453"/>
        <v>20.510630241344863</v>
      </c>
      <c r="AH1367" s="165">
        <f t="shared" si="464"/>
        <v>12776.206927933108</v>
      </c>
      <c r="AI1367" s="172">
        <f t="shared" si="454"/>
        <v>18.839079268342196</v>
      </c>
      <c r="AJ1367" s="168">
        <f t="shared" si="473"/>
        <v>2797.1064418357405</v>
      </c>
      <c r="AK1367" s="166">
        <f t="shared" si="474"/>
        <v>8937.8803543716767</v>
      </c>
      <c r="AL1367" s="171">
        <f t="shared" si="442"/>
        <v>4.7834214136330715</v>
      </c>
      <c r="AM1367" s="165">
        <f t="shared" si="465"/>
        <v>10778.622785615817</v>
      </c>
      <c r="AN1367" s="171">
        <f t="shared" si="443"/>
        <v>0.79467767783965515</v>
      </c>
      <c r="AO1367" s="165">
        <f t="shared" si="466"/>
        <v>9900.1993928228167</v>
      </c>
      <c r="AP1367" s="173">
        <f t="shared" si="444"/>
        <v>0.72991398067452706</v>
      </c>
      <c r="AQ1367" s="166">
        <f t="shared" si="467"/>
        <v>9093.3647059668801</v>
      </c>
      <c r="AR1367" s="171">
        <f t="shared" si="445"/>
        <v>0.67042831834976202</v>
      </c>
    </row>
    <row r="1368" spans="1:44" x14ac:dyDescent="0.25">
      <c r="A1368" s="43" t="s">
        <v>1225</v>
      </c>
      <c r="B1368" s="4">
        <v>40843</v>
      </c>
      <c r="C1368" s="37">
        <v>4301350710</v>
      </c>
      <c r="D1368" s="38">
        <v>356</v>
      </c>
      <c r="E1368" s="38">
        <v>3716</v>
      </c>
      <c r="F1368" s="38" t="s">
        <v>1695</v>
      </c>
      <c r="G1368" s="38" t="s">
        <v>1696</v>
      </c>
      <c r="H1368" s="38">
        <v>40.050710000000002</v>
      </c>
      <c r="I1368" s="39">
        <v>-110.1033</v>
      </c>
      <c r="J1368" s="37">
        <v>3716</v>
      </c>
      <c r="K1368" s="38">
        <v>365</v>
      </c>
      <c r="L1368" s="38">
        <v>730</v>
      </c>
      <c r="M1368" s="38">
        <v>1095</v>
      </c>
      <c r="N1368" s="38">
        <v>1460</v>
      </c>
      <c r="O1368" s="38">
        <v>1825</v>
      </c>
      <c r="P1368" s="38">
        <v>2190</v>
      </c>
      <c r="Q1368" s="40">
        <v>2.3290384453705478E-4</v>
      </c>
      <c r="R1368" s="41">
        <f t="shared" si="455"/>
        <v>3413.1578472924275</v>
      </c>
      <c r="S1368" s="41">
        <f t="shared" si="456"/>
        <v>3134.996364513961</v>
      </c>
      <c r="T1368" s="41">
        <f t="shared" si="457"/>
        <v>2879.5041557518994</v>
      </c>
      <c r="U1368" s="41">
        <f t="shared" si="458"/>
        <v>2644.8337474477266</v>
      </c>
      <c r="V1368" s="41">
        <f t="shared" si="459"/>
        <v>2429.2882292478598</v>
      </c>
      <c r="W1368" s="42">
        <f t="shared" si="460"/>
        <v>2231.3089835824703</v>
      </c>
      <c r="X1368" s="43"/>
      <c r="Y1368" s="176">
        <f t="shared" si="452"/>
        <v>5.4794055039999998</v>
      </c>
      <c r="Z1368" s="155">
        <f t="shared" si="461"/>
        <v>686.34756589154858</v>
      </c>
      <c r="AA1368" s="156">
        <f t="shared" si="462"/>
        <v>2193.1565898603508</v>
      </c>
      <c r="AB1368" s="43"/>
      <c r="AC1368" s="175"/>
      <c r="AD1368" s="37" t="s">
        <v>1225</v>
      </c>
      <c r="AE1368" s="57">
        <v>40843</v>
      </c>
      <c r="AF1368" s="41">
        <f t="shared" si="463"/>
        <v>3413.1578472924275</v>
      </c>
      <c r="AG1368" s="85">
        <f t="shared" si="453"/>
        <v>5.0328514247779648</v>
      </c>
      <c r="AH1368" s="41">
        <f t="shared" si="464"/>
        <v>3134.996364513961</v>
      </c>
      <c r="AI1368" s="87">
        <f t="shared" si="454"/>
        <v>4.6226900793158743</v>
      </c>
      <c r="AJ1368" s="155">
        <f t="shared" ref="AJ1368:AJ1369" si="475">T1368</f>
        <v>2879.5041557518994</v>
      </c>
      <c r="AK1368" s="56"/>
      <c r="AL1368" s="85">
        <f>AJ1368*$X$11</f>
        <v>4.2459555758390284</v>
      </c>
      <c r="AM1368" s="41">
        <f t="shared" si="465"/>
        <v>2644.8337474477266</v>
      </c>
      <c r="AN1368" s="85">
        <f>(AM1368*$X$11)</f>
        <v>3.8999237332965606</v>
      </c>
      <c r="AO1368" s="41">
        <f t="shared" si="466"/>
        <v>2429.2882292478598</v>
      </c>
      <c r="AP1368" s="91">
        <f t="shared" ref="AP1368:AP1369" si="476">(AO1368*$X$11)</f>
        <v>3.5820923827080562</v>
      </c>
      <c r="AQ1368" s="42">
        <f t="shared" si="467"/>
        <v>2231.3089835824703</v>
      </c>
      <c r="AR1368" s="85">
        <f t="shared" ref="AR1368:AR1369" si="477">(AQ1368*$X$11)</f>
        <v>3.2901632738876301</v>
      </c>
    </row>
    <row r="1369" spans="1:44" x14ac:dyDescent="0.25">
      <c r="A1369" s="43" t="s">
        <v>1604</v>
      </c>
      <c r="B1369" s="4">
        <v>40843</v>
      </c>
      <c r="C1369" s="37">
        <v>4304751585</v>
      </c>
      <c r="D1369" s="38">
        <v>260</v>
      </c>
      <c r="E1369" s="38">
        <v>3025</v>
      </c>
      <c r="F1369" s="38" t="s">
        <v>1695</v>
      </c>
      <c r="G1369" s="38" t="s">
        <v>1697</v>
      </c>
      <c r="H1369" s="38">
        <v>40.176850000000002</v>
      </c>
      <c r="I1369" s="39">
        <v>-109.819239999999</v>
      </c>
      <c r="J1369" s="37">
        <v>3025</v>
      </c>
      <c r="K1369" s="38">
        <v>365</v>
      </c>
      <c r="L1369" s="38">
        <v>730</v>
      </c>
      <c r="M1369" s="38">
        <v>1095</v>
      </c>
      <c r="N1369" s="38">
        <v>1460</v>
      </c>
      <c r="O1369" s="38">
        <v>1825</v>
      </c>
      <c r="P1369" s="38">
        <v>2190</v>
      </c>
      <c r="Q1369" s="40">
        <v>2.3290384453705478E-4</v>
      </c>
      <c r="R1369" s="41">
        <f t="shared" si="455"/>
        <v>2778.4721442571563</v>
      </c>
      <c r="S1369" s="41">
        <f t="shared" si="456"/>
        <v>2552.0355227811442</v>
      </c>
      <c r="T1369" s="41">
        <f t="shared" si="457"/>
        <v>2344.0527640337718</v>
      </c>
      <c r="U1369" s="41">
        <f t="shared" si="458"/>
        <v>2153.0199370369683</v>
      </c>
      <c r="V1369" s="41">
        <f t="shared" si="459"/>
        <v>1977.5556763925661</v>
      </c>
      <c r="W1369" s="42">
        <f t="shared" si="460"/>
        <v>1816.3911935783026</v>
      </c>
      <c r="X1369" s="43"/>
      <c r="Y1369" s="176">
        <f t="shared" si="452"/>
        <v>4.4604955999999998</v>
      </c>
      <c r="Z1369" s="155">
        <f t="shared" si="461"/>
        <v>558.71942594777579</v>
      </c>
      <c r="AA1369" s="156">
        <f t="shared" si="462"/>
        <v>1785.333338085996</v>
      </c>
      <c r="AB1369" s="43"/>
      <c r="AC1369" s="175"/>
      <c r="AD1369" s="37" t="s">
        <v>1604</v>
      </c>
      <c r="AE1369" s="57">
        <v>40843</v>
      </c>
      <c r="AF1369" s="41">
        <f t="shared" si="463"/>
        <v>2778.4721442571563</v>
      </c>
      <c r="AG1369" s="85">
        <f t="shared" si="453"/>
        <v>4.0969794294815243</v>
      </c>
      <c r="AH1369" s="41">
        <f t="shared" si="464"/>
        <v>2552.0355227811442</v>
      </c>
      <c r="AI1369" s="87">
        <f t="shared" si="454"/>
        <v>3.7630886679037991</v>
      </c>
      <c r="AJ1369" s="155">
        <f t="shared" si="475"/>
        <v>2344.0527640337718</v>
      </c>
      <c r="AK1369" s="56"/>
      <c r="AL1369" s="85">
        <f>AJ1369*$X$11</f>
        <v>3.4564089388894139</v>
      </c>
      <c r="AM1369" s="41">
        <f t="shared" si="465"/>
        <v>2153.0199370369683</v>
      </c>
      <c r="AN1369" s="85">
        <f>(AM1369*$X$11)</f>
        <v>3.1747226300382394</v>
      </c>
      <c r="AO1369" s="41">
        <f t="shared" si="466"/>
        <v>1977.5556763925661</v>
      </c>
      <c r="AP1369" s="91">
        <f t="shared" si="476"/>
        <v>2.9159928572906</v>
      </c>
      <c r="AQ1369" s="42">
        <f t="shared" si="467"/>
        <v>1816.3911935783026</v>
      </c>
      <c r="AR1369" s="85">
        <f t="shared" si="477"/>
        <v>2.6783487361437244</v>
      </c>
    </row>
    <row r="1370" spans="1:44" x14ac:dyDescent="0.25">
      <c r="A1370" s="159" t="s">
        <v>1217</v>
      </c>
      <c r="B1370" s="160">
        <v>40844</v>
      </c>
      <c r="C1370" s="161">
        <v>4301350702</v>
      </c>
      <c r="D1370" s="162">
        <v>342</v>
      </c>
      <c r="E1370" s="162">
        <v>5885</v>
      </c>
      <c r="F1370" s="162" t="s">
        <v>1695</v>
      </c>
      <c r="G1370" s="162" t="s">
        <v>1696</v>
      </c>
      <c r="H1370" s="162">
        <v>40.054290000000002</v>
      </c>
      <c r="I1370" s="163">
        <v>-110.11194</v>
      </c>
      <c r="J1370" s="161">
        <v>5885</v>
      </c>
      <c r="K1370" s="162">
        <v>365</v>
      </c>
      <c r="L1370" s="162">
        <v>730</v>
      </c>
      <c r="M1370" s="162">
        <v>1095</v>
      </c>
      <c r="N1370" s="162">
        <v>1460</v>
      </c>
      <c r="O1370" s="162">
        <v>1825</v>
      </c>
      <c r="P1370" s="162">
        <v>2190</v>
      </c>
      <c r="Q1370" s="164">
        <v>2.3290384453705478E-4</v>
      </c>
      <c r="R1370" s="165">
        <f t="shared" si="455"/>
        <v>5405.3912624639224</v>
      </c>
      <c r="S1370" s="165">
        <f t="shared" si="456"/>
        <v>4964.869107956044</v>
      </c>
      <c r="T1370" s="165">
        <f t="shared" si="457"/>
        <v>4560.2481045747918</v>
      </c>
      <c r="U1370" s="165">
        <f t="shared" si="458"/>
        <v>4188.6024229628283</v>
      </c>
      <c r="V1370" s="165">
        <f t="shared" si="459"/>
        <v>3847.2446795273559</v>
      </c>
      <c r="W1370" s="166">
        <f t="shared" si="460"/>
        <v>3533.7065038705159</v>
      </c>
      <c r="X1370" s="159"/>
      <c r="Y1370" s="167">
        <f t="shared" si="452"/>
        <v>8.6776914400000003</v>
      </c>
      <c r="Z1370" s="168">
        <f t="shared" si="461"/>
        <v>1086.9632468438544</v>
      </c>
      <c r="AA1370" s="166">
        <f t="shared" si="462"/>
        <v>3473.2848577309373</v>
      </c>
      <c r="AB1370" s="159"/>
      <c r="AC1370" s="169"/>
      <c r="AD1370" s="161" t="s">
        <v>1217</v>
      </c>
      <c r="AE1370" s="170">
        <v>40844</v>
      </c>
      <c r="AF1370" s="165">
        <f t="shared" si="463"/>
        <v>5405.3912624639224</v>
      </c>
      <c r="AG1370" s="171">
        <f t="shared" si="453"/>
        <v>7.970487253718602</v>
      </c>
      <c r="AH1370" s="165">
        <f t="shared" si="464"/>
        <v>4964.869107956044</v>
      </c>
      <c r="AI1370" s="172">
        <f t="shared" si="454"/>
        <v>7.3209179539219367</v>
      </c>
      <c r="AJ1370" s="168">
        <f>Z1370</f>
        <v>1086.9632468438544</v>
      </c>
      <c r="AK1370" s="166">
        <f>AA1370</f>
        <v>3473.2848577309373</v>
      </c>
      <c r="AL1370" s="171">
        <f t="shared" si="442"/>
        <v>1.8588507012170252</v>
      </c>
      <c r="AM1370" s="165">
        <f t="shared" si="465"/>
        <v>4188.6024229628283</v>
      </c>
      <c r="AN1370" s="171">
        <f t="shared" si="443"/>
        <v>0.30881392855826534</v>
      </c>
      <c r="AO1370" s="165">
        <f t="shared" si="466"/>
        <v>3847.2446795273559</v>
      </c>
      <c r="AP1370" s="173">
        <f t="shared" si="444"/>
        <v>0.28364657793644948</v>
      </c>
      <c r="AQ1370" s="166">
        <f t="shared" si="467"/>
        <v>3533.7065038705159</v>
      </c>
      <c r="AR1370" s="171">
        <f t="shared" si="445"/>
        <v>0.2605302861521625</v>
      </c>
    </row>
    <row r="1371" spans="1:44" x14ac:dyDescent="0.25">
      <c r="A1371" s="159" t="s">
        <v>1589</v>
      </c>
      <c r="B1371" s="160">
        <v>40848</v>
      </c>
      <c r="C1371" s="161">
        <v>4304751500</v>
      </c>
      <c r="D1371" s="162">
        <v>352</v>
      </c>
      <c r="E1371" s="162">
        <v>24216</v>
      </c>
      <c r="F1371" s="162" t="s">
        <v>1695</v>
      </c>
      <c r="G1371" s="162" t="s">
        <v>1697</v>
      </c>
      <c r="H1371" s="162">
        <v>40.139870000000002</v>
      </c>
      <c r="I1371" s="163">
        <v>-109.96136</v>
      </c>
      <c r="J1371" s="161">
        <v>24216</v>
      </c>
      <c r="K1371" s="162">
        <v>365</v>
      </c>
      <c r="L1371" s="162">
        <v>730</v>
      </c>
      <c r="M1371" s="162">
        <v>1095</v>
      </c>
      <c r="N1371" s="162">
        <v>1460</v>
      </c>
      <c r="O1371" s="162">
        <v>1825</v>
      </c>
      <c r="P1371" s="162">
        <v>2190</v>
      </c>
      <c r="Q1371" s="164">
        <v>2.3290384453705478E-4</v>
      </c>
      <c r="R1371" s="165">
        <f t="shared" si="455"/>
        <v>22242.4732050682</v>
      </c>
      <c r="S1371" s="165">
        <f t="shared" si="456"/>
        <v>20429.782551956425</v>
      </c>
      <c r="T1371" s="165">
        <f t="shared" si="457"/>
        <v>18764.820407881591</v>
      </c>
      <c r="U1371" s="165">
        <f t="shared" si="458"/>
        <v>17235.547370342883</v>
      </c>
      <c r="V1371" s="165">
        <f t="shared" si="459"/>
        <v>15830.905209759465</v>
      </c>
      <c r="W1371" s="166">
        <f t="shared" si="460"/>
        <v>14540.736907005677</v>
      </c>
      <c r="X1371" s="159"/>
      <c r="Y1371" s="167">
        <f t="shared" si="452"/>
        <v>35.707557504</v>
      </c>
      <c r="Z1371" s="168">
        <f t="shared" si="461"/>
        <v>4472.7106177690366</v>
      </c>
      <c r="AA1371" s="166">
        <f t="shared" si="462"/>
        <v>14292.109790112554</v>
      </c>
      <c r="AB1371" s="159"/>
      <c r="AC1371" s="169"/>
      <c r="AD1371" s="161" t="s">
        <v>1589</v>
      </c>
      <c r="AE1371" s="170">
        <v>40848</v>
      </c>
      <c r="AF1371" s="165">
        <f t="shared" si="463"/>
        <v>22242.4732050682</v>
      </c>
      <c r="AG1371" s="171">
        <f t="shared" si="453"/>
        <v>32.797505409694082</v>
      </c>
      <c r="AH1371" s="165">
        <f t="shared" si="464"/>
        <v>20429.782551956425</v>
      </c>
      <c r="AI1371" s="172">
        <f t="shared" si="454"/>
        <v>30.124613283292032</v>
      </c>
      <c r="AJ1371" s="168">
        <f>Z1371</f>
        <v>4472.7106177690366</v>
      </c>
      <c r="AK1371" s="166">
        <f>AA1371</f>
        <v>14292.109790112554</v>
      </c>
      <c r="AL1371" s="171">
        <f t="shared" si="442"/>
        <v>7.6489258420852133</v>
      </c>
      <c r="AM1371" s="165">
        <f t="shared" si="465"/>
        <v>17235.547370342883</v>
      </c>
      <c r="AN1371" s="171">
        <f t="shared" si="443"/>
        <v>1.2707286480827449</v>
      </c>
      <c r="AO1371" s="165">
        <f t="shared" si="466"/>
        <v>15830.905209759465</v>
      </c>
      <c r="AP1371" s="173">
        <f t="shared" si="444"/>
        <v>1.167168314580979</v>
      </c>
      <c r="AQ1371" s="166">
        <f t="shared" si="467"/>
        <v>14540.736907005677</v>
      </c>
      <c r="AR1371" s="171">
        <f t="shared" si="445"/>
        <v>1.0720478180901898</v>
      </c>
    </row>
    <row r="1372" spans="1:44" x14ac:dyDescent="0.25">
      <c r="A1372" s="43" t="s">
        <v>1276</v>
      </c>
      <c r="B1372" s="4">
        <v>40850</v>
      </c>
      <c r="C1372" s="37">
        <v>4301350875</v>
      </c>
      <c r="D1372" s="38">
        <v>357</v>
      </c>
      <c r="E1372" s="38">
        <v>3155</v>
      </c>
      <c r="F1372" s="38" t="s">
        <v>1695</v>
      </c>
      <c r="G1372" s="38" t="s">
        <v>1696</v>
      </c>
      <c r="H1372" s="38">
        <v>40.140320000000003</v>
      </c>
      <c r="I1372" s="39">
        <v>-110.02294000000001</v>
      </c>
      <c r="J1372" s="37">
        <v>3155</v>
      </c>
      <c r="K1372" s="38">
        <v>365</v>
      </c>
      <c r="L1372" s="38">
        <v>730</v>
      </c>
      <c r="M1372" s="38">
        <v>1095</v>
      </c>
      <c r="N1372" s="38">
        <v>1460</v>
      </c>
      <c r="O1372" s="38">
        <v>1825</v>
      </c>
      <c r="P1372" s="38">
        <v>2190</v>
      </c>
      <c r="Q1372" s="40">
        <v>2.3290384453705478E-4</v>
      </c>
      <c r="R1372" s="41">
        <f t="shared" si="455"/>
        <v>2897.8775587211003</v>
      </c>
      <c r="S1372" s="41">
        <f t="shared" si="456"/>
        <v>2661.7097766527309</v>
      </c>
      <c r="T1372" s="41">
        <f t="shared" si="457"/>
        <v>2444.7889158765452</v>
      </c>
      <c r="U1372" s="41">
        <f t="shared" si="458"/>
        <v>2245.5464136699616</v>
      </c>
      <c r="V1372" s="41">
        <f t="shared" si="459"/>
        <v>2062.5415401714204</v>
      </c>
      <c r="W1372" s="42">
        <f t="shared" si="460"/>
        <v>1894.4509804097668</v>
      </c>
      <c r="X1372" s="43"/>
      <c r="Y1372" s="176">
        <f t="shared" si="452"/>
        <v>4.6521863200000002</v>
      </c>
      <c r="Z1372" s="155">
        <f t="shared" si="461"/>
        <v>582.73050871577925</v>
      </c>
      <c r="AA1372" s="156">
        <f t="shared" si="462"/>
        <v>1862.0584071607659</v>
      </c>
      <c r="AB1372" s="43"/>
      <c r="AC1372" s="175"/>
      <c r="AD1372" s="37" t="s">
        <v>1276</v>
      </c>
      <c r="AE1372" s="57">
        <v>40850</v>
      </c>
      <c r="AF1372" s="41">
        <f t="shared" si="463"/>
        <v>2897.8775587211003</v>
      </c>
      <c r="AG1372" s="85">
        <f t="shared" si="453"/>
        <v>4.2730479669468462</v>
      </c>
      <c r="AH1372" s="41">
        <f t="shared" si="464"/>
        <v>2661.7097766527309</v>
      </c>
      <c r="AI1372" s="87">
        <f t="shared" si="454"/>
        <v>3.9248081809046242</v>
      </c>
      <c r="AJ1372" s="155">
        <f t="shared" ref="AJ1372" si="478">T1372</f>
        <v>2444.7889158765452</v>
      </c>
      <c r="AK1372" s="56"/>
      <c r="AL1372" s="85">
        <f>AJ1372*$X$11</f>
        <v>3.6049488271722643</v>
      </c>
      <c r="AM1372" s="41">
        <f t="shared" si="465"/>
        <v>2245.5464136699616</v>
      </c>
      <c r="AN1372" s="85">
        <f>(AM1372*$X$11)</f>
        <v>3.3111569909985596</v>
      </c>
      <c r="AO1372" s="41">
        <f t="shared" si="466"/>
        <v>2062.5415401714204</v>
      </c>
      <c r="AP1372" s="91">
        <f>(AO1372*$X$11)</f>
        <v>3.0413082528105266</v>
      </c>
      <c r="AQ1372" s="42">
        <f t="shared" si="467"/>
        <v>1894.4509804097668</v>
      </c>
      <c r="AR1372" s="85">
        <f>(AQ1372*$X$11)</f>
        <v>2.7934513264573391</v>
      </c>
    </row>
    <row r="1373" spans="1:44" x14ac:dyDescent="0.25">
      <c r="A1373" s="159" t="s">
        <v>1267</v>
      </c>
      <c r="B1373" s="160">
        <v>40855</v>
      </c>
      <c r="C1373" s="161">
        <v>4301350849</v>
      </c>
      <c r="D1373" s="162">
        <v>366</v>
      </c>
      <c r="E1373" s="162">
        <v>10848</v>
      </c>
      <c r="F1373" s="162" t="s">
        <v>1695</v>
      </c>
      <c r="G1373" s="162" t="s">
        <v>1696</v>
      </c>
      <c r="H1373" s="162">
        <v>40.2181</v>
      </c>
      <c r="I1373" s="163">
        <v>-110.06251</v>
      </c>
      <c r="J1373" s="161">
        <v>10848</v>
      </c>
      <c r="K1373" s="162">
        <v>365</v>
      </c>
      <c r="L1373" s="162">
        <v>730</v>
      </c>
      <c r="M1373" s="162">
        <v>1095</v>
      </c>
      <c r="N1373" s="162">
        <v>1460</v>
      </c>
      <c r="O1373" s="162">
        <v>1825</v>
      </c>
      <c r="P1373" s="162">
        <v>2190</v>
      </c>
      <c r="Q1373" s="164">
        <v>2.3290384453705478E-4</v>
      </c>
      <c r="R1373" s="165">
        <f t="shared" si="455"/>
        <v>9963.9225854220276</v>
      </c>
      <c r="S1373" s="165">
        <f t="shared" si="456"/>
        <v>9151.8946615305304</v>
      </c>
      <c r="T1373" s="165">
        <f t="shared" si="457"/>
        <v>8406.0444245416056</v>
      </c>
      <c r="U1373" s="165">
        <f t="shared" si="458"/>
        <v>7720.9786039593482</v>
      </c>
      <c r="V1373" s="165">
        <f t="shared" si="459"/>
        <v>7091.7434636385315</v>
      </c>
      <c r="W1373" s="166">
        <f t="shared" si="460"/>
        <v>6513.7889811363393</v>
      </c>
      <c r="X1373" s="159"/>
      <c r="Y1373" s="167">
        <f t="shared" si="452"/>
        <v>15.995853311999999</v>
      </c>
      <c r="Z1373" s="168">
        <f t="shared" si="461"/>
        <v>2003.6325066715608</v>
      </c>
      <c r="AA1373" s="166">
        <f t="shared" si="462"/>
        <v>6402.4119178700448</v>
      </c>
      <c r="AB1373" s="159"/>
      <c r="AC1373" s="169"/>
      <c r="AD1373" s="161" t="s">
        <v>1267</v>
      </c>
      <c r="AE1373" s="170">
        <v>40855</v>
      </c>
      <c r="AF1373" s="165">
        <f t="shared" si="463"/>
        <v>9963.9225854220276</v>
      </c>
      <c r="AG1373" s="171">
        <f t="shared" si="453"/>
        <v>14.692242264798537</v>
      </c>
      <c r="AH1373" s="165">
        <f t="shared" si="464"/>
        <v>9151.8946615305304</v>
      </c>
      <c r="AI1373" s="172">
        <f t="shared" si="454"/>
        <v>13.494871361791875</v>
      </c>
      <c r="AJ1373" s="168">
        <f t="shared" ref="AJ1373:AJ1405" si="479">Z1373</f>
        <v>2003.6325066715608</v>
      </c>
      <c r="AK1373" s="166">
        <f t="shared" ref="AK1373:AK1405" si="480">AA1373</f>
        <v>6402.4119178700448</v>
      </c>
      <c r="AL1373" s="171">
        <f t="shared" si="442"/>
        <v>3.4264761948686986</v>
      </c>
      <c r="AM1373" s="165">
        <f t="shared" si="465"/>
        <v>7720.9786039593482</v>
      </c>
      <c r="AN1373" s="171">
        <f t="shared" si="443"/>
        <v>0.56924613372983213</v>
      </c>
      <c r="AO1373" s="165">
        <f t="shared" si="466"/>
        <v>7091.7434636385315</v>
      </c>
      <c r="AP1373" s="173">
        <f t="shared" si="444"/>
        <v>0.52285438869237122</v>
      </c>
      <c r="AQ1373" s="166">
        <f t="shared" si="467"/>
        <v>6513.7889811363393</v>
      </c>
      <c r="AR1373" s="171">
        <f t="shared" si="445"/>
        <v>0.48024342297003553</v>
      </c>
    </row>
    <row r="1374" spans="1:44" x14ac:dyDescent="0.25">
      <c r="A1374" s="159" t="s">
        <v>1179</v>
      </c>
      <c r="B1374" s="160">
        <v>40858</v>
      </c>
      <c r="C1374" s="161">
        <v>4301350628</v>
      </c>
      <c r="D1374" s="162">
        <v>339</v>
      </c>
      <c r="E1374" s="162">
        <v>5858</v>
      </c>
      <c r="F1374" s="162" t="s">
        <v>1695</v>
      </c>
      <c r="G1374" s="162" t="s">
        <v>1696</v>
      </c>
      <c r="H1374" s="162">
        <v>40.065600000000003</v>
      </c>
      <c r="I1374" s="163">
        <v>-110.10321</v>
      </c>
      <c r="J1374" s="161">
        <v>5858</v>
      </c>
      <c r="K1374" s="162">
        <v>365</v>
      </c>
      <c r="L1374" s="162">
        <v>730</v>
      </c>
      <c r="M1374" s="162">
        <v>1095</v>
      </c>
      <c r="N1374" s="162">
        <v>1460</v>
      </c>
      <c r="O1374" s="162">
        <v>1825</v>
      </c>
      <c r="P1374" s="162">
        <v>2190</v>
      </c>
      <c r="Q1374" s="164">
        <v>2.3290384453705478E-4</v>
      </c>
      <c r="R1374" s="165">
        <f t="shared" si="455"/>
        <v>5380.59167638295</v>
      </c>
      <c r="S1374" s="165">
        <f t="shared" si="456"/>
        <v>4942.0906090750223</v>
      </c>
      <c r="T1374" s="165">
        <f t="shared" si="457"/>
        <v>4539.325980730524</v>
      </c>
      <c r="U1374" s="165">
        <f t="shared" si="458"/>
        <v>4169.3853855082843</v>
      </c>
      <c r="V1374" s="165">
        <f t="shared" si="459"/>
        <v>3829.5937693579017</v>
      </c>
      <c r="W1374" s="166">
        <f t="shared" si="460"/>
        <v>3517.4940866055194</v>
      </c>
      <c r="X1374" s="159"/>
      <c r="Y1374" s="167">
        <f t="shared" si="452"/>
        <v>8.6378787519999989</v>
      </c>
      <c r="Z1374" s="168">
        <f t="shared" si="461"/>
        <v>1081.9763296535768</v>
      </c>
      <c r="AA1374" s="166">
        <f t="shared" si="462"/>
        <v>3457.3496510769469</v>
      </c>
      <c r="AB1374" s="159"/>
      <c r="AC1374" s="169"/>
      <c r="AD1374" s="161" t="s">
        <v>1179</v>
      </c>
      <c r="AE1374" s="170">
        <v>40858</v>
      </c>
      <c r="AF1374" s="165">
        <f t="shared" si="463"/>
        <v>5380.59167638295</v>
      </c>
      <c r="AG1374" s="171">
        <f t="shared" si="453"/>
        <v>7.9339191728604206</v>
      </c>
      <c r="AH1374" s="165">
        <f t="shared" si="464"/>
        <v>4942.0906090750223</v>
      </c>
      <c r="AI1374" s="172">
        <f t="shared" si="454"/>
        <v>7.287330055067919</v>
      </c>
      <c r="AJ1374" s="168">
        <f t="shared" si="479"/>
        <v>1081.9763296535768</v>
      </c>
      <c r="AK1374" s="166">
        <f t="shared" si="480"/>
        <v>3457.3496510769469</v>
      </c>
      <c r="AL1374" s="171">
        <f t="shared" si="442"/>
        <v>1.8503224142275843</v>
      </c>
      <c r="AM1374" s="165">
        <f t="shared" si="465"/>
        <v>4169.3853855082843</v>
      </c>
      <c r="AN1374" s="171">
        <f t="shared" si="443"/>
        <v>0.30739711019444665</v>
      </c>
      <c r="AO1374" s="165">
        <f t="shared" si="466"/>
        <v>3829.5937693579017</v>
      </c>
      <c r="AP1374" s="173">
        <f t="shared" si="444"/>
        <v>0.28234522575220417</v>
      </c>
      <c r="AQ1374" s="166">
        <f t="shared" si="467"/>
        <v>3517.4940866055194</v>
      </c>
      <c r="AR1374" s="171">
        <f t="shared" si="445"/>
        <v>0.25933499002198268</v>
      </c>
    </row>
    <row r="1375" spans="1:44" x14ac:dyDescent="0.25">
      <c r="A1375" s="159" t="s">
        <v>1599</v>
      </c>
      <c r="B1375" s="160">
        <v>40858</v>
      </c>
      <c r="C1375" s="161">
        <v>4304751579</v>
      </c>
      <c r="D1375" s="162">
        <v>347</v>
      </c>
      <c r="E1375" s="162">
        <v>20437</v>
      </c>
      <c r="F1375" s="162" t="s">
        <v>1695</v>
      </c>
      <c r="G1375" s="162" t="s">
        <v>1697</v>
      </c>
      <c r="H1375" s="162">
        <v>40.173380000000002</v>
      </c>
      <c r="I1375" s="163">
        <v>-109.83283</v>
      </c>
      <c r="J1375" s="161">
        <v>20437</v>
      </c>
      <c r="K1375" s="162">
        <v>365</v>
      </c>
      <c r="L1375" s="162">
        <v>730</v>
      </c>
      <c r="M1375" s="162">
        <v>1095</v>
      </c>
      <c r="N1375" s="162">
        <v>1460</v>
      </c>
      <c r="O1375" s="162">
        <v>1825</v>
      </c>
      <c r="P1375" s="162">
        <v>2190</v>
      </c>
      <c r="Q1375" s="164">
        <v>2.3290384453705478E-4</v>
      </c>
      <c r="R1375" s="165">
        <f t="shared" si="455"/>
        <v>18771.449656920169</v>
      </c>
      <c r="S1375" s="165">
        <f t="shared" si="456"/>
        <v>17241.636356720082</v>
      </c>
      <c r="T1375" s="165">
        <f t="shared" si="457"/>
        <v>15836.497963159733</v>
      </c>
      <c r="U1375" s="165">
        <f t="shared" si="458"/>
        <v>14545.873868834551</v>
      </c>
      <c r="V1375" s="165">
        <f t="shared" si="459"/>
        <v>13360.431523449544</v>
      </c>
      <c r="W1375" s="166">
        <f t="shared" si="460"/>
        <v>12271.598949804882</v>
      </c>
      <c r="X1375" s="159"/>
      <c r="Y1375" s="167">
        <f t="shared" si="452"/>
        <v>30.135255727999997</v>
      </c>
      <c r="Z1375" s="168">
        <f t="shared" si="461"/>
        <v>3774.7269117668402</v>
      </c>
      <c r="AA1375" s="166">
        <f t="shared" si="462"/>
        <v>12061.771051392892</v>
      </c>
      <c r="AB1375" s="159"/>
      <c r="AC1375" s="169"/>
      <c r="AD1375" s="161" t="s">
        <v>1599</v>
      </c>
      <c r="AE1375" s="170">
        <v>40858</v>
      </c>
      <c r="AF1375" s="165">
        <f t="shared" si="463"/>
        <v>18771.449656920169</v>
      </c>
      <c r="AG1375" s="171">
        <f t="shared" si="453"/>
        <v>27.679328462913691</v>
      </c>
      <c r="AH1375" s="165">
        <f t="shared" si="464"/>
        <v>17241.636356720082</v>
      </c>
      <c r="AI1375" s="172">
        <f t="shared" si="454"/>
        <v>25.423551439983456</v>
      </c>
      <c r="AJ1375" s="168">
        <f t="shared" si="479"/>
        <v>3774.7269117668402</v>
      </c>
      <c r="AK1375" s="166">
        <f t="shared" si="480"/>
        <v>12061.771051392892</v>
      </c>
      <c r="AL1375" s="171">
        <f t="shared" si="442"/>
        <v>6.4552815260445779</v>
      </c>
      <c r="AM1375" s="165">
        <f t="shared" si="465"/>
        <v>14545.873868834551</v>
      </c>
      <c r="AN1375" s="171">
        <f t="shared" si="443"/>
        <v>1.0724265519023397</v>
      </c>
      <c r="AO1375" s="165">
        <f t="shared" si="466"/>
        <v>13360.431523449544</v>
      </c>
      <c r="AP1375" s="173">
        <f t="shared" si="444"/>
        <v>0.98502720701567004</v>
      </c>
      <c r="AQ1375" s="166">
        <f t="shared" si="467"/>
        <v>12271.598949804882</v>
      </c>
      <c r="AR1375" s="171">
        <f t="shared" si="445"/>
        <v>0.90475063009205514</v>
      </c>
    </row>
    <row r="1376" spans="1:44" x14ac:dyDescent="0.25">
      <c r="A1376" s="159" t="s">
        <v>1603</v>
      </c>
      <c r="B1376" s="160">
        <v>40862</v>
      </c>
      <c r="C1376" s="161">
        <v>4304751584</v>
      </c>
      <c r="D1376" s="162">
        <v>345</v>
      </c>
      <c r="E1376" s="162">
        <v>9503</v>
      </c>
      <c r="F1376" s="162" t="s">
        <v>1695</v>
      </c>
      <c r="G1376" s="162" t="s">
        <v>1697</v>
      </c>
      <c r="H1376" s="162">
        <v>40.188000000000002</v>
      </c>
      <c r="I1376" s="163">
        <v>-109.833519999999</v>
      </c>
      <c r="J1376" s="161">
        <v>9503</v>
      </c>
      <c r="K1376" s="162">
        <v>365</v>
      </c>
      <c r="L1376" s="162">
        <v>730</v>
      </c>
      <c r="M1376" s="162">
        <v>1095</v>
      </c>
      <c r="N1376" s="162">
        <v>1460</v>
      </c>
      <c r="O1376" s="162">
        <v>1825</v>
      </c>
      <c r="P1376" s="162">
        <v>2190</v>
      </c>
      <c r="Q1376" s="164">
        <v>2.3290384453705478E-4</v>
      </c>
      <c r="R1376" s="165">
        <f t="shared" si="455"/>
        <v>8728.5357973143</v>
      </c>
      <c r="S1376" s="165">
        <f t="shared" si="456"/>
        <v>8017.1879580129635</v>
      </c>
      <c r="T1376" s="165">
        <f t="shared" si="457"/>
        <v>7363.8126997067548</v>
      </c>
      <c r="U1376" s="165">
        <f t="shared" si="458"/>
        <v>6763.6854418718367</v>
      </c>
      <c r="V1376" s="165">
        <f t="shared" si="459"/>
        <v>6212.4666422342334</v>
      </c>
      <c r="W1376" s="166">
        <f t="shared" si="460"/>
        <v>5706.1704173800363</v>
      </c>
      <c r="X1376" s="159"/>
      <c r="Y1376" s="167">
        <f t="shared" si="452"/>
        <v>14.012591631999999</v>
      </c>
      <c r="Z1376" s="168">
        <f t="shared" si="461"/>
        <v>1755.210150341062</v>
      </c>
      <c r="AA1376" s="166">
        <f t="shared" si="462"/>
        <v>5608.6025493656925</v>
      </c>
      <c r="AB1376" s="159"/>
      <c r="AC1376" s="169"/>
      <c r="AD1376" s="161" t="s">
        <v>1603</v>
      </c>
      <c r="AE1376" s="170">
        <v>40862</v>
      </c>
      <c r="AF1376" s="165">
        <f t="shared" si="463"/>
        <v>8728.5357973143</v>
      </c>
      <c r="AG1376" s="171">
        <f t="shared" si="453"/>
        <v>12.870610088715017</v>
      </c>
      <c r="AH1376" s="165">
        <f t="shared" si="464"/>
        <v>8017.1879580129635</v>
      </c>
      <c r="AI1376" s="172">
        <f t="shared" si="454"/>
        <v>11.821696400360267</v>
      </c>
      <c r="AJ1376" s="168">
        <f t="shared" si="479"/>
        <v>1755.210150341062</v>
      </c>
      <c r="AK1376" s="166">
        <f t="shared" si="480"/>
        <v>5608.6025493656925</v>
      </c>
      <c r="AL1376" s="171">
        <f t="shared" si="442"/>
        <v>3.0016411578021054</v>
      </c>
      <c r="AM1376" s="165">
        <f t="shared" si="465"/>
        <v>6763.6854418718367</v>
      </c>
      <c r="AN1376" s="171">
        <f t="shared" si="443"/>
        <v>0.49866758930997374</v>
      </c>
      <c r="AO1376" s="165">
        <f t="shared" si="466"/>
        <v>6212.4666422342334</v>
      </c>
      <c r="AP1376" s="173">
        <f t="shared" si="444"/>
        <v>0.45802777062533218</v>
      </c>
      <c r="AQ1376" s="166">
        <f t="shared" si="467"/>
        <v>5706.1704173800363</v>
      </c>
      <c r="AR1376" s="171">
        <f t="shared" si="445"/>
        <v>0.42069996759626171</v>
      </c>
    </row>
    <row r="1377" spans="1:44" x14ac:dyDescent="0.25">
      <c r="A1377" s="159" t="s">
        <v>1178</v>
      </c>
      <c r="B1377" s="160">
        <v>40863</v>
      </c>
      <c r="C1377" s="161">
        <v>4301350627</v>
      </c>
      <c r="D1377" s="162">
        <v>356</v>
      </c>
      <c r="E1377" s="162">
        <v>14190</v>
      </c>
      <c r="F1377" s="162" t="s">
        <v>1695</v>
      </c>
      <c r="G1377" s="162" t="s">
        <v>1696</v>
      </c>
      <c r="H1377" s="162">
        <v>40.065579999999898</v>
      </c>
      <c r="I1377" s="163">
        <v>-110.103269999999</v>
      </c>
      <c r="J1377" s="161">
        <v>14190</v>
      </c>
      <c r="K1377" s="162">
        <v>365</v>
      </c>
      <c r="L1377" s="162">
        <v>730</v>
      </c>
      <c r="M1377" s="162">
        <v>1095</v>
      </c>
      <c r="N1377" s="162">
        <v>1460</v>
      </c>
      <c r="O1377" s="162">
        <v>1825</v>
      </c>
      <c r="P1377" s="162">
        <v>2190</v>
      </c>
      <c r="Q1377" s="164">
        <v>2.3290384453705478E-4</v>
      </c>
      <c r="R1377" s="165">
        <f t="shared" si="455"/>
        <v>13033.560240333571</v>
      </c>
      <c r="S1377" s="165">
        <f t="shared" si="456"/>
        <v>11971.366634137004</v>
      </c>
      <c r="T1377" s="165">
        <f t="shared" si="457"/>
        <v>10995.738420376601</v>
      </c>
      <c r="U1377" s="165">
        <f t="shared" si="458"/>
        <v>10099.620795555233</v>
      </c>
      <c r="V1377" s="165">
        <f t="shared" si="459"/>
        <v>9276.5339001687644</v>
      </c>
      <c r="W1377" s="166">
        <f t="shared" si="460"/>
        <v>8520.5259626036732</v>
      </c>
      <c r="X1377" s="159"/>
      <c r="Y1377" s="167">
        <f t="shared" si="452"/>
        <v>20.923779359999997</v>
      </c>
      <c r="Z1377" s="168">
        <f t="shared" si="461"/>
        <v>2620.9020344459295</v>
      </c>
      <c r="AA1377" s="166">
        <f t="shared" si="462"/>
        <v>8374.8363859306719</v>
      </c>
      <c r="AB1377" s="159"/>
      <c r="AC1377" s="169"/>
      <c r="AD1377" s="161" t="s">
        <v>1178</v>
      </c>
      <c r="AE1377" s="170">
        <v>40863</v>
      </c>
      <c r="AF1377" s="165">
        <f t="shared" si="463"/>
        <v>13033.560240333571</v>
      </c>
      <c r="AG1377" s="171">
        <f t="shared" si="453"/>
        <v>19.218558051022423</v>
      </c>
      <c r="AH1377" s="165">
        <f t="shared" si="464"/>
        <v>11971.366634137004</v>
      </c>
      <c r="AI1377" s="172">
        <f t="shared" si="454"/>
        <v>17.652306842166915</v>
      </c>
      <c r="AJ1377" s="168">
        <f t="shared" si="479"/>
        <v>2620.9020344459295</v>
      </c>
      <c r="AK1377" s="166">
        <f t="shared" si="480"/>
        <v>8374.8363859306719</v>
      </c>
      <c r="AL1377" s="171">
        <f t="shared" si="442"/>
        <v>4.4820886066728267</v>
      </c>
      <c r="AM1377" s="165">
        <f t="shared" si="465"/>
        <v>10099.620795555233</v>
      </c>
      <c r="AN1377" s="171">
        <f t="shared" si="443"/>
        <v>0.7446167623180604</v>
      </c>
      <c r="AO1377" s="165">
        <f t="shared" si="466"/>
        <v>9276.5339001687644</v>
      </c>
      <c r="AP1377" s="173">
        <f t="shared" si="444"/>
        <v>0.68393287016452309</v>
      </c>
      <c r="AQ1377" s="166">
        <f t="shared" si="467"/>
        <v>8520.5259626036732</v>
      </c>
      <c r="AR1377" s="171">
        <f t="shared" si="445"/>
        <v>0.62819452175007406</v>
      </c>
    </row>
    <row r="1378" spans="1:44" x14ac:dyDescent="0.25">
      <c r="A1378" s="159" t="s">
        <v>1268</v>
      </c>
      <c r="B1378" s="160">
        <v>40864</v>
      </c>
      <c r="C1378" s="161">
        <v>4301350857</v>
      </c>
      <c r="D1378" s="162">
        <v>363</v>
      </c>
      <c r="E1378" s="162">
        <v>23257</v>
      </c>
      <c r="F1378" s="162" t="s">
        <v>1695</v>
      </c>
      <c r="G1378" s="162" t="s">
        <v>1696</v>
      </c>
      <c r="H1378" s="162">
        <v>40.223109999999899</v>
      </c>
      <c r="I1378" s="163">
        <v>-110.02293</v>
      </c>
      <c r="J1378" s="161">
        <v>23257</v>
      </c>
      <c r="K1378" s="162">
        <v>365</v>
      </c>
      <c r="L1378" s="162">
        <v>730</v>
      </c>
      <c r="M1378" s="162">
        <v>1095</v>
      </c>
      <c r="N1378" s="162">
        <v>1460</v>
      </c>
      <c r="O1378" s="162">
        <v>1825</v>
      </c>
      <c r="P1378" s="162">
        <v>2190</v>
      </c>
      <c r="Q1378" s="164">
        <v>2.3290384453705478E-4</v>
      </c>
      <c r="R1378" s="165">
        <f t="shared" si="455"/>
        <v>21361.628647599566</v>
      </c>
      <c r="S1378" s="165">
        <f t="shared" si="456"/>
        <v>19620.724017626802</v>
      </c>
      <c r="T1378" s="165">
        <f t="shared" si="457"/>
        <v>18021.697564672209</v>
      </c>
      <c r="U1378" s="165">
        <f t="shared" si="458"/>
        <v>16552.986669642567</v>
      </c>
      <c r="V1378" s="165">
        <f t="shared" si="459"/>
        <v>15203.971030036995</v>
      </c>
      <c r="W1378" s="166">
        <f t="shared" si="460"/>
        <v>13964.895864148953</v>
      </c>
      <c r="X1378" s="159"/>
      <c r="Y1378" s="167">
        <f t="shared" si="452"/>
        <v>34.293469807999998</v>
      </c>
      <c r="Z1378" s="168">
        <f t="shared" si="461"/>
        <v>4295.582707195842</v>
      </c>
      <c r="AA1378" s="166">
        <f t="shared" si="462"/>
        <v>13726.114857476367</v>
      </c>
      <c r="AB1378" s="159"/>
      <c r="AC1378" s="169"/>
      <c r="AD1378" s="161" t="s">
        <v>1268</v>
      </c>
      <c r="AE1378" s="170">
        <v>40864</v>
      </c>
      <c r="AF1378" s="165">
        <f t="shared" si="463"/>
        <v>21361.628647599566</v>
      </c>
      <c r="AG1378" s="171">
        <f t="shared" si="453"/>
        <v>31.498661352546051</v>
      </c>
      <c r="AH1378" s="165">
        <f t="shared" si="464"/>
        <v>19620.724017626802</v>
      </c>
      <c r="AI1378" s="172">
        <f t="shared" si="454"/>
        <v>28.931620875847493</v>
      </c>
      <c r="AJ1378" s="168">
        <f t="shared" si="479"/>
        <v>4295.582707195842</v>
      </c>
      <c r="AK1378" s="166">
        <f t="shared" si="480"/>
        <v>13726.114857476367</v>
      </c>
      <c r="AL1378" s="171">
        <f t="shared" si="442"/>
        <v>7.3460137227195181</v>
      </c>
      <c r="AM1378" s="165">
        <f t="shared" si="465"/>
        <v>16552.986669642567</v>
      </c>
      <c r="AN1378" s="171">
        <f t="shared" si="443"/>
        <v>1.2204053587900725</v>
      </c>
      <c r="AO1378" s="165">
        <f t="shared" si="466"/>
        <v>15203.971030036995</v>
      </c>
      <c r="AP1378" s="173">
        <f t="shared" si="444"/>
        <v>1.1209462129257446</v>
      </c>
      <c r="AQ1378" s="166">
        <f t="shared" si="467"/>
        <v>13964.895864148953</v>
      </c>
      <c r="AR1378" s="171">
        <f t="shared" si="445"/>
        <v>1.0295926703552836</v>
      </c>
    </row>
    <row r="1379" spans="1:44" x14ac:dyDescent="0.25">
      <c r="A1379" s="159" t="s">
        <v>1277</v>
      </c>
      <c r="B1379" s="160">
        <v>40864</v>
      </c>
      <c r="C1379" s="161">
        <v>4301350876</v>
      </c>
      <c r="D1379" s="162">
        <v>362</v>
      </c>
      <c r="E1379" s="162">
        <v>6125</v>
      </c>
      <c r="F1379" s="162" t="s">
        <v>1695</v>
      </c>
      <c r="G1379" s="162" t="s">
        <v>1696</v>
      </c>
      <c r="H1379" s="162">
        <v>40.140270000000001</v>
      </c>
      <c r="I1379" s="163">
        <v>-110.02292</v>
      </c>
      <c r="J1379" s="161">
        <v>6125</v>
      </c>
      <c r="K1379" s="162">
        <v>365</v>
      </c>
      <c r="L1379" s="162">
        <v>730</v>
      </c>
      <c r="M1379" s="162">
        <v>1095</v>
      </c>
      <c r="N1379" s="162">
        <v>1460</v>
      </c>
      <c r="O1379" s="162">
        <v>1825</v>
      </c>
      <c r="P1379" s="162">
        <v>2190</v>
      </c>
      <c r="Q1379" s="164">
        <v>2.3290384453705478E-4</v>
      </c>
      <c r="R1379" s="165">
        <f t="shared" si="455"/>
        <v>5625.8320276281265</v>
      </c>
      <c r="S1379" s="165">
        <f t="shared" si="456"/>
        <v>5167.3446535651265</v>
      </c>
      <c r="T1379" s="165">
        <f t="shared" si="457"/>
        <v>4746.2225387460667</v>
      </c>
      <c r="U1379" s="165">
        <f t="shared" si="458"/>
        <v>4359.4205336698942</v>
      </c>
      <c r="V1379" s="165">
        <f t="shared" si="459"/>
        <v>4004.1416588113943</v>
      </c>
      <c r="W1379" s="166">
        <f t="shared" si="460"/>
        <v>3677.8168795593729</v>
      </c>
      <c r="X1379" s="159"/>
      <c r="Y1379" s="167">
        <f t="shared" si="452"/>
        <v>9.0315820000000002</v>
      </c>
      <c r="Z1379" s="168">
        <f t="shared" si="461"/>
        <v>1131.2913996463228</v>
      </c>
      <c r="AA1379" s="166">
        <f t="shared" si="462"/>
        <v>3614.9311390997436</v>
      </c>
      <c r="AB1379" s="159"/>
      <c r="AC1379" s="169"/>
      <c r="AD1379" s="161" t="s">
        <v>1277</v>
      </c>
      <c r="AE1379" s="170">
        <v>40864</v>
      </c>
      <c r="AF1379" s="165">
        <f t="shared" si="463"/>
        <v>5625.8320276281265</v>
      </c>
      <c r="AG1379" s="171">
        <f t="shared" si="453"/>
        <v>8.2955368613468874</v>
      </c>
      <c r="AH1379" s="165">
        <f t="shared" si="464"/>
        <v>5167.3446535651265</v>
      </c>
      <c r="AI1379" s="172">
        <f t="shared" si="454"/>
        <v>7.6194770548465351</v>
      </c>
      <c r="AJ1379" s="168">
        <f t="shared" si="479"/>
        <v>1131.2913996463228</v>
      </c>
      <c r="AK1379" s="166">
        <f t="shared" si="480"/>
        <v>3614.9311390997436</v>
      </c>
      <c r="AL1379" s="171">
        <f t="shared" si="442"/>
        <v>1.9346576966787223</v>
      </c>
      <c r="AM1379" s="165">
        <f t="shared" si="465"/>
        <v>4359.4205336698942</v>
      </c>
      <c r="AN1379" s="171">
        <f t="shared" si="443"/>
        <v>0.32140786956998729</v>
      </c>
      <c r="AO1379" s="165">
        <f t="shared" si="466"/>
        <v>4004.1416588113943</v>
      </c>
      <c r="AP1379" s="173">
        <f t="shared" si="444"/>
        <v>0.29521415290751968</v>
      </c>
      <c r="AQ1379" s="166">
        <f t="shared" si="467"/>
        <v>3677.8168795593729</v>
      </c>
      <c r="AR1379" s="171">
        <f t="shared" si="445"/>
        <v>0.27115514064265001</v>
      </c>
    </row>
    <row r="1380" spans="1:44" x14ac:dyDescent="0.25">
      <c r="A1380" s="159" t="s">
        <v>1278</v>
      </c>
      <c r="B1380" s="160">
        <v>40865</v>
      </c>
      <c r="C1380" s="161">
        <v>4301350881</v>
      </c>
      <c r="D1380" s="162">
        <v>366</v>
      </c>
      <c r="E1380" s="162">
        <v>5558</v>
      </c>
      <c r="F1380" s="162" t="s">
        <v>1695</v>
      </c>
      <c r="G1380" s="162" t="s">
        <v>1696</v>
      </c>
      <c r="H1380" s="162">
        <v>40.135860000000001</v>
      </c>
      <c r="I1380" s="163">
        <v>-110.040989999999</v>
      </c>
      <c r="J1380" s="161">
        <v>5558</v>
      </c>
      <c r="K1380" s="162">
        <v>365</v>
      </c>
      <c r="L1380" s="162">
        <v>730</v>
      </c>
      <c r="M1380" s="162">
        <v>1095</v>
      </c>
      <c r="N1380" s="162">
        <v>1460</v>
      </c>
      <c r="O1380" s="162">
        <v>1825</v>
      </c>
      <c r="P1380" s="162">
        <v>2190</v>
      </c>
      <c r="Q1380" s="164">
        <v>2.3290384453705478E-4</v>
      </c>
      <c r="R1380" s="165">
        <f t="shared" si="455"/>
        <v>5105.0407199276942</v>
      </c>
      <c r="S1380" s="165">
        <f t="shared" si="456"/>
        <v>4688.9961770636692</v>
      </c>
      <c r="T1380" s="165">
        <f t="shared" si="457"/>
        <v>4306.857938016431</v>
      </c>
      <c r="U1380" s="165">
        <f t="shared" si="458"/>
        <v>3955.8627471244522</v>
      </c>
      <c r="V1380" s="165">
        <f t="shared" si="459"/>
        <v>3633.4725452528537</v>
      </c>
      <c r="W1380" s="166">
        <f t="shared" si="460"/>
        <v>3337.3561169944483</v>
      </c>
      <c r="X1380" s="159"/>
      <c r="Y1380" s="167">
        <f t="shared" si="452"/>
        <v>8.1955155519999998</v>
      </c>
      <c r="Z1380" s="168">
        <f t="shared" si="461"/>
        <v>1026.5661386504917</v>
      </c>
      <c r="AA1380" s="166">
        <f t="shared" si="462"/>
        <v>3280.2917993659394</v>
      </c>
      <c r="AB1380" s="159"/>
      <c r="AC1380" s="169"/>
      <c r="AD1380" s="161" t="s">
        <v>1278</v>
      </c>
      <c r="AE1380" s="170">
        <v>40865</v>
      </c>
      <c r="AF1380" s="165">
        <f t="shared" si="463"/>
        <v>5105.0407199276942</v>
      </c>
      <c r="AG1380" s="171">
        <f t="shared" si="453"/>
        <v>7.5276071633250616</v>
      </c>
      <c r="AH1380" s="165">
        <f t="shared" si="464"/>
        <v>4688.9961770636692</v>
      </c>
      <c r="AI1380" s="172">
        <f t="shared" si="454"/>
        <v>6.9141311789121707</v>
      </c>
      <c r="AJ1380" s="168">
        <f t="shared" si="479"/>
        <v>1026.5661386504917</v>
      </c>
      <c r="AK1380" s="166">
        <f t="shared" si="480"/>
        <v>3280.2917993659394</v>
      </c>
      <c r="AL1380" s="171">
        <f t="shared" si="442"/>
        <v>1.7555636699004633</v>
      </c>
      <c r="AM1380" s="165">
        <f t="shared" si="465"/>
        <v>3955.8627471244522</v>
      </c>
      <c r="AN1380" s="171">
        <f t="shared" si="443"/>
        <v>0.29165468392979416</v>
      </c>
      <c r="AO1380" s="165">
        <f t="shared" si="466"/>
        <v>3633.4725452528537</v>
      </c>
      <c r="AP1380" s="173">
        <f t="shared" si="444"/>
        <v>0.26788575703836642</v>
      </c>
      <c r="AQ1380" s="166">
        <f t="shared" si="467"/>
        <v>3337.3561169944483</v>
      </c>
      <c r="AR1380" s="171">
        <f t="shared" si="445"/>
        <v>0.24605392190887332</v>
      </c>
    </row>
    <row r="1381" spans="1:44" x14ac:dyDescent="0.25">
      <c r="A1381" s="159" t="s">
        <v>1279</v>
      </c>
      <c r="B1381" s="160">
        <v>40865</v>
      </c>
      <c r="C1381" s="161">
        <v>4301350903</v>
      </c>
      <c r="D1381" s="162">
        <v>364</v>
      </c>
      <c r="E1381" s="162">
        <v>8224</v>
      </c>
      <c r="F1381" s="162" t="s">
        <v>1695</v>
      </c>
      <c r="G1381" s="162" t="s">
        <v>1696</v>
      </c>
      <c r="H1381" s="162">
        <v>40.133159999999897</v>
      </c>
      <c r="I1381" s="163">
        <v>-110.04600000000001</v>
      </c>
      <c r="J1381" s="161">
        <v>8224</v>
      </c>
      <c r="K1381" s="162">
        <v>365</v>
      </c>
      <c r="L1381" s="162">
        <v>730</v>
      </c>
      <c r="M1381" s="162">
        <v>1095</v>
      </c>
      <c r="N1381" s="162">
        <v>1460</v>
      </c>
      <c r="O1381" s="162">
        <v>1825</v>
      </c>
      <c r="P1381" s="162">
        <v>2190</v>
      </c>
      <c r="Q1381" s="164">
        <v>2.3290384453705478E-4</v>
      </c>
      <c r="R1381" s="165">
        <f t="shared" si="455"/>
        <v>7553.7702196267292</v>
      </c>
      <c r="S1381" s="165">
        <f t="shared" si="456"/>
        <v>6938.1620295378943</v>
      </c>
      <c r="T1381" s="165">
        <f t="shared" si="457"/>
        <v>6372.7239442690043</v>
      </c>
      <c r="U1381" s="165">
        <f t="shared" si="458"/>
        <v>5853.3672602287688</v>
      </c>
      <c r="V1381" s="165">
        <f t="shared" si="459"/>
        <v>5376.336490133046</v>
      </c>
      <c r="W1381" s="166">
        <f t="shared" si="460"/>
        <v>4938.1822069381687</v>
      </c>
      <c r="X1381" s="159"/>
      <c r="Y1381" s="167">
        <f t="shared" si="452"/>
        <v>12.126649856</v>
      </c>
      <c r="Z1381" s="168">
        <f t="shared" si="461"/>
        <v>1518.978036031242</v>
      </c>
      <c r="AA1381" s="166">
        <f t="shared" si="462"/>
        <v>4853.7459082377618</v>
      </c>
      <c r="AB1381" s="159"/>
      <c r="AC1381" s="169"/>
      <c r="AD1381" s="161" t="s">
        <v>1279</v>
      </c>
      <c r="AE1381" s="170">
        <v>40865</v>
      </c>
      <c r="AF1381" s="165">
        <f t="shared" si="463"/>
        <v>7553.7702196267292</v>
      </c>
      <c r="AG1381" s="171">
        <f t="shared" si="453"/>
        <v>11.138366554729275</v>
      </c>
      <c r="AH1381" s="165">
        <f t="shared" si="464"/>
        <v>6938.1620295378943</v>
      </c>
      <c r="AI1381" s="172">
        <f t="shared" si="454"/>
        <v>10.230625191682924</v>
      </c>
      <c r="AJ1381" s="168">
        <f t="shared" si="479"/>
        <v>1518.978036031242</v>
      </c>
      <c r="AK1381" s="166">
        <f t="shared" si="480"/>
        <v>4853.7459082377618</v>
      </c>
      <c r="AL1381" s="171">
        <f t="shared" si="442"/>
        <v>2.5976530444874788</v>
      </c>
      <c r="AM1381" s="165">
        <f t="shared" si="465"/>
        <v>5853.3672602287688</v>
      </c>
      <c r="AN1381" s="171">
        <f t="shared" si="443"/>
        <v>0.4315523786683389</v>
      </c>
      <c r="AO1381" s="165">
        <f t="shared" si="466"/>
        <v>5376.336490133046</v>
      </c>
      <c r="AP1381" s="173">
        <f t="shared" si="444"/>
        <v>0.39638223567533742</v>
      </c>
      <c r="AQ1381" s="166">
        <f t="shared" si="467"/>
        <v>4938.1822069381687</v>
      </c>
      <c r="AR1381" s="171">
        <f t="shared" si="445"/>
        <v>0.36407834720737203</v>
      </c>
    </row>
    <row r="1382" spans="1:44" x14ac:dyDescent="0.25">
      <c r="A1382" s="159" t="s">
        <v>1163</v>
      </c>
      <c r="B1382" s="160">
        <v>40874</v>
      </c>
      <c r="C1382" s="161">
        <v>4301350575</v>
      </c>
      <c r="D1382" s="162">
        <v>362</v>
      </c>
      <c r="E1382" s="162">
        <v>47050</v>
      </c>
      <c r="F1382" s="162" t="s">
        <v>1695</v>
      </c>
      <c r="G1382" s="162" t="s">
        <v>1696</v>
      </c>
      <c r="H1382" s="162">
        <v>40.084910000000001</v>
      </c>
      <c r="I1382" s="163">
        <v>-110.55698</v>
      </c>
      <c r="J1382" s="161">
        <v>47050</v>
      </c>
      <c r="K1382" s="162">
        <v>365</v>
      </c>
      <c r="L1382" s="162">
        <v>730</v>
      </c>
      <c r="M1382" s="162">
        <v>1095</v>
      </c>
      <c r="N1382" s="162">
        <v>1460</v>
      </c>
      <c r="O1382" s="162">
        <v>1825</v>
      </c>
      <c r="P1382" s="162">
        <v>2190</v>
      </c>
      <c r="Q1382" s="164">
        <v>2.3290384453705478E-4</v>
      </c>
      <c r="R1382" s="165">
        <f t="shared" si="455"/>
        <v>43215.575004065853</v>
      </c>
      <c r="S1382" s="165">
        <f t="shared" si="456"/>
        <v>39693.643420447217</v>
      </c>
      <c r="T1382" s="165">
        <f t="shared" si="457"/>
        <v>36458.738032326932</v>
      </c>
      <c r="U1382" s="165">
        <f t="shared" si="458"/>
        <v>33487.467119864246</v>
      </c>
      <c r="V1382" s="165">
        <f t="shared" si="459"/>
        <v>30758.345313808342</v>
      </c>
      <c r="W1382" s="166">
        <f t="shared" si="460"/>
        <v>28251.638234003018</v>
      </c>
      <c r="X1382" s="159"/>
      <c r="Y1382" s="167">
        <f t="shared" si="452"/>
        <v>69.377295199999992</v>
      </c>
      <c r="Z1382" s="168">
        <f t="shared" si="461"/>
        <v>8690.164955650529</v>
      </c>
      <c r="AA1382" s="166">
        <f t="shared" si="462"/>
        <v>27768.573076676403</v>
      </c>
      <c r="AB1382" s="159"/>
      <c r="AC1382" s="169"/>
      <c r="AD1382" s="161" t="s">
        <v>1163</v>
      </c>
      <c r="AE1382" s="170">
        <v>40874</v>
      </c>
      <c r="AF1382" s="165">
        <f t="shared" si="463"/>
        <v>43215.575004065853</v>
      </c>
      <c r="AG1382" s="171">
        <f t="shared" si="453"/>
        <v>63.723266828795275</v>
      </c>
      <c r="AH1382" s="165">
        <f t="shared" si="464"/>
        <v>39693.643420447217</v>
      </c>
      <c r="AI1382" s="172">
        <f t="shared" si="454"/>
        <v>58.530023743759919</v>
      </c>
      <c r="AJ1382" s="168">
        <f t="shared" si="479"/>
        <v>8690.164955650529</v>
      </c>
      <c r="AK1382" s="166">
        <f t="shared" si="480"/>
        <v>27768.573076676403</v>
      </c>
      <c r="AL1382" s="171">
        <f t="shared" si="442"/>
        <v>14.861329735303492</v>
      </c>
      <c r="AM1382" s="165">
        <f t="shared" si="465"/>
        <v>33487.467119864246</v>
      </c>
      <c r="AN1382" s="171">
        <f t="shared" si="443"/>
        <v>2.4689371858396574</v>
      </c>
      <c r="AO1382" s="165">
        <f t="shared" si="466"/>
        <v>30758.345313808342</v>
      </c>
      <c r="AP1382" s="173">
        <f t="shared" si="444"/>
        <v>2.2677266766202124</v>
      </c>
      <c r="AQ1382" s="166">
        <f t="shared" si="467"/>
        <v>28251.638234003018</v>
      </c>
      <c r="AR1382" s="171">
        <f t="shared" si="445"/>
        <v>2.0829141824059891</v>
      </c>
    </row>
    <row r="1383" spans="1:44" x14ac:dyDescent="0.25">
      <c r="A1383" s="159" t="s">
        <v>666</v>
      </c>
      <c r="B1383" s="160">
        <v>40876</v>
      </c>
      <c r="C1383" s="161">
        <v>4301333799</v>
      </c>
      <c r="D1383" s="162">
        <v>366</v>
      </c>
      <c r="E1383" s="162">
        <v>9964</v>
      </c>
      <c r="F1383" s="162" t="s">
        <v>1695</v>
      </c>
      <c r="G1383" s="162" t="s">
        <v>1696</v>
      </c>
      <c r="H1383" s="162">
        <v>40.002690000000001</v>
      </c>
      <c r="I1383" s="163">
        <v>-110.445899999999</v>
      </c>
      <c r="J1383" s="161">
        <v>9964</v>
      </c>
      <c r="K1383" s="162">
        <v>365</v>
      </c>
      <c r="L1383" s="162">
        <v>730</v>
      </c>
      <c r="M1383" s="162">
        <v>1095</v>
      </c>
      <c r="N1383" s="162">
        <v>1460</v>
      </c>
      <c r="O1383" s="162">
        <v>1825</v>
      </c>
      <c r="P1383" s="162">
        <v>2190</v>
      </c>
      <c r="Q1383" s="164">
        <v>2.3290384453705478E-4</v>
      </c>
      <c r="R1383" s="165">
        <f t="shared" si="455"/>
        <v>9151.9657670672095</v>
      </c>
      <c r="S1383" s="165">
        <f t="shared" si="456"/>
        <v>8406.1097352037432</v>
      </c>
      <c r="T1383" s="165">
        <f t="shared" si="457"/>
        <v>7721.0385920107437</v>
      </c>
      <c r="U1383" s="165">
        <f t="shared" si="458"/>
        <v>7091.7985628549914</v>
      </c>
      <c r="V1383" s="165">
        <f t="shared" si="459"/>
        <v>6513.8395899423231</v>
      </c>
      <c r="W1383" s="166">
        <f t="shared" si="460"/>
        <v>5982.9824306823821</v>
      </c>
      <c r="X1383" s="159"/>
      <c r="Y1383" s="167">
        <f t="shared" si="452"/>
        <v>14.692356415999999</v>
      </c>
      <c r="Z1383" s="168">
        <f t="shared" si="461"/>
        <v>1840.357143849136</v>
      </c>
      <c r="AA1383" s="166">
        <f t="shared" si="462"/>
        <v>5880.6814481616075</v>
      </c>
      <c r="AB1383" s="159"/>
      <c r="AC1383" s="169"/>
      <c r="AD1383" s="161" t="s">
        <v>666</v>
      </c>
      <c r="AE1383" s="170">
        <v>40876</v>
      </c>
      <c r="AF1383" s="165">
        <f t="shared" si="463"/>
        <v>9151.9657670672095</v>
      </c>
      <c r="AG1383" s="171">
        <f t="shared" si="453"/>
        <v>13.49497621003435</v>
      </c>
      <c r="AH1383" s="165">
        <f t="shared" si="464"/>
        <v>8406.1097352037432</v>
      </c>
      <c r="AI1383" s="172">
        <f t="shared" si="454"/>
        <v>12.395178673386267</v>
      </c>
      <c r="AJ1383" s="168">
        <f t="shared" si="479"/>
        <v>1840.357143849136</v>
      </c>
      <c r="AK1383" s="166">
        <f t="shared" si="480"/>
        <v>5880.6814481616075</v>
      </c>
      <c r="AL1383" s="171">
        <f t="shared" si="442"/>
        <v>3.1472537615847811</v>
      </c>
      <c r="AM1383" s="165">
        <f t="shared" si="465"/>
        <v>7091.7985628549914</v>
      </c>
      <c r="AN1383" s="171">
        <f t="shared" si="443"/>
        <v>0.52285845100332295</v>
      </c>
      <c r="AO1383" s="165">
        <f t="shared" si="466"/>
        <v>6513.8395899423231</v>
      </c>
      <c r="AP1383" s="173">
        <f t="shared" si="444"/>
        <v>0.48024715421559605</v>
      </c>
      <c r="AQ1383" s="166">
        <f t="shared" si="467"/>
        <v>5982.9824306823821</v>
      </c>
      <c r="AR1383" s="171">
        <f t="shared" si="445"/>
        <v>0.44110854226340651</v>
      </c>
    </row>
    <row r="1384" spans="1:44" x14ac:dyDescent="0.25">
      <c r="A1384" s="159" t="s">
        <v>1126</v>
      </c>
      <c r="B1384" s="160">
        <v>40876</v>
      </c>
      <c r="C1384" s="161">
        <v>4301350440</v>
      </c>
      <c r="D1384" s="162">
        <v>260</v>
      </c>
      <c r="E1384" s="162">
        <v>10575</v>
      </c>
      <c r="F1384" s="162" t="s">
        <v>1695</v>
      </c>
      <c r="G1384" s="162" t="s">
        <v>1696</v>
      </c>
      <c r="H1384" s="162">
        <v>40.064500000000002</v>
      </c>
      <c r="I1384" s="163">
        <v>-110.08977</v>
      </c>
      <c r="J1384" s="161">
        <v>10575</v>
      </c>
      <c r="K1384" s="162">
        <v>365</v>
      </c>
      <c r="L1384" s="162">
        <v>730</v>
      </c>
      <c r="M1384" s="162">
        <v>1095</v>
      </c>
      <c r="N1384" s="162">
        <v>1460</v>
      </c>
      <c r="O1384" s="162">
        <v>1825</v>
      </c>
      <c r="P1384" s="162">
        <v>2190</v>
      </c>
      <c r="Q1384" s="164">
        <v>2.3290384453705478E-4</v>
      </c>
      <c r="R1384" s="165">
        <f t="shared" si="455"/>
        <v>9713.1712150477451</v>
      </c>
      <c r="S1384" s="165">
        <f t="shared" si="456"/>
        <v>8921.5787284001981</v>
      </c>
      <c r="T1384" s="165">
        <f t="shared" si="457"/>
        <v>8194.4985056717796</v>
      </c>
      <c r="U1384" s="165">
        <f t="shared" si="458"/>
        <v>7526.6730030300623</v>
      </c>
      <c r="V1384" s="165">
        <f t="shared" si="459"/>
        <v>6913.2731497029372</v>
      </c>
      <c r="W1384" s="166">
        <f t="shared" si="460"/>
        <v>6349.8634287902642</v>
      </c>
      <c r="X1384" s="159"/>
      <c r="Y1384" s="167">
        <f t="shared" si="452"/>
        <v>15.5933028</v>
      </c>
      <c r="Z1384" s="168">
        <f t="shared" si="461"/>
        <v>1953.2092328587528</v>
      </c>
      <c r="AA1384" s="166">
        <f t="shared" si="462"/>
        <v>6241.2892728130264</v>
      </c>
      <c r="AB1384" s="159"/>
      <c r="AC1384" s="169"/>
      <c r="AD1384" s="161" t="s">
        <v>1126</v>
      </c>
      <c r="AE1384" s="170">
        <v>40876</v>
      </c>
      <c r="AF1384" s="165">
        <f t="shared" si="463"/>
        <v>9713.1712150477451</v>
      </c>
      <c r="AG1384" s="171">
        <f t="shared" si="453"/>
        <v>14.322498336121361</v>
      </c>
      <c r="AH1384" s="165">
        <f t="shared" si="464"/>
        <v>8921.5787284001981</v>
      </c>
      <c r="AI1384" s="172">
        <f t="shared" si="454"/>
        <v>13.155260384490141</v>
      </c>
      <c r="AJ1384" s="168">
        <f t="shared" si="479"/>
        <v>1953.2092328587528</v>
      </c>
      <c r="AK1384" s="166">
        <f t="shared" si="480"/>
        <v>6241.2892728130264</v>
      </c>
      <c r="AL1384" s="171">
        <f t="shared" si="442"/>
        <v>3.3402457375310175</v>
      </c>
      <c r="AM1384" s="165">
        <f t="shared" si="465"/>
        <v>7526.6730030300623</v>
      </c>
      <c r="AN1384" s="171">
        <f t="shared" si="443"/>
        <v>0.55492052582899853</v>
      </c>
      <c r="AO1384" s="165">
        <f t="shared" si="466"/>
        <v>6913.2731497029372</v>
      </c>
      <c r="AP1384" s="173">
        <f t="shared" si="444"/>
        <v>0.5096962721627788</v>
      </c>
      <c r="AQ1384" s="166">
        <f t="shared" si="467"/>
        <v>6349.8634287902642</v>
      </c>
      <c r="AR1384" s="171">
        <f t="shared" si="445"/>
        <v>0.46815765098710593</v>
      </c>
    </row>
    <row r="1385" spans="1:44" x14ac:dyDescent="0.25">
      <c r="A1385" s="159" t="s">
        <v>1224</v>
      </c>
      <c r="B1385" s="160">
        <v>40877</v>
      </c>
      <c r="C1385" s="161">
        <v>4301350709</v>
      </c>
      <c r="D1385" s="162">
        <v>359</v>
      </c>
      <c r="E1385" s="162">
        <v>9224</v>
      </c>
      <c r="F1385" s="162" t="s">
        <v>1695</v>
      </c>
      <c r="G1385" s="162" t="s">
        <v>1696</v>
      </c>
      <c r="H1385" s="162">
        <v>40.057870000000001</v>
      </c>
      <c r="I1385" s="163">
        <v>-110.11181000000001</v>
      </c>
      <c r="J1385" s="161">
        <v>9224</v>
      </c>
      <c r="K1385" s="162">
        <v>365</v>
      </c>
      <c r="L1385" s="162">
        <v>730</v>
      </c>
      <c r="M1385" s="162">
        <v>1095</v>
      </c>
      <c r="N1385" s="162">
        <v>1460</v>
      </c>
      <c r="O1385" s="162">
        <v>1825</v>
      </c>
      <c r="P1385" s="162">
        <v>2190</v>
      </c>
      <c r="Q1385" s="164">
        <v>2.3290384453705478E-4</v>
      </c>
      <c r="R1385" s="165">
        <f t="shared" si="455"/>
        <v>8472.2734078109133</v>
      </c>
      <c r="S1385" s="165">
        <f t="shared" si="456"/>
        <v>7781.810136242405</v>
      </c>
      <c r="T1385" s="165">
        <f t="shared" si="457"/>
        <v>7147.6174199826482</v>
      </c>
      <c r="U1385" s="165">
        <f t="shared" si="458"/>
        <v>6565.1093881748739</v>
      </c>
      <c r="V1385" s="165">
        <f t="shared" si="459"/>
        <v>6030.0739038165384</v>
      </c>
      <c r="W1385" s="166">
        <f t="shared" si="460"/>
        <v>5538.6421056417394</v>
      </c>
      <c r="X1385" s="159"/>
      <c r="Y1385" s="167">
        <f t="shared" si="452"/>
        <v>13.601193856</v>
      </c>
      <c r="Z1385" s="168">
        <f t="shared" si="461"/>
        <v>1703.6786727081928</v>
      </c>
      <c r="AA1385" s="166">
        <f t="shared" si="462"/>
        <v>5443.9387472744556</v>
      </c>
      <c r="AB1385" s="159"/>
      <c r="AC1385" s="169"/>
      <c r="AD1385" s="161" t="s">
        <v>1224</v>
      </c>
      <c r="AE1385" s="170">
        <v>40877</v>
      </c>
      <c r="AF1385" s="165">
        <f t="shared" si="463"/>
        <v>8472.2734078109133</v>
      </c>
      <c r="AG1385" s="171">
        <f t="shared" si="453"/>
        <v>12.492739919847136</v>
      </c>
      <c r="AH1385" s="165">
        <f t="shared" si="464"/>
        <v>7781.810136242405</v>
      </c>
      <c r="AI1385" s="172">
        <f t="shared" si="454"/>
        <v>11.474621445535421</v>
      </c>
      <c r="AJ1385" s="168">
        <f t="shared" si="479"/>
        <v>1703.6786727081928</v>
      </c>
      <c r="AK1385" s="166">
        <f t="shared" si="480"/>
        <v>5443.9387472744556</v>
      </c>
      <c r="AL1385" s="171">
        <f t="shared" si="442"/>
        <v>2.9135155255778828</v>
      </c>
      <c r="AM1385" s="165">
        <f t="shared" si="465"/>
        <v>6565.1093881748739</v>
      </c>
      <c r="AN1385" s="171">
        <f t="shared" si="443"/>
        <v>0.48402713288384697</v>
      </c>
      <c r="AO1385" s="165">
        <f t="shared" si="466"/>
        <v>6030.0739038165384</v>
      </c>
      <c r="AP1385" s="173">
        <f t="shared" si="444"/>
        <v>0.44458046472146306</v>
      </c>
      <c r="AQ1385" s="166">
        <f t="shared" si="467"/>
        <v>5538.6421056417394</v>
      </c>
      <c r="AR1385" s="171">
        <f t="shared" si="445"/>
        <v>0.40834857425106996</v>
      </c>
    </row>
    <row r="1386" spans="1:44" x14ac:dyDescent="0.25">
      <c r="A1386" s="159" t="s">
        <v>985</v>
      </c>
      <c r="B1386" s="160">
        <v>40878</v>
      </c>
      <c r="C1386" s="161">
        <v>4301350208</v>
      </c>
      <c r="D1386" s="162">
        <v>366</v>
      </c>
      <c r="E1386" s="162">
        <v>26010</v>
      </c>
      <c r="F1386" s="162" t="s">
        <v>1695</v>
      </c>
      <c r="G1386" s="162" t="s">
        <v>1696</v>
      </c>
      <c r="H1386" s="162">
        <v>40.273560000000003</v>
      </c>
      <c r="I1386" s="163">
        <v>-110.46727</v>
      </c>
      <c r="J1386" s="161">
        <v>26010</v>
      </c>
      <c r="K1386" s="162">
        <v>365</v>
      </c>
      <c r="L1386" s="162">
        <v>730</v>
      </c>
      <c r="M1386" s="162">
        <v>1095</v>
      </c>
      <c r="N1386" s="162">
        <v>1460</v>
      </c>
      <c r="O1386" s="162">
        <v>1825</v>
      </c>
      <c r="P1386" s="162">
        <v>2190</v>
      </c>
      <c r="Q1386" s="164">
        <v>2.3290384453705478E-4</v>
      </c>
      <c r="R1386" s="165">
        <f t="shared" si="455"/>
        <v>23890.267924670625</v>
      </c>
      <c r="S1386" s="165">
        <f t="shared" si="456"/>
        <v>21943.287255384319</v>
      </c>
      <c r="T1386" s="165">
        <f t="shared" si="457"/>
        <v>20154.979303311869</v>
      </c>
      <c r="U1386" s="165">
        <f t="shared" si="458"/>
        <v>18512.412747878196</v>
      </c>
      <c r="V1386" s="165">
        <f t="shared" si="459"/>
        <v>17003.710129907649</v>
      </c>
      <c r="W1386" s="166">
        <f t="shared" si="460"/>
        <v>15617.961965279885</v>
      </c>
      <c r="X1386" s="159"/>
      <c r="Y1386" s="167">
        <f t="shared" si="452"/>
        <v>38.352889439999998</v>
      </c>
      <c r="Z1386" s="168">
        <f t="shared" si="461"/>
        <v>4804.063559967487</v>
      </c>
      <c r="AA1386" s="166">
        <f t="shared" si="462"/>
        <v>15350.915743344382</v>
      </c>
      <c r="AB1386" s="159"/>
      <c r="AC1386" s="169"/>
      <c r="AD1386" s="161" t="s">
        <v>985</v>
      </c>
      <c r="AE1386" s="170">
        <v>40878</v>
      </c>
      <c r="AF1386" s="165">
        <f t="shared" si="463"/>
        <v>23890.267924670625</v>
      </c>
      <c r="AG1386" s="171">
        <f t="shared" si="453"/>
        <v>35.227251226715524</v>
      </c>
      <c r="AH1386" s="165">
        <f t="shared" si="464"/>
        <v>21943.287255384319</v>
      </c>
      <c r="AI1386" s="172">
        <f t="shared" si="454"/>
        <v>32.356342562703411</v>
      </c>
      <c r="AJ1386" s="168">
        <f t="shared" si="479"/>
        <v>4804.063559967487</v>
      </c>
      <c r="AK1386" s="166">
        <f t="shared" si="480"/>
        <v>15350.915743344382</v>
      </c>
      <c r="AL1386" s="171">
        <f t="shared" si="442"/>
        <v>8.2155831331613989</v>
      </c>
      <c r="AM1386" s="165">
        <f t="shared" si="465"/>
        <v>18512.412747878196</v>
      </c>
      <c r="AN1386" s="171">
        <f t="shared" si="443"/>
        <v>1.3648683571453664</v>
      </c>
      <c r="AO1386" s="165">
        <f t="shared" si="466"/>
        <v>17003.710129907649</v>
      </c>
      <c r="AP1386" s="173">
        <f t="shared" si="444"/>
        <v>1.2536359374897283</v>
      </c>
      <c r="AQ1386" s="166">
        <f t="shared" si="467"/>
        <v>15617.961965279885</v>
      </c>
      <c r="AR1386" s="171">
        <f t="shared" si="445"/>
        <v>1.1514686054065841</v>
      </c>
    </row>
    <row r="1387" spans="1:44" x14ac:dyDescent="0.25">
      <c r="A1387" s="159" t="s">
        <v>1595</v>
      </c>
      <c r="B1387" s="160">
        <v>40878</v>
      </c>
      <c r="C1387" s="161">
        <v>4304751574</v>
      </c>
      <c r="D1387" s="162">
        <v>338</v>
      </c>
      <c r="E1387" s="162">
        <v>5581</v>
      </c>
      <c r="F1387" s="162" t="s">
        <v>1695</v>
      </c>
      <c r="G1387" s="162" t="s">
        <v>1697</v>
      </c>
      <c r="H1387" s="162">
        <v>40.162610000000001</v>
      </c>
      <c r="I1387" s="163">
        <v>-109.795599999999</v>
      </c>
      <c r="J1387" s="161">
        <v>5581</v>
      </c>
      <c r="K1387" s="162">
        <v>365</v>
      </c>
      <c r="L1387" s="162">
        <v>730</v>
      </c>
      <c r="M1387" s="162">
        <v>1095</v>
      </c>
      <c r="N1387" s="162">
        <v>1460</v>
      </c>
      <c r="O1387" s="162">
        <v>1825</v>
      </c>
      <c r="P1387" s="162">
        <v>2190</v>
      </c>
      <c r="Q1387" s="164">
        <v>2.3290384453705478E-4</v>
      </c>
      <c r="R1387" s="165">
        <f t="shared" si="455"/>
        <v>5126.1662932559311</v>
      </c>
      <c r="S1387" s="165">
        <f t="shared" si="456"/>
        <v>4708.4000835178731</v>
      </c>
      <c r="T1387" s="165">
        <f t="shared" si="457"/>
        <v>4324.6804879578449</v>
      </c>
      <c r="U1387" s="165">
        <f t="shared" si="458"/>
        <v>3972.2328160672128</v>
      </c>
      <c r="V1387" s="165">
        <f t="shared" si="459"/>
        <v>3648.5085057675738</v>
      </c>
      <c r="W1387" s="166">
        <f t="shared" si="460"/>
        <v>3351.1666946646301</v>
      </c>
      <c r="X1387" s="159"/>
      <c r="Y1387" s="167">
        <f t="shared" si="452"/>
        <v>8.2294300639999989</v>
      </c>
      <c r="Z1387" s="168">
        <f t="shared" si="461"/>
        <v>1030.8142532940617</v>
      </c>
      <c r="AA1387" s="166">
        <f t="shared" si="462"/>
        <v>3293.866234663783</v>
      </c>
      <c r="AB1387" s="159"/>
      <c r="AC1387" s="169"/>
      <c r="AD1387" s="161" t="s">
        <v>1595</v>
      </c>
      <c r="AE1387" s="170">
        <v>40878</v>
      </c>
      <c r="AF1387" s="165">
        <f t="shared" si="463"/>
        <v>5126.1662932559311</v>
      </c>
      <c r="AG1387" s="171">
        <f t="shared" si="453"/>
        <v>7.5587577507227737</v>
      </c>
      <c r="AH1387" s="165">
        <f t="shared" si="464"/>
        <v>4708.4000835178731</v>
      </c>
      <c r="AI1387" s="172">
        <f t="shared" si="454"/>
        <v>6.9427430927507787</v>
      </c>
      <c r="AJ1387" s="168">
        <f t="shared" si="479"/>
        <v>1030.8142532940617</v>
      </c>
      <c r="AK1387" s="166">
        <f t="shared" si="480"/>
        <v>3293.866234663783</v>
      </c>
      <c r="AL1387" s="171">
        <f t="shared" si="442"/>
        <v>1.7628285069655427</v>
      </c>
      <c r="AM1387" s="165">
        <f t="shared" si="465"/>
        <v>3972.2328160672128</v>
      </c>
      <c r="AN1387" s="171">
        <f t="shared" si="443"/>
        <v>0.29286160327675087</v>
      </c>
      <c r="AO1387" s="165">
        <f t="shared" si="466"/>
        <v>3648.5085057675738</v>
      </c>
      <c r="AP1387" s="173">
        <f t="shared" si="444"/>
        <v>0.26899431630642728</v>
      </c>
      <c r="AQ1387" s="166">
        <f t="shared" si="467"/>
        <v>3351.1666946646301</v>
      </c>
      <c r="AR1387" s="171">
        <f t="shared" si="445"/>
        <v>0.24707213713087833</v>
      </c>
    </row>
    <row r="1388" spans="1:44" x14ac:dyDescent="0.25">
      <c r="A1388" s="159" t="s">
        <v>1186</v>
      </c>
      <c r="B1388" s="160">
        <v>40879</v>
      </c>
      <c r="C1388" s="161">
        <v>4301350635</v>
      </c>
      <c r="D1388" s="162">
        <v>295</v>
      </c>
      <c r="E1388" s="162">
        <v>10446</v>
      </c>
      <c r="F1388" s="162" t="s">
        <v>1695</v>
      </c>
      <c r="G1388" s="162" t="s">
        <v>1696</v>
      </c>
      <c r="H1388" s="162">
        <v>40.058259999999898</v>
      </c>
      <c r="I1388" s="163">
        <v>-110.12667</v>
      </c>
      <c r="J1388" s="161">
        <v>10446</v>
      </c>
      <c r="K1388" s="162">
        <v>365</v>
      </c>
      <c r="L1388" s="162">
        <v>730</v>
      </c>
      <c r="M1388" s="162">
        <v>1095</v>
      </c>
      <c r="N1388" s="162">
        <v>1460</v>
      </c>
      <c r="O1388" s="162">
        <v>1825</v>
      </c>
      <c r="P1388" s="162">
        <v>2190</v>
      </c>
      <c r="Q1388" s="164">
        <v>2.3290384453705478E-4</v>
      </c>
      <c r="R1388" s="165">
        <f t="shared" si="455"/>
        <v>9594.6843037719864</v>
      </c>
      <c r="S1388" s="165">
        <f t="shared" si="456"/>
        <v>8812.7481226353175</v>
      </c>
      <c r="T1388" s="165">
        <f t="shared" si="457"/>
        <v>8094.53724730472</v>
      </c>
      <c r="U1388" s="165">
        <f t="shared" si="458"/>
        <v>7434.858268525014</v>
      </c>
      <c r="V1388" s="165">
        <f t="shared" si="459"/>
        <v>6828.9410233377666</v>
      </c>
      <c r="W1388" s="166">
        <f t="shared" si="460"/>
        <v>6272.4041018575035</v>
      </c>
      <c r="X1388" s="159"/>
      <c r="Y1388" s="167">
        <f t="shared" si="452"/>
        <v>15.403086624</v>
      </c>
      <c r="Z1388" s="168">
        <f t="shared" si="461"/>
        <v>1929.3828507274263</v>
      </c>
      <c r="AA1388" s="166">
        <f t="shared" si="462"/>
        <v>6165.1543965772935</v>
      </c>
      <c r="AB1388" s="159"/>
      <c r="AC1388" s="169"/>
      <c r="AD1388" s="161" t="s">
        <v>1186</v>
      </c>
      <c r="AE1388" s="170">
        <v>40879</v>
      </c>
      <c r="AF1388" s="165">
        <f t="shared" si="463"/>
        <v>9594.6843037719864</v>
      </c>
      <c r="AG1388" s="171">
        <f t="shared" si="453"/>
        <v>14.14778417202116</v>
      </c>
      <c r="AH1388" s="165">
        <f t="shared" si="464"/>
        <v>8812.7481226353175</v>
      </c>
      <c r="AI1388" s="172">
        <f t="shared" si="454"/>
        <v>12.994784867743171</v>
      </c>
      <c r="AJ1388" s="168">
        <f t="shared" si="479"/>
        <v>1929.3828507274263</v>
      </c>
      <c r="AK1388" s="166">
        <f t="shared" si="480"/>
        <v>6165.1543965772935</v>
      </c>
      <c r="AL1388" s="171">
        <f t="shared" si="442"/>
        <v>3.2994994774703561</v>
      </c>
      <c r="AM1388" s="165">
        <f t="shared" si="465"/>
        <v>7434.858268525014</v>
      </c>
      <c r="AN1388" s="171">
        <f t="shared" si="443"/>
        <v>0.54815128253519785</v>
      </c>
      <c r="AO1388" s="165">
        <f t="shared" si="466"/>
        <v>6828.9410233377666</v>
      </c>
      <c r="AP1388" s="173">
        <f t="shared" si="444"/>
        <v>0.50347870061582856</v>
      </c>
      <c r="AQ1388" s="166">
        <f t="shared" si="467"/>
        <v>6272.4041018575035</v>
      </c>
      <c r="AR1388" s="171">
        <f t="shared" si="445"/>
        <v>0.46244679169846886</v>
      </c>
    </row>
    <row r="1389" spans="1:44" x14ac:dyDescent="0.25">
      <c r="A1389" s="159" t="s">
        <v>1183</v>
      </c>
      <c r="B1389" s="160">
        <v>40880</v>
      </c>
      <c r="C1389" s="161">
        <v>4301350632</v>
      </c>
      <c r="D1389" s="162">
        <v>306</v>
      </c>
      <c r="E1389" s="162">
        <v>8059</v>
      </c>
      <c r="F1389" s="162" t="s">
        <v>1695</v>
      </c>
      <c r="G1389" s="162" t="s">
        <v>1696</v>
      </c>
      <c r="H1389" s="162">
        <v>40.061729999999898</v>
      </c>
      <c r="I1389" s="163">
        <v>-110.12195</v>
      </c>
      <c r="J1389" s="161">
        <v>8059</v>
      </c>
      <c r="K1389" s="162">
        <v>365</v>
      </c>
      <c r="L1389" s="162">
        <v>730</v>
      </c>
      <c r="M1389" s="162">
        <v>1095</v>
      </c>
      <c r="N1389" s="162">
        <v>1460</v>
      </c>
      <c r="O1389" s="162">
        <v>1825</v>
      </c>
      <c r="P1389" s="162">
        <v>2190</v>
      </c>
      <c r="Q1389" s="164">
        <v>2.3290384453705478E-4</v>
      </c>
      <c r="R1389" s="165">
        <f t="shared" si="455"/>
        <v>7402.217193576339</v>
      </c>
      <c r="S1389" s="165">
        <f t="shared" si="456"/>
        <v>6798.9600919316499</v>
      </c>
      <c r="T1389" s="165">
        <f t="shared" si="457"/>
        <v>6244.8665207762533</v>
      </c>
      <c r="U1389" s="165">
        <f t="shared" si="458"/>
        <v>5735.9298091176615</v>
      </c>
      <c r="V1389" s="165">
        <f t="shared" si="459"/>
        <v>5268.4698168752693</v>
      </c>
      <c r="W1389" s="166">
        <f t="shared" si="460"/>
        <v>4839.1063236520795</v>
      </c>
      <c r="X1389" s="159"/>
      <c r="Y1389" s="167">
        <f t="shared" si="452"/>
        <v>11.883350095999999</v>
      </c>
      <c r="Z1389" s="168">
        <f t="shared" si="461"/>
        <v>1488.5024309795454</v>
      </c>
      <c r="AA1389" s="166">
        <f t="shared" si="462"/>
        <v>4756.364089796708</v>
      </c>
      <c r="AB1389" s="159"/>
      <c r="AC1389" s="169"/>
      <c r="AD1389" s="161" t="s">
        <v>1183</v>
      </c>
      <c r="AE1389" s="170">
        <v>40880</v>
      </c>
      <c r="AF1389" s="165">
        <f t="shared" si="463"/>
        <v>7402.217193576339</v>
      </c>
      <c r="AG1389" s="171">
        <f t="shared" si="453"/>
        <v>10.914894949484829</v>
      </c>
      <c r="AH1389" s="165">
        <f t="shared" si="464"/>
        <v>6798.9600919316499</v>
      </c>
      <c r="AI1389" s="172">
        <f t="shared" si="454"/>
        <v>10.025365809797263</v>
      </c>
      <c r="AJ1389" s="168">
        <f t="shared" si="479"/>
        <v>1488.5024309795454</v>
      </c>
      <c r="AK1389" s="166">
        <f t="shared" si="480"/>
        <v>4756.364089796708</v>
      </c>
      <c r="AL1389" s="171">
        <f t="shared" ref="AL1389:AL1452" si="481">(AJ1389*$X$11)+((AK1389*$X$11)*(1-0.95))</f>
        <v>2.5455357351075629</v>
      </c>
      <c r="AM1389" s="165">
        <f t="shared" si="465"/>
        <v>5735.9298091176615</v>
      </c>
      <c r="AN1389" s="171">
        <f t="shared" ref="AN1389:AN1452" si="482">(AM1389*$X$11)*(1-0.95)</f>
        <v>0.42289404422277999</v>
      </c>
      <c r="AO1389" s="165">
        <f t="shared" si="466"/>
        <v>5268.4698168752693</v>
      </c>
      <c r="AP1389" s="173">
        <f t="shared" ref="AP1389:AP1452" si="483">(AO1389*$X$11)*(1-0.95)</f>
        <v>0.38842952788272667</v>
      </c>
      <c r="AQ1389" s="166">
        <f t="shared" si="467"/>
        <v>4839.1063236520795</v>
      </c>
      <c r="AR1389" s="171">
        <f t="shared" ref="AR1389:AR1452" si="484">(AQ1389*$X$11)*(1-0.95)</f>
        <v>0.3567737597451619</v>
      </c>
    </row>
    <row r="1390" spans="1:44" x14ac:dyDescent="0.25">
      <c r="A1390" s="159" t="s">
        <v>1185</v>
      </c>
      <c r="B1390" s="160">
        <v>40880</v>
      </c>
      <c r="C1390" s="161">
        <v>4301350634</v>
      </c>
      <c r="D1390" s="162">
        <v>308</v>
      </c>
      <c r="E1390" s="162">
        <v>13045</v>
      </c>
      <c r="F1390" s="162" t="s">
        <v>1695</v>
      </c>
      <c r="G1390" s="162" t="s">
        <v>1696</v>
      </c>
      <c r="H1390" s="162">
        <v>40.058300000000003</v>
      </c>
      <c r="I1390" s="163">
        <v>-110.12661</v>
      </c>
      <c r="J1390" s="161">
        <v>13045</v>
      </c>
      <c r="K1390" s="162">
        <v>365</v>
      </c>
      <c r="L1390" s="162">
        <v>730</v>
      </c>
      <c r="M1390" s="162">
        <v>1095</v>
      </c>
      <c r="N1390" s="162">
        <v>1460</v>
      </c>
      <c r="O1390" s="162">
        <v>1825</v>
      </c>
      <c r="P1390" s="162">
        <v>2190</v>
      </c>
      <c r="Q1390" s="164">
        <v>2.3290384453705478E-4</v>
      </c>
      <c r="R1390" s="165">
        <f t="shared" si="455"/>
        <v>11981.87408986268</v>
      </c>
      <c r="S1390" s="165">
        <f t="shared" si="456"/>
        <v>11005.389551960339</v>
      </c>
      <c r="T1390" s="165">
        <f t="shared" si="457"/>
        <v>10108.48539068448</v>
      </c>
      <c r="U1390" s="165">
        <f t="shared" si="458"/>
        <v>9284.6760590569411</v>
      </c>
      <c r="V1390" s="165">
        <f t="shared" si="459"/>
        <v>8528.0045615011659</v>
      </c>
      <c r="W1390" s="166">
        <f t="shared" si="460"/>
        <v>7832.9993785880852</v>
      </c>
      <c r="X1390" s="159"/>
      <c r="Y1390" s="167">
        <f t="shared" si="452"/>
        <v>19.235426480000001</v>
      </c>
      <c r="Z1390" s="168">
        <f t="shared" si="461"/>
        <v>2409.4198054508211</v>
      </c>
      <c r="AA1390" s="166">
        <f t="shared" si="462"/>
        <v>7699.0655852336586</v>
      </c>
      <c r="AB1390" s="159"/>
      <c r="AC1390" s="169"/>
      <c r="AD1390" s="161" t="s">
        <v>1185</v>
      </c>
      <c r="AE1390" s="170">
        <v>40880</v>
      </c>
      <c r="AF1390" s="165">
        <f t="shared" si="463"/>
        <v>11981.87408986268</v>
      </c>
      <c r="AG1390" s="171">
        <f t="shared" si="453"/>
        <v>17.667800547962475</v>
      </c>
      <c r="AH1390" s="165">
        <f t="shared" si="464"/>
        <v>11005.389551960339</v>
      </c>
      <c r="AI1390" s="172">
        <f t="shared" si="454"/>
        <v>16.227931131505805</v>
      </c>
      <c r="AJ1390" s="168">
        <f t="shared" si="479"/>
        <v>2409.4198054508211</v>
      </c>
      <c r="AK1390" s="166">
        <f t="shared" si="480"/>
        <v>7699.0655852336586</v>
      </c>
      <c r="AL1390" s="171">
        <f t="shared" si="481"/>
        <v>4.120426065824315</v>
      </c>
      <c r="AM1390" s="165">
        <f t="shared" si="465"/>
        <v>9284.6760590569411</v>
      </c>
      <c r="AN1390" s="171">
        <f t="shared" si="482"/>
        <v>0.68453316874130343</v>
      </c>
      <c r="AO1390" s="165">
        <f t="shared" si="466"/>
        <v>8528.0045615011659</v>
      </c>
      <c r="AP1390" s="173">
        <f t="shared" si="483"/>
        <v>0.62874589790670921</v>
      </c>
      <c r="AQ1390" s="166">
        <f t="shared" si="467"/>
        <v>7832.9993785880852</v>
      </c>
      <c r="AR1390" s="171">
        <f t="shared" si="484"/>
        <v>0.57750511178503994</v>
      </c>
    </row>
    <row r="1391" spans="1:44" x14ac:dyDescent="0.25">
      <c r="A1391" s="159" t="s">
        <v>1223</v>
      </c>
      <c r="B1391" s="160">
        <v>40880</v>
      </c>
      <c r="C1391" s="161">
        <v>4301350708</v>
      </c>
      <c r="D1391" s="162">
        <v>363</v>
      </c>
      <c r="E1391" s="162">
        <v>10113</v>
      </c>
      <c r="F1391" s="162" t="s">
        <v>1695</v>
      </c>
      <c r="G1391" s="162" t="s">
        <v>1696</v>
      </c>
      <c r="H1391" s="162">
        <v>40.05791</v>
      </c>
      <c r="I1391" s="163">
        <v>-110.111859999999</v>
      </c>
      <c r="J1391" s="161">
        <v>10113</v>
      </c>
      <c r="K1391" s="162">
        <v>365</v>
      </c>
      <c r="L1391" s="162">
        <v>730</v>
      </c>
      <c r="M1391" s="162">
        <v>1095</v>
      </c>
      <c r="N1391" s="162">
        <v>1460</v>
      </c>
      <c r="O1391" s="162">
        <v>1825</v>
      </c>
      <c r="P1391" s="162">
        <v>2190</v>
      </c>
      <c r="Q1391" s="164">
        <v>2.3290384453705478E-4</v>
      </c>
      <c r="R1391" s="165">
        <f t="shared" si="455"/>
        <v>9288.8227421066531</v>
      </c>
      <c r="S1391" s="165">
        <f t="shared" si="456"/>
        <v>8531.8133031027155</v>
      </c>
      <c r="T1391" s="165">
        <f t="shared" si="457"/>
        <v>7836.4977198920769</v>
      </c>
      <c r="U1391" s="165">
        <f t="shared" si="458"/>
        <v>7197.8481399189614</v>
      </c>
      <c r="V1391" s="165">
        <f t="shared" si="459"/>
        <v>6611.2464645811642</v>
      </c>
      <c r="W1391" s="166">
        <f t="shared" si="460"/>
        <v>6072.4509555892146</v>
      </c>
      <c r="X1391" s="159"/>
      <c r="Y1391" s="167">
        <f t="shared" si="452"/>
        <v>14.912063472</v>
      </c>
      <c r="Z1391" s="168">
        <f t="shared" si="461"/>
        <v>1867.8775387140017</v>
      </c>
      <c r="AA1391" s="166">
        <f t="shared" si="462"/>
        <v>5968.6201811780747</v>
      </c>
      <c r="AB1391" s="159"/>
      <c r="AC1391" s="169"/>
      <c r="AD1391" s="161" t="s">
        <v>1223</v>
      </c>
      <c r="AE1391" s="170">
        <v>40880</v>
      </c>
      <c r="AF1391" s="165">
        <f t="shared" si="463"/>
        <v>9288.8227421066531</v>
      </c>
      <c r="AG1391" s="171">
        <f t="shared" si="453"/>
        <v>13.696777841436912</v>
      </c>
      <c r="AH1391" s="165">
        <f t="shared" si="464"/>
        <v>8531.8133031027155</v>
      </c>
      <c r="AI1391" s="172">
        <f t="shared" si="454"/>
        <v>12.580534115210289</v>
      </c>
      <c r="AJ1391" s="168">
        <f t="shared" si="479"/>
        <v>1867.8775387140017</v>
      </c>
      <c r="AK1391" s="166">
        <f t="shared" si="480"/>
        <v>5968.6201811780747</v>
      </c>
      <c r="AL1391" s="171">
        <f t="shared" si="481"/>
        <v>3.1943172712672512</v>
      </c>
      <c r="AM1391" s="165">
        <f t="shared" si="465"/>
        <v>7197.8481399189614</v>
      </c>
      <c r="AN1391" s="171">
        <f t="shared" si="482"/>
        <v>0.53067718938143371</v>
      </c>
      <c r="AO1391" s="165">
        <f t="shared" si="466"/>
        <v>6611.2464645811642</v>
      </c>
      <c r="AP1391" s="173">
        <f t="shared" si="483"/>
        <v>0.48742869034346886</v>
      </c>
      <c r="AQ1391" s="166">
        <f t="shared" si="467"/>
        <v>6072.4509555892146</v>
      </c>
      <c r="AR1391" s="171">
        <f t="shared" si="484"/>
        <v>0.44770480609291752</v>
      </c>
    </row>
    <row r="1392" spans="1:44" x14ac:dyDescent="0.25">
      <c r="A1392" s="159" t="s">
        <v>1204</v>
      </c>
      <c r="B1392" s="160">
        <v>40883</v>
      </c>
      <c r="C1392" s="161">
        <v>4301350683</v>
      </c>
      <c r="D1392" s="162">
        <v>365</v>
      </c>
      <c r="E1392" s="162">
        <v>8702</v>
      </c>
      <c r="F1392" s="162" t="s">
        <v>1695</v>
      </c>
      <c r="G1392" s="162" t="s">
        <v>1696</v>
      </c>
      <c r="H1392" s="162">
        <v>40.032890000000002</v>
      </c>
      <c r="I1392" s="163">
        <v>-110.09899</v>
      </c>
      <c r="J1392" s="161">
        <v>8702</v>
      </c>
      <c r="K1392" s="162">
        <v>365</v>
      </c>
      <c r="L1392" s="162">
        <v>730</v>
      </c>
      <c r="M1392" s="162">
        <v>1095</v>
      </c>
      <c r="N1392" s="162">
        <v>1460</v>
      </c>
      <c r="O1392" s="162">
        <v>1825</v>
      </c>
      <c r="P1392" s="162">
        <v>2190</v>
      </c>
      <c r="Q1392" s="164">
        <v>2.3290384453705478E-4</v>
      </c>
      <c r="R1392" s="165">
        <f t="shared" si="455"/>
        <v>7992.8147435787687</v>
      </c>
      <c r="S1392" s="165">
        <f t="shared" si="456"/>
        <v>7341.4258245426508</v>
      </c>
      <c r="T1392" s="165">
        <f t="shared" si="457"/>
        <v>6743.1230256601257</v>
      </c>
      <c r="U1392" s="165">
        <f t="shared" si="458"/>
        <v>6193.5799973870071</v>
      </c>
      <c r="V1392" s="165">
        <f t="shared" si="459"/>
        <v>5688.8229738737555</v>
      </c>
      <c r="W1392" s="166">
        <f t="shared" si="460"/>
        <v>5225.202038518476</v>
      </c>
      <c r="X1392" s="159"/>
      <c r="Y1392" s="167">
        <f t="shared" si="452"/>
        <v>12.831481887999999</v>
      </c>
      <c r="Z1392" s="168">
        <f t="shared" si="461"/>
        <v>1607.2649403628245</v>
      </c>
      <c r="AA1392" s="166">
        <f t="shared" si="462"/>
        <v>5135.8580852973009</v>
      </c>
      <c r="AB1392" s="159"/>
      <c r="AC1392" s="169"/>
      <c r="AD1392" s="161" t="s">
        <v>1204</v>
      </c>
      <c r="AE1392" s="170">
        <v>40883</v>
      </c>
      <c r="AF1392" s="165">
        <f t="shared" si="463"/>
        <v>7992.8147435787687</v>
      </c>
      <c r="AG1392" s="171">
        <f t="shared" si="453"/>
        <v>11.785757023255611</v>
      </c>
      <c r="AH1392" s="165">
        <f t="shared" si="464"/>
        <v>7341.4258245426508</v>
      </c>
      <c r="AI1392" s="172">
        <f t="shared" si="454"/>
        <v>10.825255401024418</v>
      </c>
      <c r="AJ1392" s="168">
        <f t="shared" si="479"/>
        <v>1607.2649403628245</v>
      </c>
      <c r="AK1392" s="166">
        <f t="shared" si="480"/>
        <v>5135.8580852973009</v>
      </c>
      <c r="AL1392" s="171">
        <f t="shared" si="481"/>
        <v>2.7486353104486918</v>
      </c>
      <c r="AM1392" s="165">
        <f t="shared" si="465"/>
        <v>6193.5799973870071</v>
      </c>
      <c r="AN1392" s="171">
        <f t="shared" si="482"/>
        <v>0.45663531118335177</v>
      </c>
      <c r="AO1392" s="165">
        <f t="shared" si="466"/>
        <v>5688.8229738737555</v>
      </c>
      <c r="AP1392" s="173">
        <f t="shared" si="483"/>
        <v>0.41942098915938547</v>
      </c>
      <c r="AQ1392" s="166">
        <f t="shared" si="467"/>
        <v>5225.202038518476</v>
      </c>
      <c r="AR1392" s="171">
        <f t="shared" si="484"/>
        <v>0.38523951573425969</v>
      </c>
    </row>
    <row r="1393" spans="1:44" x14ac:dyDescent="0.25">
      <c r="A1393" s="159" t="s">
        <v>1602</v>
      </c>
      <c r="B1393" s="160">
        <v>40883</v>
      </c>
      <c r="C1393" s="161">
        <v>4304751583</v>
      </c>
      <c r="D1393" s="162">
        <v>364</v>
      </c>
      <c r="E1393" s="162">
        <v>8265</v>
      </c>
      <c r="F1393" s="162" t="s">
        <v>1695</v>
      </c>
      <c r="G1393" s="162" t="s">
        <v>1697</v>
      </c>
      <c r="H1393" s="162">
        <v>40.187750000000001</v>
      </c>
      <c r="I1393" s="163">
        <v>-109.823899999999</v>
      </c>
      <c r="J1393" s="161">
        <v>8265</v>
      </c>
      <c r="K1393" s="162">
        <v>365</v>
      </c>
      <c r="L1393" s="162">
        <v>730</v>
      </c>
      <c r="M1393" s="162">
        <v>1095</v>
      </c>
      <c r="N1393" s="162">
        <v>1460</v>
      </c>
      <c r="O1393" s="162">
        <v>1825</v>
      </c>
      <c r="P1393" s="162">
        <v>2190</v>
      </c>
      <c r="Q1393" s="164">
        <v>2.3290384453705478E-4</v>
      </c>
      <c r="R1393" s="165">
        <f t="shared" si="455"/>
        <v>7591.4288503422804</v>
      </c>
      <c r="S1393" s="165">
        <f t="shared" si="456"/>
        <v>6972.7516019127797</v>
      </c>
      <c r="T1393" s="165">
        <f t="shared" si="457"/>
        <v>6404.4945767732634</v>
      </c>
      <c r="U1393" s="165">
        <f t="shared" si="458"/>
        <v>5882.5486874745593</v>
      </c>
      <c r="V1393" s="165">
        <f t="shared" si="459"/>
        <v>5403.1397240940687</v>
      </c>
      <c r="W1393" s="166">
        <f t="shared" si="460"/>
        <v>4962.8010627850153</v>
      </c>
      <c r="X1393" s="159"/>
      <c r="Y1393" s="167">
        <f t="shared" si="452"/>
        <v>12.187106159999999</v>
      </c>
      <c r="Z1393" s="168">
        <f t="shared" si="461"/>
        <v>1526.5507621349971</v>
      </c>
      <c r="AA1393" s="166">
        <f t="shared" si="462"/>
        <v>4877.9438146382663</v>
      </c>
      <c r="AB1393" s="159"/>
      <c r="AC1393" s="169"/>
      <c r="AD1393" s="161" t="s">
        <v>1602</v>
      </c>
      <c r="AE1393" s="170">
        <v>40883</v>
      </c>
      <c r="AF1393" s="165">
        <f t="shared" si="463"/>
        <v>7591.4288503422804</v>
      </c>
      <c r="AG1393" s="171">
        <f t="shared" si="453"/>
        <v>11.193895862699106</v>
      </c>
      <c r="AH1393" s="165">
        <f t="shared" si="464"/>
        <v>6972.7516019127797</v>
      </c>
      <c r="AI1393" s="172">
        <f t="shared" si="454"/>
        <v>10.281629038090877</v>
      </c>
      <c r="AJ1393" s="168">
        <f t="shared" si="479"/>
        <v>1526.5507621349971</v>
      </c>
      <c r="AK1393" s="166">
        <f t="shared" si="480"/>
        <v>4877.9438146382663</v>
      </c>
      <c r="AL1393" s="171">
        <f t="shared" si="481"/>
        <v>2.6106034062121859</v>
      </c>
      <c r="AM1393" s="165">
        <f t="shared" si="465"/>
        <v>5882.5486874745593</v>
      </c>
      <c r="AN1393" s="171">
        <f t="shared" si="482"/>
        <v>0.4337038435911747</v>
      </c>
      <c r="AO1393" s="165">
        <f t="shared" si="466"/>
        <v>5403.1397240940687</v>
      </c>
      <c r="AP1393" s="173">
        <f t="shared" si="483"/>
        <v>0.39835836306622857</v>
      </c>
      <c r="AQ1393" s="166">
        <f t="shared" si="467"/>
        <v>4962.8010627850153</v>
      </c>
      <c r="AR1393" s="171">
        <f t="shared" si="484"/>
        <v>0.36589342651616369</v>
      </c>
    </row>
    <row r="1394" spans="1:44" x14ac:dyDescent="0.25">
      <c r="A1394" s="159" t="s">
        <v>1182</v>
      </c>
      <c r="B1394" s="160">
        <v>40885</v>
      </c>
      <c r="C1394" s="161">
        <v>4301350631</v>
      </c>
      <c r="D1394" s="162">
        <v>366</v>
      </c>
      <c r="E1394" s="162">
        <v>11905</v>
      </c>
      <c r="F1394" s="162" t="s">
        <v>1695</v>
      </c>
      <c r="G1394" s="162" t="s">
        <v>1696</v>
      </c>
      <c r="H1394" s="162">
        <v>40.062080000000002</v>
      </c>
      <c r="I1394" s="163">
        <v>-110.1082</v>
      </c>
      <c r="J1394" s="161">
        <v>11905</v>
      </c>
      <c r="K1394" s="162">
        <v>365</v>
      </c>
      <c r="L1394" s="162">
        <v>730</v>
      </c>
      <c r="M1394" s="162">
        <v>1095</v>
      </c>
      <c r="N1394" s="162">
        <v>1460</v>
      </c>
      <c r="O1394" s="162">
        <v>1825</v>
      </c>
      <c r="P1394" s="162">
        <v>2190</v>
      </c>
      <c r="Q1394" s="164">
        <v>2.3290384453705478E-4</v>
      </c>
      <c r="R1394" s="165">
        <f t="shared" si="455"/>
        <v>10934.78045533271</v>
      </c>
      <c r="S1394" s="165">
        <f t="shared" si="456"/>
        <v>10043.630710317198</v>
      </c>
      <c r="T1394" s="165">
        <f t="shared" si="457"/>
        <v>9225.1068283709265</v>
      </c>
      <c r="U1394" s="165">
        <f t="shared" si="458"/>
        <v>8473.2900331983819</v>
      </c>
      <c r="V1394" s="165">
        <f t="shared" si="459"/>
        <v>7782.743909901983</v>
      </c>
      <c r="W1394" s="166">
        <f t="shared" si="460"/>
        <v>7148.4750940660133</v>
      </c>
      <c r="X1394" s="159"/>
      <c r="Y1394" s="167">
        <f t="shared" si="452"/>
        <v>17.55444632</v>
      </c>
      <c r="Z1394" s="168">
        <f t="shared" si="461"/>
        <v>2198.8610796390976</v>
      </c>
      <c r="AA1394" s="166">
        <f t="shared" si="462"/>
        <v>7026.2457487318288</v>
      </c>
      <c r="AB1394" s="159"/>
      <c r="AC1394" s="169"/>
      <c r="AD1394" s="161" t="s">
        <v>1182</v>
      </c>
      <c r="AE1394" s="170">
        <v>40885</v>
      </c>
      <c r="AF1394" s="165">
        <f t="shared" si="463"/>
        <v>10934.78045533271</v>
      </c>
      <c r="AG1394" s="171">
        <f t="shared" si="453"/>
        <v>16.123814911728115</v>
      </c>
      <c r="AH1394" s="165">
        <f t="shared" si="464"/>
        <v>10043.630710317198</v>
      </c>
      <c r="AI1394" s="172">
        <f t="shared" si="454"/>
        <v>14.809775402113962</v>
      </c>
      <c r="AJ1394" s="168">
        <f t="shared" si="479"/>
        <v>2198.8610796390976</v>
      </c>
      <c r="AK1394" s="166">
        <f t="shared" si="480"/>
        <v>7026.2457487318288</v>
      </c>
      <c r="AL1394" s="171">
        <f t="shared" si="481"/>
        <v>3.7603428373812551</v>
      </c>
      <c r="AM1394" s="165">
        <f t="shared" si="465"/>
        <v>8473.2900331983819</v>
      </c>
      <c r="AN1394" s="171">
        <f t="shared" si="482"/>
        <v>0.62471194893562421</v>
      </c>
      <c r="AO1394" s="165">
        <f t="shared" si="466"/>
        <v>7782.743909901983</v>
      </c>
      <c r="AP1394" s="173">
        <f t="shared" si="483"/>
        <v>0.57379991679412601</v>
      </c>
      <c r="AQ1394" s="166">
        <f t="shared" si="467"/>
        <v>7148.4750940660133</v>
      </c>
      <c r="AR1394" s="171">
        <f t="shared" si="484"/>
        <v>0.52703705295522418</v>
      </c>
    </row>
    <row r="1395" spans="1:44" x14ac:dyDescent="0.25">
      <c r="A1395" s="159" t="s">
        <v>1167</v>
      </c>
      <c r="B1395" s="160">
        <v>40886</v>
      </c>
      <c r="C1395" s="161">
        <v>4301350580</v>
      </c>
      <c r="D1395" s="162">
        <v>357</v>
      </c>
      <c r="E1395" s="162">
        <v>10916</v>
      </c>
      <c r="F1395" s="162" t="s">
        <v>1695</v>
      </c>
      <c r="G1395" s="162" t="s">
        <v>1696</v>
      </c>
      <c r="H1395" s="162">
        <v>40.040039999999898</v>
      </c>
      <c r="I1395" s="163">
        <v>-110.079759999999</v>
      </c>
      <c r="J1395" s="161">
        <v>10916</v>
      </c>
      <c r="K1395" s="162">
        <v>365</v>
      </c>
      <c r="L1395" s="162">
        <v>730</v>
      </c>
      <c r="M1395" s="162">
        <v>1095</v>
      </c>
      <c r="N1395" s="162">
        <v>1460</v>
      </c>
      <c r="O1395" s="162">
        <v>1825</v>
      </c>
      <c r="P1395" s="162">
        <v>2190</v>
      </c>
      <c r="Q1395" s="164">
        <v>2.3290384453705478E-4</v>
      </c>
      <c r="R1395" s="165">
        <f t="shared" si="455"/>
        <v>10026.380802218553</v>
      </c>
      <c r="S1395" s="165">
        <f t="shared" si="456"/>
        <v>9209.2627327864375</v>
      </c>
      <c r="T1395" s="165">
        <f t="shared" si="457"/>
        <v>8458.7371808901335</v>
      </c>
      <c r="U1395" s="165">
        <f t="shared" si="458"/>
        <v>7769.3770686596836</v>
      </c>
      <c r="V1395" s="165">
        <f t="shared" si="459"/>
        <v>7136.1976077690088</v>
      </c>
      <c r="W1395" s="166">
        <f t="shared" si="460"/>
        <v>6554.6202542481815</v>
      </c>
      <c r="X1395" s="159"/>
      <c r="Y1395" s="167">
        <f t="shared" si="452"/>
        <v>16.096122303999998</v>
      </c>
      <c r="Z1395" s="168">
        <f t="shared" si="461"/>
        <v>2016.1921499655934</v>
      </c>
      <c r="AA1395" s="166">
        <f t="shared" si="462"/>
        <v>6442.5450309245398</v>
      </c>
      <c r="AB1395" s="159"/>
      <c r="AC1395" s="169"/>
      <c r="AD1395" s="161" t="s">
        <v>1167</v>
      </c>
      <c r="AE1395" s="170">
        <v>40886</v>
      </c>
      <c r="AF1395" s="165">
        <f t="shared" si="463"/>
        <v>10026.380802218553</v>
      </c>
      <c r="AG1395" s="171">
        <f t="shared" si="453"/>
        <v>14.784339653626553</v>
      </c>
      <c r="AH1395" s="165">
        <f t="shared" si="464"/>
        <v>9209.2627327864375</v>
      </c>
      <c r="AI1395" s="172">
        <f t="shared" si="454"/>
        <v>13.579463107053844</v>
      </c>
      <c r="AJ1395" s="168">
        <f t="shared" si="479"/>
        <v>2016.1921499655934</v>
      </c>
      <c r="AK1395" s="166">
        <f t="shared" si="480"/>
        <v>6442.5450309245398</v>
      </c>
      <c r="AL1395" s="171">
        <f t="shared" si="481"/>
        <v>3.447954843582846</v>
      </c>
      <c r="AM1395" s="165">
        <f t="shared" si="465"/>
        <v>7769.3770686596836</v>
      </c>
      <c r="AN1395" s="171">
        <f t="shared" si="482"/>
        <v>0.57281441701648672</v>
      </c>
      <c r="AO1395" s="165">
        <f t="shared" si="466"/>
        <v>7136.1976077690088</v>
      </c>
      <c r="AP1395" s="173">
        <f t="shared" si="483"/>
        <v>0.52613186826750769</v>
      </c>
      <c r="AQ1395" s="166">
        <f t="shared" si="467"/>
        <v>6554.6202542481815</v>
      </c>
      <c r="AR1395" s="171">
        <f t="shared" si="484"/>
        <v>0.4832537984090069</v>
      </c>
    </row>
    <row r="1396" spans="1:44" x14ac:dyDescent="0.25">
      <c r="A1396" s="159" t="s">
        <v>1260</v>
      </c>
      <c r="B1396" s="160">
        <v>40887</v>
      </c>
      <c r="C1396" s="161">
        <v>4301350822</v>
      </c>
      <c r="D1396" s="162">
        <v>366</v>
      </c>
      <c r="E1396" s="162">
        <v>21025</v>
      </c>
      <c r="F1396" s="162" t="s">
        <v>1695</v>
      </c>
      <c r="G1396" s="162" t="s">
        <v>1696</v>
      </c>
      <c r="H1396" s="162">
        <v>40.238370000000003</v>
      </c>
      <c r="I1396" s="163">
        <v>-110.0154</v>
      </c>
      <c r="J1396" s="161">
        <v>21025</v>
      </c>
      <c r="K1396" s="162">
        <v>365</v>
      </c>
      <c r="L1396" s="162">
        <v>730</v>
      </c>
      <c r="M1396" s="162">
        <v>1095</v>
      </c>
      <c r="N1396" s="162">
        <v>1460</v>
      </c>
      <c r="O1396" s="162">
        <v>1825</v>
      </c>
      <c r="P1396" s="162">
        <v>2190</v>
      </c>
      <c r="Q1396" s="164">
        <v>2.3290384453705478E-4</v>
      </c>
      <c r="R1396" s="165">
        <f t="shared" si="455"/>
        <v>19311.529531572469</v>
      </c>
      <c r="S1396" s="165">
        <f t="shared" si="456"/>
        <v>17737.701443462334</v>
      </c>
      <c r="T1396" s="165">
        <f t="shared" si="457"/>
        <v>16292.135326879355</v>
      </c>
      <c r="U1396" s="165">
        <f t="shared" si="458"/>
        <v>14964.378240066861</v>
      </c>
      <c r="V1396" s="165">
        <f t="shared" si="459"/>
        <v>13744.829122695439</v>
      </c>
      <c r="W1396" s="166">
        <f t="shared" si="460"/>
        <v>12624.669370242582</v>
      </c>
      <c r="X1396" s="159"/>
      <c r="Y1396" s="167">
        <f t="shared" si="452"/>
        <v>31.002287599999999</v>
      </c>
      <c r="Z1396" s="168">
        <f t="shared" si="461"/>
        <v>3883.3308861328874</v>
      </c>
      <c r="AA1396" s="166">
        <f t="shared" si="462"/>
        <v>12408.804440746468</v>
      </c>
      <c r="AB1396" s="159"/>
      <c r="AC1396" s="169"/>
      <c r="AD1396" s="161" t="s">
        <v>1260</v>
      </c>
      <c r="AE1396" s="170">
        <v>40887</v>
      </c>
      <c r="AF1396" s="165">
        <f t="shared" si="463"/>
        <v>19311.529531572469</v>
      </c>
      <c r="AG1396" s="171">
        <f t="shared" si="453"/>
        <v>28.475700001602995</v>
      </c>
      <c r="AH1396" s="165">
        <f t="shared" si="464"/>
        <v>17737.701443462334</v>
      </c>
      <c r="AI1396" s="172">
        <f t="shared" si="454"/>
        <v>26.155021237248722</v>
      </c>
      <c r="AJ1396" s="168">
        <f t="shared" si="479"/>
        <v>3883.3308861328874</v>
      </c>
      <c r="AK1396" s="166">
        <f t="shared" si="480"/>
        <v>12408.804440746468</v>
      </c>
      <c r="AL1396" s="171">
        <f t="shared" si="481"/>
        <v>6.641008664925736</v>
      </c>
      <c r="AM1396" s="165">
        <f t="shared" si="465"/>
        <v>14964.378240066861</v>
      </c>
      <c r="AN1396" s="171">
        <f t="shared" si="482"/>
        <v>1.1032817073810584</v>
      </c>
      <c r="AO1396" s="165">
        <f t="shared" si="466"/>
        <v>13744.829122695439</v>
      </c>
      <c r="AP1396" s="173">
        <f t="shared" si="483"/>
        <v>1.0133677656947921</v>
      </c>
      <c r="AQ1396" s="166">
        <f t="shared" si="467"/>
        <v>12624.669370242582</v>
      </c>
      <c r="AR1396" s="171">
        <f t="shared" si="484"/>
        <v>0.93078152359374966</v>
      </c>
    </row>
    <row r="1397" spans="1:44" x14ac:dyDescent="0.25">
      <c r="A1397" s="159" t="s">
        <v>1158</v>
      </c>
      <c r="B1397" s="160">
        <v>40890</v>
      </c>
      <c r="C1397" s="161">
        <v>4301350569</v>
      </c>
      <c r="D1397" s="162">
        <v>366</v>
      </c>
      <c r="E1397" s="162">
        <v>54952</v>
      </c>
      <c r="F1397" s="162" t="s">
        <v>1695</v>
      </c>
      <c r="G1397" s="162" t="s">
        <v>1696</v>
      </c>
      <c r="H1397" s="162">
        <v>40.311419999999899</v>
      </c>
      <c r="I1397" s="163">
        <v>-110.34841</v>
      </c>
      <c r="J1397" s="161">
        <v>54952</v>
      </c>
      <c r="K1397" s="162">
        <v>365</v>
      </c>
      <c r="L1397" s="162">
        <v>730</v>
      </c>
      <c r="M1397" s="162">
        <v>1095</v>
      </c>
      <c r="N1397" s="162">
        <v>1460</v>
      </c>
      <c r="O1397" s="162">
        <v>1825</v>
      </c>
      <c r="P1397" s="162">
        <v>2190</v>
      </c>
      <c r="Q1397" s="164">
        <v>2.3290384453705478E-4</v>
      </c>
      <c r="R1397" s="165">
        <f t="shared" si="455"/>
        <v>50473.58719709728</v>
      </c>
      <c r="S1397" s="165">
        <f t="shared" si="456"/>
        <v>46360.15075962626</v>
      </c>
      <c r="T1397" s="165">
        <f t="shared" si="457"/>
        <v>42581.946277416137</v>
      </c>
      <c r="U1397" s="165">
        <f t="shared" si="458"/>
        <v>39111.653414894368</v>
      </c>
      <c r="V1397" s="165">
        <f t="shared" si="459"/>
        <v>35924.178356735305</v>
      </c>
      <c r="W1397" s="166">
        <f t="shared" si="460"/>
        <v>32996.472353558638</v>
      </c>
      <c r="X1397" s="159"/>
      <c r="Y1397" s="167">
        <f t="shared" si="452"/>
        <v>81.029141887999998</v>
      </c>
      <c r="Z1397" s="168">
        <f t="shared" si="461"/>
        <v>10149.669386671791</v>
      </c>
      <c r="AA1397" s="166">
        <f t="shared" si="462"/>
        <v>32432.276890744346</v>
      </c>
      <c r="AB1397" s="159"/>
      <c r="AC1397" s="169"/>
      <c r="AD1397" s="161" t="s">
        <v>1158</v>
      </c>
      <c r="AE1397" s="170">
        <v>40890</v>
      </c>
      <c r="AF1397" s="165">
        <f t="shared" si="463"/>
        <v>50473.58719709728</v>
      </c>
      <c r="AG1397" s="171">
        <f t="shared" si="453"/>
        <v>74.425525159956607</v>
      </c>
      <c r="AH1397" s="165">
        <f t="shared" si="464"/>
        <v>46360.15075962626</v>
      </c>
      <c r="AI1397" s="172">
        <f t="shared" si="454"/>
        <v>68.360082141702335</v>
      </c>
      <c r="AJ1397" s="168">
        <f t="shared" si="479"/>
        <v>10149.669386671791</v>
      </c>
      <c r="AK1397" s="166">
        <f t="shared" si="480"/>
        <v>32432.276890744346</v>
      </c>
      <c r="AL1397" s="171">
        <f t="shared" si="481"/>
        <v>17.357275060879857</v>
      </c>
      <c r="AM1397" s="165">
        <f t="shared" si="465"/>
        <v>39111.653414894368</v>
      </c>
      <c r="AN1397" s="171">
        <f t="shared" si="482"/>
        <v>2.8835926936506024</v>
      </c>
      <c r="AO1397" s="165">
        <f t="shared" si="466"/>
        <v>35924.178356735305</v>
      </c>
      <c r="AP1397" s="173">
        <f t="shared" si="483"/>
        <v>2.6485890825426974</v>
      </c>
      <c r="AQ1397" s="166">
        <f t="shared" si="467"/>
        <v>32996.472353558638</v>
      </c>
      <c r="AR1397" s="171">
        <f t="shared" si="484"/>
        <v>2.4327375165052905</v>
      </c>
    </row>
    <row r="1398" spans="1:44" x14ac:dyDescent="0.25">
      <c r="A1398" s="159" t="s">
        <v>1187</v>
      </c>
      <c r="B1398" s="160">
        <v>40890</v>
      </c>
      <c r="C1398" s="161">
        <v>4301350636</v>
      </c>
      <c r="D1398" s="162">
        <v>297</v>
      </c>
      <c r="E1398" s="162">
        <v>20178</v>
      </c>
      <c r="F1398" s="162" t="s">
        <v>1695</v>
      </c>
      <c r="G1398" s="162" t="s">
        <v>1696</v>
      </c>
      <c r="H1398" s="162">
        <v>40.058140000000002</v>
      </c>
      <c r="I1398" s="163">
        <v>-110.13154</v>
      </c>
      <c r="J1398" s="161">
        <v>20178</v>
      </c>
      <c r="K1398" s="162">
        <v>365</v>
      </c>
      <c r="L1398" s="162">
        <v>730</v>
      </c>
      <c r="M1398" s="162">
        <v>1095</v>
      </c>
      <c r="N1398" s="162">
        <v>1460</v>
      </c>
      <c r="O1398" s="162">
        <v>1825</v>
      </c>
      <c r="P1398" s="162">
        <v>2190</v>
      </c>
      <c r="Q1398" s="164">
        <v>2.3290384453705478E-4</v>
      </c>
      <c r="R1398" s="165">
        <f t="shared" si="455"/>
        <v>18533.557331180466</v>
      </c>
      <c r="S1398" s="165">
        <f t="shared" si="456"/>
        <v>17023.131497083614</v>
      </c>
      <c r="T1398" s="165">
        <f t="shared" si="457"/>
        <v>15635.800552949899</v>
      </c>
      <c r="U1398" s="165">
        <f t="shared" si="458"/>
        <v>14361.532657696509</v>
      </c>
      <c r="V1398" s="165">
        <f t="shared" si="459"/>
        <v>13191.113533305521</v>
      </c>
      <c r="W1398" s="166">
        <f t="shared" si="460"/>
        <v>12116.079836040657</v>
      </c>
      <c r="X1398" s="159"/>
      <c r="Y1398" s="167">
        <f t="shared" si="452"/>
        <v>29.753348832</v>
      </c>
      <c r="Z1398" s="168">
        <f t="shared" si="461"/>
        <v>3726.8894468675098</v>
      </c>
      <c r="AA1398" s="166">
        <f t="shared" si="462"/>
        <v>11908.911106082389</v>
      </c>
      <c r="AB1398" s="159"/>
      <c r="AC1398" s="169"/>
      <c r="AD1398" s="161" t="s">
        <v>1187</v>
      </c>
      <c r="AE1398" s="170">
        <v>40890</v>
      </c>
      <c r="AF1398" s="165">
        <f t="shared" si="463"/>
        <v>18533.557331180466</v>
      </c>
      <c r="AG1398" s="171">
        <f t="shared" si="453"/>
        <v>27.328545761348167</v>
      </c>
      <c r="AH1398" s="165">
        <f t="shared" si="464"/>
        <v>17023.131497083614</v>
      </c>
      <c r="AI1398" s="172">
        <f t="shared" si="454"/>
        <v>25.10135641023566</v>
      </c>
      <c r="AJ1398" s="168">
        <f t="shared" si="479"/>
        <v>3726.8894468675098</v>
      </c>
      <c r="AK1398" s="166">
        <f t="shared" si="480"/>
        <v>11908.911106082389</v>
      </c>
      <c r="AL1398" s="171">
        <f t="shared" si="481"/>
        <v>6.3734731434421636</v>
      </c>
      <c r="AM1398" s="165">
        <f t="shared" si="465"/>
        <v>14361.532657696509</v>
      </c>
      <c r="AN1398" s="171">
        <f t="shared" si="482"/>
        <v>1.0588355905605231</v>
      </c>
      <c r="AO1398" s="165">
        <f t="shared" si="466"/>
        <v>13191.113533305521</v>
      </c>
      <c r="AP1398" s="173">
        <f t="shared" si="483"/>
        <v>0.97254386569272366</v>
      </c>
      <c r="AQ1398" s="166">
        <f t="shared" si="467"/>
        <v>12116.079836040657</v>
      </c>
      <c r="AR1398" s="171">
        <f t="shared" si="484"/>
        <v>0.89328464128773755</v>
      </c>
    </row>
    <row r="1399" spans="1:44" x14ac:dyDescent="0.25">
      <c r="A1399" s="159" t="s">
        <v>1198</v>
      </c>
      <c r="B1399" s="160">
        <v>40890</v>
      </c>
      <c r="C1399" s="161">
        <v>4301350661</v>
      </c>
      <c r="D1399" s="162">
        <v>366</v>
      </c>
      <c r="E1399" s="162">
        <v>6859</v>
      </c>
      <c r="F1399" s="162" t="s">
        <v>1695</v>
      </c>
      <c r="G1399" s="162" t="s">
        <v>1696</v>
      </c>
      <c r="H1399" s="162">
        <v>40.046999999999898</v>
      </c>
      <c r="I1399" s="163">
        <v>-110.52936</v>
      </c>
      <c r="J1399" s="161">
        <v>6859</v>
      </c>
      <c r="K1399" s="162">
        <v>365</v>
      </c>
      <c r="L1399" s="162">
        <v>730</v>
      </c>
      <c r="M1399" s="162">
        <v>1095</v>
      </c>
      <c r="N1399" s="162">
        <v>1460</v>
      </c>
      <c r="O1399" s="162">
        <v>1825</v>
      </c>
      <c r="P1399" s="162">
        <v>2190</v>
      </c>
      <c r="Q1399" s="164">
        <v>2.3290384453705478E-4</v>
      </c>
      <c r="R1399" s="165">
        <f t="shared" si="455"/>
        <v>6300.0133677553176</v>
      </c>
      <c r="S1399" s="165">
        <f t="shared" si="456"/>
        <v>5786.5823638862375</v>
      </c>
      <c r="T1399" s="165">
        <f t="shared" si="457"/>
        <v>5314.9943499198807</v>
      </c>
      <c r="U1399" s="165">
        <f t="shared" si="458"/>
        <v>4881.8392555823348</v>
      </c>
      <c r="V1399" s="165">
        <f t="shared" si="459"/>
        <v>4483.9849204550783</v>
      </c>
      <c r="W1399" s="166">
        <f t="shared" si="460"/>
        <v>4118.5544452077938</v>
      </c>
      <c r="X1399" s="159"/>
      <c r="Y1399" s="167">
        <f t="shared" si="452"/>
        <v>10.113897295999999</v>
      </c>
      <c r="Z1399" s="168">
        <f t="shared" si="461"/>
        <v>1266.8616669672044</v>
      </c>
      <c r="AA1399" s="166">
        <f t="shared" si="462"/>
        <v>4048.1326829526761</v>
      </c>
      <c r="AB1399" s="159"/>
      <c r="AC1399" s="169"/>
      <c r="AD1399" s="161" t="s">
        <v>1198</v>
      </c>
      <c r="AE1399" s="170">
        <v>40890</v>
      </c>
      <c r="AF1399" s="165">
        <f t="shared" si="463"/>
        <v>6300.0133677553176</v>
      </c>
      <c r="AG1399" s="171">
        <f t="shared" si="453"/>
        <v>9.2896469113433966</v>
      </c>
      <c r="AH1399" s="165">
        <f t="shared" si="464"/>
        <v>5786.5823638862375</v>
      </c>
      <c r="AI1399" s="172">
        <f t="shared" si="454"/>
        <v>8.5325703051742678</v>
      </c>
      <c r="AJ1399" s="168">
        <f t="shared" si="479"/>
        <v>1266.8616669672044</v>
      </c>
      <c r="AK1399" s="166">
        <f t="shared" si="480"/>
        <v>4048.1326829526761</v>
      </c>
      <c r="AL1399" s="171">
        <f t="shared" si="481"/>
        <v>2.1665007577990782</v>
      </c>
      <c r="AM1399" s="165">
        <f t="shared" si="465"/>
        <v>4881.8392555823348</v>
      </c>
      <c r="AN1399" s="171">
        <f t="shared" si="482"/>
        <v>0.35992433916417021</v>
      </c>
      <c r="AO1399" s="165">
        <f t="shared" si="466"/>
        <v>4483.9849204550783</v>
      </c>
      <c r="AP1399" s="173">
        <f t="shared" si="483"/>
        <v>0.33059165302737592</v>
      </c>
      <c r="AQ1399" s="166">
        <f t="shared" si="467"/>
        <v>4118.5544452077938</v>
      </c>
      <c r="AR1399" s="171">
        <f t="shared" si="484"/>
        <v>0.30364948729272434</v>
      </c>
    </row>
    <row r="1400" spans="1:44" x14ac:dyDescent="0.25">
      <c r="A1400" s="159" t="s">
        <v>1209</v>
      </c>
      <c r="B1400" s="160">
        <v>40890</v>
      </c>
      <c r="C1400" s="161">
        <v>4301350694</v>
      </c>
      <c r="D1400" s="162">
        <v>362</v>
      </c>
      <c r="E1400" s="162">
        <v>16483</v>
      </c>
      <c r="F1400" s="162" t="s">
        <v>1695</v>
      </c>
      <c r="G1400" s="162" t="s">
        <v>1696</v>
      </c>
      <c r="H1400" s="162">
        <v>40.06494</v>
      </c>
      <c r="I1400" s="163">
        <v>-110.11218</v>
      </c>
      <c r="J1400" s="161">
        <v>16483</v>
      </c>
      <c r="K1400" s="162">
        <v>365</v>
      </c>
      <c r="L1400" s="162">
        <v>730</v>
      </c>
      <c r="M1400" s="162">
        <v>1095</v>
      </c>
      <c r="N1400" s="162">
        <v>1460</v>
      </c>
      <c r="O1400" s="162">
        <v>1825</v>
      </c>
      <c r="P1400" s="162">
        <v>2190</v>
      </c>
      <c r="Q1400" s="164">
        <v>2.3290384453705478E-4</v>
      </c>
      <c r="R1400" s="165">
        <f t="shared" si="455"/>
        <v>15139.688050839904</v>
      </c>
      <c r="S1400" s="165">
        <f t="shared" si="456"/>
        <v>13905.851742810446</v>
      </c>
      <c r="T1400" s="165">
        <f t="shared" si="457"/>
        <v>12772.569160187986</v>
      </c>
      <c r="U1400" s="165">
        <f t="shared" si="458"/>
        <v>11731.64549493565</v>
      </c>
      <c r="V1400" s="165">
        <f t="shared" si="459"/>
        <v>10775.553789745014</v>
      </c>
      <c r="W1400" s="166">
        <f t="shared" si="460"/>
        <v>9897.3805103309624</v>
      </c>
      <c r="X1400" s="159"/>
      <c r="Y1400" s="167">
        <f t="shared" si="452"/>
        <v>24.304908751999999</v>
      </c>
      <c r="Z1400" s="168">
        <f t="shared" si="461"/>
        <v>3044.4205943461775</v>
      </c>
      <c r="AA1400" s="166">
        <f t="shared" si="462"/>
        <v>9728.1485658418078</v>
      </c>
      <c r="AB1400" s="159"/>
      <c r="AC1400" s="169"/>
      <c r="AD1400" s="161" t="s">
        <v>1209</v>
      </c>
      <c r="AE1400" s="170">
        <v>40890</v>
      </c>
      <c r="AF1400" s="165">
        <f t="shared" si="463"/>
        <v>15139.688050839904</v>
      </c>
      <c r="AG1400" s="171">
        <f t="shared" si="453"/>
        <v>22.324136177237676</v>
      </c>
      <c r="AH1400" s="165">
        <f t="shared" si="464"/>
        <v>13905.851742810446</v>
      </c>
      <c r="AI1400" s="172">
        <f t="shared" si="454"/>
        <v>20.504790252250686</v>
      </c>
      <c r="AJ1400" s="168">
        <f t="shared" si="479"/>
        <v>3044.4205943461775</v>
      </c>
      <c r="AK1400" s="166">
        <f t="shared" si="480"/>
        <v>9728.1485658418078</v>
      </c>
      <c r="AL1400" s="171">
        <f t="shared" si="481"/>
        <v>5.2063612758131219</v>
      </c>
      <c r="AM1400" s="165">
        <f t="shared" si="465"/>
        <v>11731.64549493565</v>
      </c>
      <c r="AN1400" s="171">
        <f t="shared" si="482"/>
        <v>0.86494137373422053</v>
      </c>
      <c r="AO1400" s="165">
        <f t="shared" si="466"/>
        <v>10775.553789745014</v>
      </c>
      <c r="AP1400" s="173">
        <f t="shared" si="483"/>
        <v>0.7944514093672892</v>
      </c>
      <c r="AQ1400" s="166">
        <f t="shared" si="467"/>
        <v>9897.3805103309624</v>
      </c>
      <c r="AR1400" s="171">
        <f t="shared" si="484"/>
        <v>0.72970615236127356</v>
      </c>
    </row>
    <row r="1401" spans="1:44" x14ac:dyDescent="0.25">
      <c r="A1401" s="159" t="s">
        <v>1210</v>
      </c>
      <c r="B1401" s="160">
        <v>40890</v>
      </c>
      <c r="C1401" s="161">
        <v>4301350695</v>
      </c>
      <c r="D1401" s="162">
        <v>359</v>
      </c>
      <c r="E1401" s="162">
        <v>6916</v>
      </c>
      <c r="F1401" s="162" t="s">
        <v>1695</v>
      </c>
      <c r="G1401" s="162" t="s">
        <v>1696</v>
      </c>
      <c r="H1401" s="162">
        <v>40.064970000000002</v>
      </c>
      <c r="I1401" s="163">
        <v>-110.11211</v>
      </c>
      <c r="J1401" s="161">
        <v>6916</v>
      </c>
      <c r="K1401" s="162">
        <v>365</v>
      </c>
      <c r="L1401" s="162">
        <v>730</v>
      </c>
      <c r="M1401" s="162">
        <v>1095</v>
      </c>
      <c r="N1401" s="162">
        <v>1460</v>
      </c>
      <c r="O1401" s="162">
        <v>1825</v>
      </c>
      <c r="P1401" s="162">
        <v>2190</v>
      </c>
      <c r="Q1401" s="164">
        <v>2.3290384453705478E-4</v>
      </c>
      <c r="R1401" s="165">
        <f t="shared" si="455"/>
        <v>6352.3680494818163</v>
      </c>
      <c r="S1401" s="165">
        <f t="shared" si="456"/>
        <v>5834.670305968395</v>
      </c>
      <c r="T1401" s="165">
        <f t="shared" si="457"/>
        <v>5359.1632780355585</v>
      </c>
      <c r="U1401" s="165">
        <f t="shared" si="458"/>
        <v>4922.4085568752635</v>
      </c>
      <c r="V1401" s="165">
        <f t="shared" si="459"/>
        <v>4521.2479530350374</v>
      </c>
      <c r="W1401" s="166">
        <f t="shared" si="460"/>
        <v>4152.7806594338972</v>
      </c>
      <c r="X1401" s="159"/>
      <c r="Y1401" s="167">
        <f t="shared" si="452"/>
        <v>10.197946304</v>
      </c>
      <c r="Z1401" s="168">
        <f t="shared" si="461"/>
        <v>1277.3896032577907</v>
      </c>
      <c r="AA1401" s="166">
        <f t="shared" si="462"/>
        <v>4081.7736747777676</v>
      </c>
      <c r="AB1401" s="159"/>
      <c r="AC1401" s="169"/>
      <c r="AD1401" s="161" t="s">
        <v>1210</v>
      </c>
      <c r="AE1401" s="170">
        <v>40890</v>
      </c>
      <c r="AF1401" s="165">
        <f t="shared" si="463"/>
        <v>6352.3680494818163</v>
      </c>
      <c r="AG1401" s="171">
        <f t="shared" si="453"/>
        <v>9.3668461931551157</v>
      </c>
      <c r="AH1401" s="165">
        <f t="shared" si="464"/>
        <v>5834.670305968395</v>
      </c>
      <c r="AI1401" s="172">
        <f t="shared" si="454"/>
        <v>8.6034780916438613</v>
      </c>
      <c r="AJ1401" s="168">
        <f t="shared" si="479"/>
        <v>1277.3896032577907</v>
      </c>
      <c r="AK1401" s="166">
        <f t="shared" si="480"/>
        <v>4081.7736747777676</v>
      </c>
      <c r="AL1401" s="171">
        <f t="shared" si="481"/>
        <v>2.1845049192212311</v>
      </c>
      <c r="AM1401" s="165">
        <f t="shared" si="465"/>
        <v>4922.4085568752635</v>
      </c>
      <c r="AN1401" s="171">
        <f t="shared" si="482"/>
        <v>0.36291540015445423</v>
      </c>
      <c r="AO1401" s="165">
        <f t="shared" si="466"/>
        <v>4521.2479530350374</v>
      </c>
      <c r="AP1401" s="173">
        <f t="shared" si="483"/>
        <v>0.33333895208300507</v>
      </c>
      <c r="AQ1401" s="166">
        <f t="shared" si="467"/>
        <v>4152.7806594338972</v>
      </c>
      <c r="AR1401" s="171">
        <f t="shared" si="484"/>
        <v>0.30617289023421507</v>
      </c>
    </row>
    <row r="1402" spans="1:44" x14ac:dyDescent="0.25">
      <c r="A1402" s="159" t="s">
        <v>1248</v>
      </c>
      <c r="B1402" s="160">
        <v>40890</v>
      </c>
      <c r="C1402" s="161">
        <v>4301350750</v>
      </c>
      <c r="D1402" s="162">
        <v>365</v>
      </c>
      <c r="E1402" s="162">
        <v>8459</v>
      </c>
      <c r="F1402" s="162" t="s">
        <v>1695</v>
      </c>
      <c r="G1402" s="162" t="s">
        <v>1696</v>
      </c>
      <c r="H1402" s="162">
        <v>40.065130000000003</v>
      </c>
      <c r="I1402" s="163">
        <v>-110.11691</v>
      </c>
      <c r="J1402" s="161">
        <v>8459</v>
      </c>
      <c r="K1402" s="162">
        <v>365</v>
      </c>
      <c r="L1402" s="162">
        <v>730</v>
      </c>
      <c r="M1402" s="162">
        <v>1095</v>
      </c>
      <c r="N1402" s="162">
        <v>1460</v>
      </c>
      <c r="O1402" s="162">
        <v>1825</v>
      </c>
      <c r="P1402" s="162">
        <v>2190</v>
      </c>
      <c r="Q1402" s="164">
        <v>2.3290384453705478E-4</v>
      </c>
      <c r="R1402" s="165">
        <f t="shared" si="455"/>
        <v>7769.6184688500125</v>
      </c>
      <c r="S1402" s="165">
        <f t="shared" si="456"/>
        <v>7136.4193346134543</v>
      </c>
      <c r="T1402" s="165">
        <f t="shared" si="457"/>
        <v>6554.8239110617105</v>
      </c>
      <c r="U1402" s="165">
        <f t="shared" si="458"/>
        <v>6020.6266602961032</v>
      </c>
      <c r="V1402" s="165">
        <f t="shared" si="459"/>
        <v>5529.9647823486666</v>
      </c>
      <c r="W1402" s="166">
        <f t="shared" si="460"/>
        <v>5079.2902831335077</v>
      </c>
      <c r="X1402" s="159"/>
      <c r="Y1402" s="167">
        <f t="shared" si="452"/>
        <v>12.473167695999999</v>
      </c>
      <c r="Z1402" s="168">
        <f t="shared" si="461"/>
        <v>1562.3826856503256</v>
      </c>
      <c r="AA1402" s="166">
        <f t="shared" si="462"/>
        <v>4992.4412254113849</v>
      </c>
      <c r="AB1402" s="159"/>
      <c r="AC1402" s="169"/>
      <c r="AD1402" s="161" t="s">
        <v>1248</v>
      </c>
      <c r="AE1402" s="170">
        <v>40890</v>
      </c>
      <c r="AF1402" s="165">
        <f t="shared" si="463"/>
        <v>7769.6184688500125</v>
      </c>
      <c r="AG1402" s="171">
        <f t="shared" si="453"/>
        <v>11.456644295531973</v>
      </c>
      <c r="AH1402" s="165">
        <f t="shared" si="464"/>
        <v>7136.4193346134543</v>
      </c>
      <c r="AI1402" s="172">
        <f t="shared" si="454"/>
        <v>10.522964311338262</v>
      </c>
      <c r="AJ1402" s="168">
        <f t="shared" si="479"/>
        <v>1562.3826856503256</v>
      </c>
      <c r="AK1402" s="166">
        <f t="shared" si="480"/>
        <v>4992.4412254113849</v>
      </c>
      <c r="AL1402" s="171">
        <f t="shared" si="481"/>
        <v>2.6718807275437242</v>
      </c>
      <c r="AM1402" s="165">
        <f t="shared" si="465"/>
        <v>6020.6266602961032</v>
      </c>
      <c r="AN1402" s="171">
        <f t="shared" si="482"/>
        <v>0.44388394590898322</v>
      </c>
      <c r="AO1402" s="165">
        <f t="shared" si="466"/>
        <v>5529.9647823486666</v>
      </c>
      <c r="AP1402" s="173">
        <f t="shared" si="483"/>
        <v>0.40770881950117693</v>
      </c>
      <c r="AQ1402" s="166">
        <f t="shared" si="467"/>
        <v>5079.2902831335077</v>
      </c>
      <c r="AR1402" s="171">
        <f t="shared" si="484"/>
        <v>0.37448185056264105</v>
      </c>
    </row>
    <row r="1403" spans="1:44" x14ac:dyDescent="0.25">
      <c r="A1403" s="159" t="s">
        <v>1208</v>
      </c>
      <c r="B1403" s="160">
        <v>40892</v>
      </c>
      <c r="C1403" s="161">
        <v>4301350693</v>
      </c>
      <c r="D1403" s="162">
        <v>365</v>
      </c>
      <c r="E1403" s="162">
        <v>23192</v>
      </c>
      <c r="F1403" s="162" t="s">
        <v>1695</v>
      </c>
      <c r="G1403" s="162" t="s">
        <v>1696</v>
      </c>
      <c r="H1403" s="162">
        <v>40.03584</v>
      </c>
      <c r="I1403" s="163">
        <v>-110.17233</v>
      </c>
      <c r="J1403" s="161">
        <v>23192</v>
      </c>
      <c r="K1403" s="162">
        <v>365</v>
      </c>
      <c r="L1403" s="162">
        <v>730</v>
      </c>
      <c r="M1403" s="162">
        <v>1095</v>
      </c>
      <c r="N1403" s="162">
        <v>1460</v>
      </c>
      <c r="O1403" s="162">
        <v>1825</v>
      </c>
      <c r="P1403" s="162">
        <v>2190</v>
      </c>
      <c r="Q1403" s="164">
        <v>2.3290384453705478E-4</v>
      </c>
      <c r="R1403" s="165">
        <f t="shared" si="455"/>
        <v>21301.925940367593</v>
      </c>
      <c r="S1403" s="165">
        <f t="shared" si="456"/>
        <v>19565.886890691007</v>
      </c>
      <c r="T1403" s="165">
        <f t="shared" si="457"/>
        <v>17971.32948875082</v>
      </c>
      <c r="U1403" s="165">
        <f t="shared" si="458"/>
        <v>16506.723431326071</v>
      </c>
      <c r="V1403" s="165">
        <f t="shared" si="459"/>
        <v>15161.478098147567</v>
      </c>
      <c r="W1403" s="166">
        <f t="shared" si="460"/>
        <v>13925.865970733221</v>
      </c>
      <c r="X1403" s="159"/>
      <c r="Y1403" s="167">
        <f t="shared" si="452"/>
        <v>34.197624447999999</v>
      </c>
      <c r="Z1403" s="168">
        <f t="shared" si="461"/>
        <v>4283.5771658118392</v>
      </c>
      <c r="AA1403" s="166">
        <f t="shared" si="462"/>
        <v>13687.752322938981</v>
      </c>
      <c r="AB1403" s="159"/>
      <c r="AC1403" s="169"/>
      <c r="AD1403" s="161" t="s">
        <v>1208</v>
      </c>
      <c r="AE1403" s="170">
        <v>40892</v>
      </c>
      <c r="AF1403" s="165">
        <f t="shared" si="463"/>
        <v>21301.925940367593</v>
      </c>
      <c r="AG1403" s="171">
        <f t="shared" si="453"/>
        <v>31.410627083813392</v>
      </c>
      <c r="AH1403" s="165">
        <f t="shared" si="464"/>
        <v>19565.886890691007</v>
      </c>
      <c r="AI1403" s="172">
        <f t="shared" si="454"/>
        <v>28.85076111934708</v>
      </c>
      <c r="AJ1403" s="168">
        <f t="shared" si="479"/>
        <v>4283.5771658118392</v>
      </c>
      <c r="AK1403" s="166">
        <f t="shared" si="480"/>
        <v>13687.752322938981</v>
      </c>
      <c r="AL1403" s="171">
        <f t="shared" si="481"/>
        <v>7.3254826614486399</v>
      </c>
      <c r="AM1403" s="165">
        <f t="shared" si="465"/>
        <v>16506.723431326071</v>
      </c>
      <c r="AN1403" s="171">
        <f t="shared" si="482"/>
        <v>1.2169944997660644</v>
      </c>
      <c r="AO1403" s="165">
        <f t="shared" si="466"/>
        <v>15161.478098147567</v>
      </c>
      <c r="AP1403" s="173">
        <f t="shared" si="483"/>
        <v>1.1178133280377462</v>
      </c>
      <c r="AQ1403" s="166">
        <f t="shared" si="467"/>
        <v>13925.865970733221</v>
      </c>
      <c r="AR1403" s="171">
        <f t="shared" si="484"/>
        <v>1.0267151055974433</v>
      </c>
    </row>
    <row r="1404" spans="1:44" x14ac:dyDescent="0.25">
      <c r="A1404" s="159" t="s">
        <v>1191</v>
      </c>
      <c r="B1404" s="160">
        <v>40893</v>
      </c>
      <c r="C1404" s="161">
        <v>4301350640</v>
      </c>
      <c r="D1404" s="162">
        <v>365</v>
      </c>
      <c r="E1404" s="162">
        <v>5775</v>
      </c>
      <c r="F1404" s="162" t="s">
        <v>1695</v>
      </c>
      <c r="G1404" s="162" t="s">
        <v>1696</v>
      </c>
      <c r="H1404" s="162">
        <v>40.036479999999898</v>
      </c>
      <c r="I1404" s="163">
        <v>-110.103489999999</v>
      </c>
      <c r="J1404" s="161">
        <v>5775</v>
      </c>
      <c r="K1404" s="162">
        <v>365</v>
      </c>
      <c r="L1404" s="162">
        <v>730</v>
      </c>
      <c r="M1404" s="162">
        <v>1095</v>
      </c>
      <c r="N1404" s="162">
        <v>1460</v>
      </c>
      <c r="O1404" s="162">
        <v>1825</v>
      </c>
      <c r="P1404" s="162">
        <v>2190</v>
      </c>
      <c r="Q1404" s="164">
        <v>2.3290384453705478E-4</v>
      </c>
      <c r="R1404" s="165">
        <f t="shared" si="455"/>
        <v>5304.3559117636623</v>
      </c>
      <c r="S1404" s="165">
        <f t="shared" si="456"/>
        <v>4872.0678162185486</v>
      </c>
      <c r="T1404" s="165">
        <f t="shared" si="457"/>
        <v>4475.0098222462912</v>
      </c>
      <c r="U1404" s="165">
        <f t="shared" si="458"/>
        <v>4110.3107888887571</v>
      </c>
      <c r="V1404" s="165">
        <f t="shared" si="459"/>
        <v>3775.3335640221717</v>
      </c>
      <c r="W1404" s="166">
        <f t="shared" si="460"/>
        <v>3467.6559150131229</v>
      </c>
      <c r="X1404" s="159"/>
      <c r="Y1404" s="167">
        <f t="shared" si="452"/>
        <v>8.5154915999999989</v>
      </c>
      <c r="Z1404" s="168">
        <f t="shared" si="461"/>
        <v>1066.64617680939</v>
      </c>
      <c r="AA1404" s="166">
        <f t="shared" si="462"/>
        <v>3408.3636454369012</v>
      </c>
      <c r="AB1404" s="159"/>
      <c r="AC1404" s="169"/>
      <c r="AD1404" s="161" t="s">
        <v>1191</v>
      </c>
      <c r="AE1404" s="170">
        <v>40893</v>
      </c>
      <c r="AF1404" s="165">
        <f t="shared" si="463"/>
        <v>5304.3559117636623</v>
      </c>
      <c r="AG1404" s="171">
        <f t="shared" si="453"/>
        <v>7.8215061835556376</v>
      </c>
      <c r="AH1404" s="165">
        <f t="shared" si="464"/>
        <v>4872.0678162185486</v>
      </c>
      <c r="AI1404" s="172">
        <f t="shared" si="454"/>
        <v>7.1840783659981629</v>
      </c>
      <c r="AJ1404" s="168">
        <f t="shared" si="479"/>
        <v>1066.64617680939</v>
      </c>
      <c r="AK1404" s="166">
        <f t="shared" si="480"/>
        <v>3408.3636454369012</v>
      </c>
      <c r="AL1404" s="171">
        <f t="shared" si="481"/>
        <v>1.824105828297081</v>
      </c>
      <c r="AM1404" s="165">
        <f t="shared" si="465"/>
        <v>4110.3107888887571</v>
      </c>
      <c r="AN1404" s="171">
        <f t="shared" si="482"/>
        <v>0.30304170559455945</v>
      </c>
      <c r="AO1404" s="165">
        <f t="shared" si="466"/>
        <v>3775.3335640221717</v>
      </c>
      <c r="AP1404" s="173">
        <f t="shared" si="483"/>
        <v>0.2783447727413757</v>
      </c>
      <c r="AQ1404" s="166">
        <f t="shared" si="467"/>
        <v>3467.6559150131229</v>
      </c>
      <c r="AR1404" s="171">
        <f t="shared" si="484"/>
        <v>0.25566056117735575</v>
      </c>
    </row>
    <row r="1405" spans="1:44" x14ac:dyDescent="0.25">
      <c r="A1405" s="159" t="s">
        <v>1607</v>
      </c>
      <c r="B1405" s="160">
        <v>40896</v>
      </c>
      <c r="C1405" s="161">
        <v>4304751652</v>
      </c>
      <c r="D1405" s="162">
        <v>355</v>
      </c>
      <c r="E1405" s="162">
        <v>66157</v>
      </c>
      <c r="F1405" s="162" t="s">
        <v>1695</v>
      </c>
      <c r="G1405" s="162" t="s">
        <v>1697</v>
      </c>
      <c r="H1405" s="162">
        <v>40.187390000000001</v>
      </c>
      <c r="I1405" s="163">
        <v>-109.843239999999</v>
      </c>
      <c r="J1405" s="161">
        <v>66157</v>
      </c>
      <c r="K1405" s="162">
        <v>365</v>
      </c>
      <c r="L1405" s="162">
        <v>730</v>
      </c>
      <c r="M1405" s="162">
        <v>1095</v>
      </c>
      <c r="N1405" s="162">
        <v>1460</v>
      </c>
      <c r="O1405" s="162">
        <v>1825</v>
      </c>
      <c r="P1405" s="162">
        <v>2190</v>
      </c>
      <c r="Q1405" s="164">
        <v>2.3290384453705478E-4</v>
      </c>
      <c r="R1405" s="165">
        <f t="shared" si="455"/>
        <v>60765.415420701058</v>
      </c>
      <c r="S1405" s="165">
        <f t="shared" si="456"/>
        <v>55813.227795250299</v>
      </c>
      <c r="T1405" s="165">
        <f t="shared" si="457"/>
        <v>51264.627672787516</v>
      </c>
      <c r="U1405" s="165">
        <f t="shared" si="458"/>
        <v>47086.723958530478</v>
      </c>
      <c r="V1405" s="165">
        <f t="shared" si="459"/>
        <v>43249.306077058842</v>
      </c>
      <c r="W1405" s="166">
        <f t="shared" si="460"/>
        <v>39724.62551853215</v>
      </c>
      <c r="X1405" s="159"/>
      <c r="Y1405" s="167">
        <f t="shared" si="452"/>
        <v>97.551407408000003</v>
      </c>
      <c r="Z1405" s="168">
        <f t="shared" si="461"/>
        <v>12219.240020637024</v>
      </c>
      <c r="AA1405" s="166">
        <f t="shared" si="462"/>
        <v>39045.387652150494</v>
      </c>
      <c r="AB1405" s="159"/>
      <c r="AC1405" s="169"/>
      <c r="AD1405" s="161" t="s">
        <v>1607</v>
      </c>
      <c r="AE1405" s="170">
        <v>40896</v>
      </c>
      <c r="AF1405" s="165">
        <f t="shared" si="463"/>
        <v>60765.415420701058</v>
      </c>
      <c r="AG1405" s="171">
        <f t="shared" si="453"/>
        <v>89.601278716102215</v>
      </c>
      <c r="AH1405" s="165">
        <f t="shared" si="464"/>
        <v>55813.227795250299</v>
      </c>
      <c r="AI1405" s="172">
        <f t="shared" si="454"/>
        <v>82.29906016611956</v>
      </c>
      <c r="AJ1405" s="168">
        <f t="shared" si="479"/>
        <v>12219.240020637024</v>
      </c>
      <c r="AK1405" s="166">
        <f t="shared" si="480"/>
        <v>39045.387652150494</v>
      </c>
      <c r="AL1405" s="171">
        <f t="shared" si="481"/>
        <v>20.896514161497834</v>
      </c>
      <c r="AM1405" s="165">
        <f t="shared" si="465"/>
        <v>47086.723958530478</v>
      </c>
      <c r="AN1405" s="171">
        <f t="shared" si="482"/>
        <v>3.4715723146353712</v>
      </c>
      <c r="AO1405" s="165">
        <f t="shared" si="466"/>
        <v>43249.306077058842</v>
      </c>
      <c r="AP1405" s="173">
        <f t="shared" si="483"/>
        <v>3.1886502390045353</v>
      </c>
      <c r="AQ1405" s="166">
        <f t="shared" si="467"/>
        <v>39724.62551853215</v>
      </c>
      <c r="AR1405" s="171">
        <f t="shared" si="484"/>
        <v>2.928785410529926</v>
      </c>
    </row>
    <row r="1406" spans="1:44" x14ac:dyDescent="0.25">
      <c r="A1406" s="43" t="s">
        <v>1190</v>
      </c>
      <c r="B1406" s="4">
        <v>40898</v>
      </c>
      <c r="C1406" s="37">
        <v>4301350639</v>
      </c>
      <c r="D1406" s="38">
        <v>342</v>
      </c>
      <c r="E1406" s="38">
        <v>3845</v>
      </c>
      <c r="F1406" s="38" t="s">
        <v>1695</v>
      </c>
      <c r="G1406" s="38" t="s">
        <v>1696</v>
      </c>
      <c r="H1406" s="38">
        <v>40.036439999999899</v>
      </c>
      <c r="I1406" s="39">
        <v>-110.10354</v>
      </c>
      <c r="J1406" s="37">
        <v>3845</v>
      </c>
      <c r="K1406" s="38">
        <v>365</v>
      </c>
      <c r="L1406" s="38">
        <v>730</v>
      </c>
      <c r="M1406" s="38">
        <v>1095</v>
      </c>
      <c r="N1406" s="38">
        <v>1460</v>
      </c>
      <c r="O1406" s="38">
        <v>1825</v>
      </c>
      <c r="P1406" s="38">
        <v>2190</v>
      </c>
      <c r="Q1406" s="40">
        <v>2.3290384453705478E-4</v>
      </c>
      <c r="R1406" s="41">
        <f t="shared" si="455"/>
        <v>3531.6447585681872</v>
      </c>
      <c r="S1406" s="41">
        <f t="shared" si="456"/>
        <v>3243.826970278843</v>
      </c>
      <c r="T1406" s="41">
        <f t="shared" si="457"/>
        <v>2979.4654141189594</v>
      </c>
      <c r="U1406" s="41">
        <f t="shared" si="458"/>
        <v>2736.6484819527741</v>
      </c>
      <c r="V1406" s="41">
        <f t="shared" si="459"/>
        <v>2513.6203556130304</v>
      </c>
      <c r="W1406" s="42">
        <f t="shared" si="460"/>
        <v>2308.768310515231</v>
      </c>
      <c r="X1406" s="43"/>
      <c r="Y1406" s="176">
        <f t="shared" si="452"/>
        <v>5.6696216799999997</v>
      </c>
      <c r="Z1406" s="155">
        <f t="shared" si="461"/>
        <v>710.17394802287527</v>
      </c>
      <c r="AA1406" s="156">
        <f t="shared" si="462"/>
        <v>2269.2914660960842</v>
      </c>
      <c r="AB1406" s="43"/>
      <c r="AC1406" s="175"/>
      <c r="AD1406" s="37" t="s">
        <v>1190</v>
      </c>
      <c r="AE1406" s="57">
        <v>40898</v>
      </c>
      <c r="AF1406" s="41">
        <f t="shared" si="463"/>
        <v>3531.6447585681872</v>
      </c>
      <c r="AG1406" s="85">
        <f t="shared" si="453"/>
        <v>5.2075655888781691</v>
      </c>
      <c r="AH1406" s="41">
        <f t="shared" si="464"/>
        <v>3243.826970278843</v>
      </c>
      <c r="AI1406" s="87">
        <f t="shared" si="454"/>
        <v>4.7831655960628456</v>
      </c>
      <c r="AJ1406" s="155">
        <f t="shared" ref="AJ1406" si="485">T1406</f>
        <v>2979.4654141189594</v>
      </c>
      <c r="AK1406" s="56"/>
      <c r="AL1406" s="85">
        <f>AJ1406*$X$11</f>
        <v>4.393352849596627</v>
      </c>
      <c r="AM1406" s="41">
        <f t="shared" si="465"/>
        <v>2736.6484819527741</v>
      </c>
      <c r="AN1406" s="85">
        <f>(AM1406*$X$11)</f>
        <v>4.0353085991725708</v>
      </c>
      <c r="AO1406" s="41">
        <f t="shared" si="466"/>
        <v>2513.6203556130304</v>
      </c>
      <c r="AP1406" s="91">
        <f>(AO1406*$X$11)</f>
        <v>3.7064438136470601</v>
      </c>
      <c r="AQ1406" s="42">
        <f t="shared" si="467"/>
        <v>2308.768310515231</v>
      </c>
      <c r="AR1406" s="85">
        <f>(AQ1406*$X$11)</f>
        <v>3.4043804596603704</v>
      </c>
    </row>
    <row r="1407" spans="1:44" x14ac:dyDescent="0.25">
      <c r="A1407" s="159" t="s">
        <v>1161</v>
      </c>
      <c r="B1407" s="160">
        <v>40900</v>
      </c>
      <c r="C1407" s="161">
        <v>4301350572</v>
      </c>
      <c r="D1407" s="162">
        <v>366</v>
      </c>
      <c r="E1407" s="162">
        <v>32580</v>
      </c>
      <c r="F1407" s="162" t="s">
        <v>1695</v>
      </c>
      <c r="G1407" s="162" t="s">
        <v>1696</v>
      </c>
      <c r="H1407" s="162">
        <v>40.289140000000003</v>
      </c>
      <c r="I1407" s="163">
        <v>-110.337639999999</v>
      </c>
      <c r="J1407" s="161">
        <v>32580</v>
      </c>
      <c r="K1407" s="162">
        <v>365</v>
      </c>
      <c r="L1407" s="162">
        <v>730</v>
      </c>
      <c r="M1407" s="162">
        <v>1095</v>
      </c>
      <c r="N1407" s="162">
        <v>1460</v>
      </c>
      <c r="O1407" s="162">
        <v>1825</v>
      </c>
      <c r="P1407" s="162">
        <v>2190</v>
      </c>
      <c r="Q1407" s="164">
        <v>2.3290384453705478E-4</v>
      </c>
      <c r="R1407" s="165">
        <f t="shared" si="455"/>
        <v>29924.833871040715</v>
      </c>
      <c r="S1407" s="165">
        <f t="shared" si="456"/>
        <v>27486.055316432954</v>
      </c>
      <c r="T1407" s="165">
        <f t="shared" si="457"/>
        <v>25246.029438750506</v>
      </c>
      <c r="U1407" s="165">
        <f t="shared" si="458"/>
        <v>23188.558528484107</v>
      </c>
      <c r="V1407" s="165">
        <f t="shared" si="459"/>
        <v>21298.764937808199</v>
      </c>
      <c r="W1407" s="166">
        <f t="shared" si="460"/>
        <v>19562.983499762347</v>
      </c>
      <c r="X1407" s="159"/>
      <c r="Y1407" s="167">
        <f t="shared" si="452"/>
        <v>48.040643519999996</v>
      </c>
      <c r="Z1407" s="168">
        <f t="shared" si="461"/>
        <v>6017.546742935052</v>
      </c>
      <c r="AA1407" s="166">
        <f t="shared" si="462"/>
        <v>19228.482695815452</v>
      </c>
      <c r="AB1407" s="159"/>
      <c r="AC1407" s="169"/>
      <c r="AD1407" s="161" t="s">
        <v>1161</v>
      </c>
      <c r="AE1407" s="170">
        <v>40900</v>
      </c>
      <c r="AF1407" s="165">
        <f t="shared" si="463"/>
        <v>29924.833871040715</v>
      </c>
      <c r="AG1407" s="171">
        <f t="shared" si="453"/>
        <v>44.125484235539858</v>
      </c>
      <c r="AH1407" s="165">
        <f t="shared" si="464"/>
        <v>27486.055316432954</v>
      </c>
      <c r="AI1407" s="172">
        <f t="shared" si="454"/>
        <v>40.529397950514316</v>
      </c>
      <c r="AJ1407" s="168">
        <f t="shared" ref="AJ1407:AJ1433" si="486">Z1407</f>
        <v>6017.546742935052</v>
      </c>
      <c r="AK1407" s="166">
        <f t="shared" ref="AK1407:AK1433" si="487">AA1407</f>
        <v>19228.482695815452</v>
      </c>
      <c r="AL1407" s="171">
        <f t="shared" si="481"/>
        <v>10.290799633925349</v>
      </c>
      <c r="AM1407" s="165">
        <f t="shared" si="465"/>
        <v>23188.558528484107</v>
      </c>
      <c r="AN1407" s="171">
        <f t="shared" si="482"/>
        <v>1.7096274923412549</v>
      </c>
      <c r="AO1407" s="165">
        <f t="shared" si="466"/>
        <v>21298.764937808199</v>
      </c>
      <c r="AP1407" s="173">
        <f t="shared" si="483"/>
        <v>1.5702983023227739</v>
      </c>
      <c r="AQ1407" s="166">
        <f t="shared" si="467"/>
        <v>19562.983499762347</v>
      </c>
      <c r="AR1407" s="171">
        <f t="shared" si="484"/>
        <v>1.4423239970836799</v>
      </c>
    </row>
    <row r="1408" spans="1:44" x14ac:dyDescent="0.25">
      <c r="A1408" s="159" t="s">
        <v>1275</v>
      </c>
      <c r="B1408" s="160">
        <v>40901</v>
      </c>
      <c r="C1408" s="161">
        <v>4301350873</v>
      </c>
      <c r="D1408" s="162">
        <v>358</v>
      </c>
      <c r="E1408" s="162">
        <v>12538</v>
      </c>
      <c r="F1408" s="162" t="s">
        <v>1695</v>
      </c>
      <c r="G1408" s="162" t="s">
        <v>1696</v>
      </c>
      <c r="H1408" s="162">
        <v>40.196910000000003</v>
      </c>
      <c r="I1408" s="163">
        <v>-110.13703</v>
      </c>
      <c r="J1408" s="161">
        <v>12538</v>
      </c>
      <c r="K1408" s="162">
        <v>365</v>
      </c>
      <c r="L1408" s="162">
        <v>730</v>
      </c>
      <c r="M1408" s="162">
        <v>1095</v>
      </c>
      <c r="N1408" s="162">
        <v>1460</v>
      </c>
      <c r="O1408" s="162">
        <v>1825</v>
      </c>
      <c r="P1408" s="162">
        <v>2190</v>
      </c>
      <c r="Q1408" s="164">
        <v>2.3290384453705478E-4</v>
      </c>
      <c r="R1408" s="165">
        <f t="shared" si="455"/>
        <v>11516.192973453299</v>
      </c>
      <c r="S1408" s="165">
        <f t="shared" si="456"/>
        <v>10577.659961861153</v>
      </c>
      <c r="T1408" s="165">
        <f t="shared" si="457"/>
        <v>9715.6143984976625</v>
      </c>
      <c r="U1408" s="165">
        <f t="shared" si="458"/>
        <v>8923.8228001882671</v>
      </c>
      <c r="V1408" s="165">
        <f t="shared" si="459"/>
        <v>8196.5596927636343</v>
      </c>
      <c r="W1408" s="166">
        <f t="shared" si="460"/>
        <v>7528.5662099453739</v>
      </c>
      <c r="X1408" s="159"/>
      <c r="Y1408" s="167">
        <f t="shared" si="452"/>
        <v>18.487832672</v>
      </c>
      <c r="Z1408" s="168">
        <f t="shared" si="461"/>
        <v>2315.7765826556069</v>
      </c>
      <c r="AA1408" s="166">
        <f t="shared" si="462"/>
        <v>7399.8378158420546</v>
      </c>
      <c r="AB1408" s="159"/>
      <c r="AC1408" s="169"/>
      <c r="AD1408" s="161" t="s">
        <v>1275</v>
      </c>
      <c r="AE1408" s="170">
        <v>40901</v>
      </c>
      <c r="AF1408" s="165">
        <f t="shared" si="463"/>
        <v>11516.192973453299</v>
      </c>
      <c r="AG1408" s="171">
        <f t="shared" si="453"/>
        <v>16.981133251847719</v>
      </c>
      <c r="AH1408" s="165">
        <f t="shared" si="464"/>
        <v>10577.659961861153</v>
      </c>
      <c r="AI1408" s="172">
        <f t="shared" si="454"/>
        <v>15.597225030802591</v>
      </c>
      <c r="AJ1408" s="168">
        <f t="shared" si="486"/>
        <v>2315.7765826556069</v>
      </c>
      <c r="AK1408" s="166">
        <f t="shared" si="487"/>
        <v>7399.8378158420546</v>
      </c>
      <c r="AL1408" s="171">
        <f t="shared" si="481"/>
        <v>3.9602837879114796</v>
      </c>
      <c r="AM1408" s="165">
        <f t="shared" si="465"/>
        <v>8923.8228001882671</v>
      </c>
      <c r="AN1408" s="171">
        <f t="shared" si="482"/>
        <v>0.65792846835404095</v>
      </c>
      <c r="AO1408" s="165">
        <f t="shared" si="466"/>
        <v>8196.5596927636343</v>
      </c>
      <c r="AP1408" s="173">
        <f t="shared" si="483"/>
        <v>0.60430939578032361</v>
      </c>
      <c r="AQ1408" s="166">
        <f t="shared" si="467"/>
        <v>7528.5662099453739</v>
      </c>
      <c r="AR1408" s="171">
        <f t="shared" si="484"/>
        <v>0.55506010667388506</v>
      </c>
    </row>
    <row r="1409" spans="1:44" x14ac:dyDescent="0.25">
      <c r="A1409" s="159" t="s">
        <v>1188</v>
      </c>
      <c r="B1409" s="160">
        <v>40902</v>
      </c>
      <c r="C1409" s="161">
        <v>4301350637</v>
      </c>
      <c r="D1409" s="162">
        <v>301</v>
      </c>
      <c r="E1409" s="162">
        <v>15622</v>
      </c>
      <c r="F1409" s="162" t="s">
        <v>1695</v>
      </c>
      <c r="G1409" s="162" t="s">
        <v>1696</v>
      </c>
      <c r="H1409" s="162">
        <v>40.058100000000003</v>
      </c>
      <c r="I1409" s="163">
        <v>-110.13158</v>
      </c>
      <c r="J1409" s="161">
        <v>15622</v>
      </c>
      <c r="K1409" s="162">
        <v>365</v>
      </c>
      <c r="L1409" s="162">
        <v>730</v>
      </c>
      <c r="M1409" s="162">
        <v>1095</v>
      </c>
      <c r="N1409" s="162">
        <v>1460</v>
      </c>
      <c r="O1409" s="162">
        <v>1825</v>
      </c>
      <c r="P1409" s="162">
        <v>2190</v>
      </c>
      <c r="Q1409" s="164">
        <v>2.3290384453705478E-4</v>
      </c>
      <c r="R1409" s="165">
        <f t="shared" si="455"/>
        <v>14348.856805813322</v>
      </c>
      <c r="S1409" s="165">
        <f t="shared" si="456"/>
        <v>13179.470722937864</v>
      </c>
      <c r="T1409" s="165">
        <f t="shared" si="457"/>
        <v>12105.385877598539</v>
      </c>
      <c r="U1409" s="165">
        <f t="shared" si="458"/>
        <v>11118.835522774054</v>
      </c>
      <c r="V1409" s="165">
        <f t="shared" si="459"/>
        <v>10212.685876563526</v>
      </c>
      <c r="W1409" s="166">
        <f t="shared" si="460"/>
        <v>9380.3845375471883</v>
      </c>
      <c r="X1409" s="159"/>
      <c r="Y1409" s="167">
        <f t="shared" si="452"/>
        <v>23.035326368</v>
      </c>
      <c r="Z1409" s="168">
        <f t="shared" si="461"/>
        <v>2885.3933461673228</v>
      </c>
      <c r="AA1409" s="166">
        <f t="shared" si="462"/>
        <v>9219.992531431215</v>
      </c>
      <c r="AB1409" s="159"/>
      <c r="AC1409" s="169"/>
      <c r="AD1409" s="161" t="s">
        <v>1188</v>
      </c>
      <c r="AE1409" s="170">
        <v>40902</v>
      </c>
      <c r="AF1409" s="165">
        <f t="shared" si="463"/>
        <v>14348.856805813322</v>
      </c>
      <c r="AG1409" s="171">
        <f t="shared" si="453"/>
        <v>21.158020709871199</v>
      </c>
      <c r="AH1409" s="165">
        <f t="shared" si="464"/>
        <v>13179.470722937864</v>
      </c>
      <c r="AI1409" s="172">
        <f t="shared" si="454"/>
        <v>19.433709477683689</v>
      </c>
      <c r="AJ1409" s="168">
        <f t="shared" si="486"/>
        <v>2885.3933461673228</v>
      </c>
      <c r="AK1409" s="166">
        <f t="shared" si="487"/>
        <v>9219.992531431215</v>
      </c>
      <c r="AL1409" s="171">
        <f t="shared" si="481"/>
        <v>4.9344036795942845</v>
      </c>
      <c r="AM1409" s="165">
        <f t="shared" si="465"/>
        <v>11118.835522774054</v>
      </c>
      <c r="AN1409" s="171">
        <f t="shared" si="482"/>
        <v>0.81976061035466796</v>
      </c>
      <c r="AO1409" s="165">
        <f t="shared" si="466"/>
        <v>10212.685876563526</v>
      </c>
      <c r="AP1409" s="173">
        <f t="shared" si="483"/>
        <v>0.752952734158575</v>
      </c>
      <c r="AQ1409" s="166">
        <f t="shared" si="467"/>
        <v>9380.3845375471883</v>
      </c>
      <c r="AR1409" s="171">
        <f t="shared" si="484"/>
        <v>0.69158948687664967</v>
      </c>
    </row>
    <row r="1410" spans="1:44" x14ac:dyDescent="0.25">
      <c r="A1410" s="159" t="s">
        <v>1219</v>
      </c>
      <c r="B1410" s="160">
        <v>40902</v>
      </c>
      <c r="C1410" s="161">
        <v>4301350704</v>
      </c>
      <c r="D1410" s="162">
        <v>311</v>
      </c>
      <c r="E1410" s="162">
        <v>14338</v>
      </c>
      <c r="F1410" s="162" t="s">
        <v>1695</v>
      </c>
      <c r="G1410" s="162" t="s">
        <v>1696</v>
      </c>
      <c r="H1410" s="162">
        <v>40.054470000000002</v>
      </c>
      <c r="I1410" s="163">
        <v>-110.14563</v>
      </c>
      <c r="J1410" s="161">
        <v>14338</v>
      </c>
      <c r="K1410" s="162">
        <v>365</v>
      </c>
      <c r="L1410" s="162">
        <v>730</v>
      </c>
      <c r="M1410" s="162">
        <v>1095</v>
      </c>
      <c r="N1410" s="162">
        <v>1460</v>
      </c>
      <c r="O1410" s="162">
        <v>1825</v>
      </c>
      <c r="P1410" s="162">
        <v>2190</v>
      </c>
      <c r="Q1410" s="164">
        <v>2.3290384453705478E-4</v>
      </c>
      <c r="R1410" s="165">
        <f t="shared" si="455"/>
        <v>13169.49871218483</v>
      </c>
      <c r="S1410" s="165">
        <f t="shared" si="456"/>
        <v>12096.226553929271</v>
      </c>
      <c r="T1410" s="165">
        <f t="shared" si="457"/>
        <v>11110.422654782222</v>
      </c>
      <c r="U1410" s="165">
        <f t="shared" si="458"/>
        <v>10204.958630491255</v>
      </c>
      <c r="V1410" s="165">
        <f t="shared" si="459"/>
        <v>9373.2870373939222</v>
      </c>
      <c r="W1410" s="166">
        <f t="shared" si="460"/>
        <v>8609.3940276118028</v>
      </c>
      <c r="X1410" s="159"/>
      <c r="Y1410" s="167">
        <f t="shared" si="452"/>
        <v>21.142011871999998</v>
      </c>
      <c r="Z1410" s="168">
        <f t="shared" si="461"/>
        <v>2648.2377286741184</v>
      </c>
      <c r="AA1410" s="166">
        <f t="shared" si="462"/>
        <v>8462.1849261081024</v>
      </c>
      <c r="AB1410" s="159"/>
      <c r="AC1410" s="169"/>
      <c r="AD1410" s="161" t="s">
        <v>1219</v>
      </c>
      <c r="AE1410" s="170">
        <v>40902</v>
      </c>
      <c r="AF1410" s="165">
        <f t="shared" si="463"/>
        <v>13169.49871218483</v>
      </c>
      <c r="AG1410" s="171">
        <f t="shared" si="453"/>
        <v>19.419005309059866</v>
      </c>
      <c r="AH1410" s="165">
        <f t="shared" si="464"/>
        <v>12096.226553929271</v>
      </c>
      <c r="AI1410" s="172">
        <f t="shared" si="454"/>
        <v>17.836418287737082</v>
      </c>
      <c r="AJ1410" s="168">
        <f t="shared" si="486"/>
        <v>2648.2377286741184</v>
      </c>
      <c r="AK1410" s="166">
        <f t="shared" si="487"/>
        <v>8462.1849261081024</v>
      </c>
      <c r="AL1410" s="171">
        <f t="shared" si="481"/>
        <v>4.5288362538742071</v>
      </c>
      <c r="AM1410" s="165">
        <f t="shared" si="465"/>
        <v>10204.958630491255</v>
      </c>
      <c r="AN1410" s="171">
        <f t="shared" si="482"/>
        <v>0.7523830259419555</v>
      </c>
      <c r="AO1410" s="165">
        <f t="shared" si="466"/>
        <v>9373.2870373939222</v>
      </c>
      <c r="AP1410" s="173">
        <f t="shared" si="483"/>
        <v>0.69106620806334973</v>
      </c>
      <c r="AQ1410" s="166">
        <f t="shared" si="467"/>
        <v>8609.3940276118028</v>
      </c>
      <c r="AR1410" s="171">
        <f t="shared" si="484"/>
        <v>0.63474651535254145</v>
      </c>
    </row>
    <row r="1411" spans="1:44" x14ac:dyDescent="0.25">
      <c r="A1411" s="159" t="s">
        <v>1220</v>
      </c>
      <c r="B1411" s="160">
        <v>40905</v>
      </c>
      <c r="C1411" s="161">
        <v>4301350705</v>
      </c>
      <c r="D1411" s="162">
        <v>322</v>
      </c>
      <c r="E1411" s="162">
        <v>8814</v>
      </c>
      <c r="F1411" s="162" t="s">
        <v>1695</v>
      </c>
      <c r="G1411" s="162" t="s">
        <v>1696</v>
      </c>
      <c r="H1411" s="162">
        <v>40.05453</v>
      </c>
      <c r="I1411" s="163">
        <v>-110.145619999999</v>
      </c>
      <c r="J1411" s="161">
        <v>8814</v>
      </c>
      <c r="K1411" s="162">
        <v>365</v>
      </c>
      <c r="L1411" s="162">
        <v>730</v>
      </c>
      <c r="M1411" s="162">
        <v>1095</v>
      </c>
      <c r="N1411" s="162">
        <v>1460</v>
      </c>
      <c r="O1411" s="162">
        <v>1825</v>
      </c>
      <c r="P1411" s="162">
        <v>2190</v>
      </c>
      <c r="Q1411" s="164">
        <v>2.3290384453705478E-4</v>
      </c>
      <c r="R1411" s="165">
        <f t="shared" si="455"/>
        <v>8095.6871006553974</v>
      </c>
      <c r="S1411" s="165">
        <f t="shared" si="456"/>
        <v>7435.9144124935556</v>
      </c>
      <c r="T1411" s="165">
        <f t="shared" si="457"/>
        <v>6829.9110949400538</v>
      </c>
      <c r="U1411" s="165">
        <f t="shared" si="458"/>
        <v>6273.2951157169709</v>
      </c>
      <c r="V1411" s="165">
        <f t="shared" si="459"/>
        <v>5762.0415642063062</v>
      </c>
      <c r="W1411" s="166">
        <f t="shared" si="460"/>
        <v>5292.4535471732752</v>
      </c>
      <c r="X1411" s="159"/>
      <c r="Y1411" s="167">
        <f t="shared" si="452"/>
        <v>12.996630816</v>
      </c>
      <c r="Z1411" s="168">
        <f t="shared" si="461"/>
        <v>1627.951411670643</v>
      </c>
      <c r="AA1411" s="166">
        <f t="shared" si="462"/>
        <v>5201.9596832694106</v>
      </c>
      <c r="AB1411" s="159"/>
      <c r="AC1411" s="169"/>
      <c r="AD1411" s="161" t="s">
        <v>1220</v>
      </c>
      <c r="AE1411" s="170">
        <v>40905</v>
      </c>
      <c r="AF1411" s="165">
        <f t="shared" si="463"/>
        <v>8095.6871006553974</v>
      </c>
      <c r="AG1411" s="171">
        <f t="shared" si="453"/>
        <v>11.937446840148812</v>
      </c>
      <c r="AH1411" s="165">
        <f t="shared" si="464"/>
        <v>7435.9144124935556</v>
      </c>
      <c r="AI1411" s="172">
        <f t="shared" si="454"/>
        <v>10.964582981455896</v>
      </c>
      <c r="AJ1411" s="168">
        <f t="shared" si="486"/>
        <v>1627.951411670643</v>
      </c>
      <c r="AK1411" s="166">
        <f t="shared" si="487"/>
        <v>5201.9596832694106</v>
      </c>
      <c r="AL1411" s="171">
        <f t="shared" si="481"/>
        <v>2.7840119083308172</v>
      </c>
      <c r="AM1411" s="165">
        <f t="shared" si="465"/>
        <v>6273.2951157169709</v>
      </c>
      <c r="AN1411" s="171">
        <f t="shared" si="482"/>
        <v>0.46251248365548869</v>
      </c>
      <c r="AO1411" s="165">
        <f t="shared" si="466"/>
        <v>5762.0415642063062</v>
      </c>
      <c r="AP1411" s="173">
        <f t="shared" si="483"/>
        <v>0.42481919081255159</v>
      </c>
      <c r="AQ1411" s="166">
        <f t="shared" si="467"/>
        <v>5292.4535471732752</v>
      </c>
      <c r="AR1411" s="171">
        <f t="shared" si="484"/>
        <v>0.39019778116315385</v>
      </c>
    </row>
    <row r="1412" spans="1:44" x14ac:dyDescent="0.25">
      <c r="A1412" s="159" t="s">
        <v>1590</v>
      </c>
      <c r="B1412" s="160">
        <v>40906</v>
      </c>
      <c r="C1412" s="161">
        <v>4304751566</v>
      </c>
      <c r="D1412" s="162">
        <v>363</v>
      </c>
      <c r="E1412" s="162">
        <v>50459</v>
      </c>
      <c r="F1412" s="162" t="s">
        <v>1695</v>
      </c>
      <c r="G1412" s="162" t="s">
        <v>1697</v>
      </c>
      <c r="H1412" s="162">
        <v>40.340040000000002</v>
      </c>
      <c r="I1412" s="163">
        <v>-109.88453</v>
      </c>
      <c r="J1412" s="161">
        <v>50459</v>
      </c>
      <c r="K1412" s="162">
        <v>365</v>
      </c>
      <c r="L1412" s="162">
        <v>730</v>
      </c>
      <c r="M1412" s="162">
        <v>1095</v>
      </c>
      <c r="N1412" s="162">
        <v>1460</v>
      </c>
      <c r="O1412" s="162">
        <v>1825</v>
      </c>
      <c r="P1412" s="162">
        <v>2190</v>
      </c>
      <c r="Q1412" s="164">
        <v>2.3290384453705478E-4</v>
      </c>
      <c r="R1412" s="165">
        <f t="shared" si="455"/>
        <v>46346.752372585739</v>
      </c>
      <c r="S1412" s="165">
        <f t="shared" si="456"/>
        <v>42569.639816202893</v>
      </c>
      <c r="T1412" s="165">
        <f t="shared" si="457"/>
        <v>39100.349891034741</v>
      </c>
      <c r="U1412" s="165">
        <f t="shared" si="458"/>
        <v>35913.796034032523</v>
      </c>
      <c r="V1412" s="165">
        <f t="shared" si="459"/>
        <v>32986.936157055366</v>
      </c>
      <c r="W1412" s="166">
        <f t="shared" si="460"/>
        <v>30298.606028683495</v>
      </c>
      <c r="X1412" s="159"/>
      <c r="Y1412" s="167">
        <f t="shared" ref="Y1412:Y1475" si="488">J1412*$X$11</f>
        <v>74.404015696000002</v>
      </c>
      <c r="Z1412" s="168">
        <f t="shared" si="461"/>
        <v>9319.8094260822527</v>
      </c>
      <c r="AA1412" s="166">
        <f t="shared" si="462"/>
        <v>29780.540464952486</v>
      </c>
      <c r="AB1412" s="159"/>
      <c r="AC1412" s="169"/>
      <c r="AD1412" s="161" t="s">
        <v>1590</v>
      </c>
      <c r="AE1412" s="170">
        <v>40906</v>
      </c>
      <c r="AF1412" s="165">
        <f t="shared" si="463"/>
        <v>46346.752372585739</v>
      </c>
      <c r="AG1412" s="171">
        <f t="shared" ref="AG1412:AG1475" si="489">AF1412*$X$11</f>
        <v>68.34032563048207</v>
      </c>
      <c r="AH1412" s="165">
        <f t="shared" si="464"/>
        <v>42569.639816202893</v>
      </c>
      <c r="AI1412" s="172">
        <f t="shared" ref="AI1412:AI1475" si="490">AH1412*$X$11</f>
        <v>62.770806973143074</v>
      </c>
      <c r="AJ1412" s="168">
        <f t="shared" si="486"/>
        <v>9319.8094260822527</v>
      </c>
      <c r="AK1412" s="166">
        <f t="shared" si="487"/>
        <v>29780.540464952486</v>
      </c>
      <c r="AL1412" s="171">
        <f t="shared" si="481"/>
        <v>15.938104933340675</v>
      </c>
      <c r="AM1412" s="165">
        <f t="shared" si="465"/>
        <v>35913.796034032523</v>
      </c>
      <c r="AN1412" s="171">
        <f t="shared" si="482"/>
        <v>2.6478236229603249</v>
      </c>
      <c r="AO1412" s="165">
        <f t="shared" si="466"/>
        <v>32986.936157055366</v>
      </c>
      <c r="AP1412" s="173">
        <f t="shared" si="483"/>
        <v>2.4320344394384543</v>
      </c>
      <c r="AQ1412" s="166">
        <f t="shared" si="467"/>
        <v>30298.606028683495</v>
      </c>
      <c r="AR1412" s="171">
        <f t="shared" si="484"/>
        <v>2.2338313863979558</v>
      </c>
    </row>
    <row r="1413" spans="1:44" x14ac:dyDescent="0.25">
      <c r="A1413" s="159" t="s">
        <v>1601</v>
      </c>
      <c r="B1413" s="160">
        <v>40908</v>
      </c>
      <c r="C1413" s="161">
        <v>4304751581</v>
      </c>
      <c r="D1413" s="162">
        <v>329</v>
      </c>
      <c r="E1413" s="162">
        <v>5695</v>
      </c>
      <c r="F1413" s="162" t="s">
        <v>1695</v>
      </c>
      <c r="G1413" s="162" t="s">
        <v>1697</v>
      </c>
      <c r="H1413" s="162">
        <v>40.194769999999899</v>
      </c>
      <c r="I1413" s="163">
        <v>-109.83853000000001</v>
      </c>
      <c r="J1413" s="161">
        <v>5695</v>
      </c>
      <c r="K1413" s="162">
        <v>365</v>
      </c>
      <c r="L1413" s="162">
        <v>730</v>
      </c>
      <c r="M1413" s="162">
        <v>1095</v>
      </c>
      <c r="N1413" s="162">
        <v>1460</v>
      </c>
      <c r="O1413" s="162">
        <v>1825</v>
      </c>
      <c r="P1413" s="162">
        <v>2190</v>
      </c>
      <c r="Q1413" s="164">
        <v>2.3290384453705478E-4</v>
      </c>
      <c r="R1413" s="165">
        <f t="shared" ref="R1413:R1476" si="491">(J1413*(EXP(-Q1413*K1413)))</f>
        <v>5230.8756567089276</v>
      </c>
      <c r="S1413" s="165">
        <f t="shared" ref="S1413:S1476" si="492">(J1413*(EXP(-Q1413*L1413)))</f>
        <v>4804.5759676821872</v>
      </c>
      <c r="T1413" s="165">
        <f t="shared" ref="T1413:T1476" si="493">(J1413*(EXP(-Q1413*M1413)))</f>
        <v>4413.0183441891995</v>
      </c>
      <c r="U1413" s="165">
        <f t="shared" ref="U1413:U1476" si="494">(J1413*(EXP(-Q1413*N1413)))</f>
        <v>4053.3714186530688</v>
      </c>
      <c r="V1413" s="165">
        <f t="shared" ref="V1413:V1476" si="495">(J1413*(EXP(-Q1413*O1413)))</f>
        <v>3723.034570927492</v>
      </c>
      <c r="W1413" s="166">
        <f t="shared" ref="W1413:W1476" si="496">(J1413*(EXP(-Q1413*P1413)))</f>
        <v>3419.6191231168373</v>
      </c>
      <c r="X1413" s="159"/>
      <c r="Y1413" s="167">
        <f t="shared" si="488"/>
        <v>8.397528079999999</v>
      </c>
      <c r="Z1413" s="168">
        <f t="shared" ref="Z1413:Z1476" si="497">(87/365)*T1413</f>
        <v>1051.8701258752337</v>
      </c>
      <c r="AA1413" s="166">
        <f t="shared" ref="AA1413:AA1476" si="498">(278/365)*T1413</f>
        <v>3361.1482183139656</v>
      </c>
      <c r="AB1413" s="159"/>
      <c r="AC1413" s="169"/>
      <c r="AD1413" s="161" t="s">
        <v>1601</v>
      </c>
      <c r="AE1413" s="170">
        <v>40908</v>
      </c>
      <c r="AF1413" s="165">
        <f t="shared" ref="AF1413:AF1476" si="499">R1413</f>
        <v>5230.8756567089276</v>
      </c>
      <c r="AG1413" s="171">
        <f t="shared" si="489"/>
        <v>7.7131563143462083</v>
      </c>
      <c r="AH1413" s="165">
        <f t="shared" ref="AH1413:AH1476" si="500">S1413</f>
        <v>4804.5759676821872</v>
      </c>
      <c r="AI1413" s="172">
        <f t="shared" si="490"/>
        <v>7.0845586656899631</v>
      </c>
      <c r="AJ1413" s="168">
        <f t="shared" si="486"/>
        <v>1051.8701258752337</v>
      </c>
      <c r="AK1413" s="166">
        <f t="shared" si="487"/>
        <v>3361.1482183139656</v>
      </c>
      <c r="AL1413" s="171">
        <f t="shared" si="481"/>
        <v>1.798836829809848</v>
      </c>
      <c r="AM1413" s="165">
        <f t="shared" ref="AM1413:AM1476" si="501">U1413</f>
        <v>4053.3714186530688</v>
      </c>
      <c r="AN1413" s="171">
        <f t="shared" si="482"/>
        <v>0.29884372525731878</v>
      </c>
      <c r="AO1413" s="165">
        <f t="shared" ref="AO1413:AO1476" si="502">V1413</f>
        <v>3723.034570927492</v>
      </c>
      <c r="AP1413" s="173">
        <f t="shared" si="483"/>
        <v>0.27448891441768564</v>
      </c>
      <c r="AQ1413" s="166">
        <f t="shared" ref="AQ1413:AQ1476" si="503">W1413</f>
        <v>3419.6191231168373</v>
      </c>
      <c r="AR1413" s="171">
        <f t="shared" si="484"/>
        <v>0.2521189430138599</v>
      </c>
    </row>
    <row r="1414" spans="1:44" x14ac:dyDescent="0.25">
      <c r="A1414" s="159" t="s">
        <v>1221</v>
      </c>
      <c r="B1414" s="160">
        <v>40909</v>
      </c>
      <c r="C1414" s="161">
        <v>4301350706</v>
      </c>
      <c r="D1414" s="162">
        <v>356</v>
      </c>
      <c r="E1414" s="162">
        <v>45253</v>
      </c>
      <c r="F1414" s="162" t="s">
        <v>1695</v>
      </c>
      <c r="G1414" s="162" t="s">
        <v>1696</v>
      </c>
      <c r="H1414" s="162">
        <v>40.065669999999898</v>
      </c>
      <c r="I1414" s="163">
        <v>-110.12182</v>
      </c>
      <c r="J1414" s="161">
        <v>45253</v>
      </c>
      <c r="K1414" s="162">
        <v>365</v>
      </c>
      <c r="L1414" s="162">
        <v>730</v>
      </c>
      <c r="M1414" s="162">
        <v>1095</v>
      </c>
      <c r="N1414" s="162">
        <v>1460</v>
      </c>
      <c r="O1414" s="162">
        <v>1825</v>
      </c>
      <c r="P1414" s="162">
        <v>2190</v>
      </c>
      <c r="Q1414" s="164">
        <v>2.3290384453705478E-4</v>
      </c>
      <c r="R1414" s="165">
        <f t="shared" si="491"/>
        <v>41565.024774898877</v>
      </c>
      <c r="S1414" s="165">
        <f t="shared" si="492"/>
        <v>38177.607772699215</v>
      </c>
      <c r="T1414" s="165">
        <f t="shared" si="493"/>
        <v>35066.254456469513</v>
      </c>
      <c r="U1414" s="165">
        <f t="shared" si="494"/>
        <v>32208.466515945096</v>
      </c>
      <c r="V1414" s="165">
        <f t="shared" si="495"/>
        <v>29583.579181419103</v>
      </c>
      <c r="W1414" s="166">
        <f t="shared" si="496"/>
        <v>27172.611796032703</v>
      </c>
      <c r="X1414" s="159"/>
      <c r="Y1414" s="167">
        <f t="shared" si="488"/>
        <v>66.727539632000003</v>
      </c>
      <c r="Z1414" s="168">
        <f t="shared" si="497"/>
        <v>8358.2579115420485</v>
      </c>
      <c r="AA1414" s="166">
        <f t="shared" si="498"/>
        <v>26707.996544927464</v>
      </c>
      <c r="AB1414" s="159"/>
      <c r="AC1414" s="169"/>
      <c r="AD1414" s="161" t="s">
        <v>1221</v>
      </c>
      <c r="AE1414" s="170">
        <v>40909</v>
      </c>
      <c r="AF1414" s="165">
        <f t="shared" si="499"/>
        <v>41565.024774898877</v>
      </c>
      <c r="AG1414" s="171">
        <f t="shared" si="489"/>
        <v>61.289457891678488</v>
      </c>
      <c r="AH1414" s="165">
        <f t="shared" si="500"/>
        <v>38177.607772699215</v>
      </c>
      <c r="AI1414" s="172">
        <f t="shared" si="490"/>
        <v>56.294562475586993</v>
      </c>
      <c r="AJ1414" s="168">
        <f t="shared" si="486"/>
        <v>8358.2579115420485</v>
      </c>
      <c r="AK1414" s="166">
        <f t="shared" si="487"/>
        <v>26707.996544927464</v>
      </c>
      <c r="AL1414" s="171">
        <f t="shared" si="481"/>
        <v>14.293724856784037</v>
      </c>
      <c r="AM1414" s="165">
        <f t="shared" si="501"/>
        <v>32208.466515945096</v>
      </c>
      <c r="AN1414" s="171">
        <f t="shared" si="482"/>
        <v>2.3746400525143896</v>
      </c>
      <c r="AO1414" s="165">
        <f t="shared" si="502"/>
        <v>29583.579181419103</v>
      </c>
      <c r="AP1414" s="173">
        <f t="shared" si="483"/>
        <v>2.1811144590243243</v>
      </c>
      <c r="AQ1414" s="166">
        <f t="shared" si="503"/>
        <v>27172.611796032703</v>
      </c>
      <c r="AR1414" s="171">
        <f t="shared" si="484"/>
        <v>2.0033605844084641</v>
      </c>
    </row>
    <row r="1415" spans="1:44" x14ac:dyDescent="0.25">
      <c r="A1415" s="159" t="s">
        <v>1166</v>
      </c>
      <c r="B1415" s="160">
        <v>40910</v>
      </c>
      <c r="C1415" s="161">
        <v>4301350579</v>
      </c>
      <c r="D1415" s="162">
        <v>331</v>
      </c>
      <c r="E1415" s="162">
        <v>7275</v>
      </c>
      <c r="F1415" s="162" t="s">
        <v>1695</v>
      </c>
      <c r="G1415" s="162" t="s">
        <v>1696</v>
      </c>
      <c r="H1415" s="162">
        <v>40.040210000000002</v>
      </c>
      <c r="I1415" s="163">
        <v>-110.08875</v>
      </c>
      <c r="J1415" s="161">
        <v>7275</v>
      </c>
      <c r="K1415" s="162">
        <v>365</v>
      </c>
      <c r="L1415" s="162">
        <v>730</v>
      </c>
      <c r="M1415" s="162">
        <v>1095</v>
      </c>
      <c r="N1415" s="162">
        <v>1460</v>
      </c>
      <c r="O1415" s="162">
        <v>1825</v>
      </c>
      <c r="P1415" s="162">
        <v>2190</v>
      </c>
      <c r="Q1415" s="164">
        <v>2.3290384453705478E-4</v>
      </c>
      <c r="R1415" s="165">
        <f t="shared" si="491"/>
        <v>6682.1106940399386</v>
      </c>
      <c r="S1415" s="165">
        <f t="shared" si="492"/>
        <v>6137.5399762753141</v>
      </c>
      <c r="T1415" s="165">
        <f t="shared" si="493"/>
        <v>5637.3500358167566</v>
      </c>
      <c r="U1415" s="165">
        <f t="shared" si="494"/>
        <v>5177.9239808079146</v>
      </c>
      <c r="V1415" s="165">
        <f t="shared" si="495"/>
        <v>4755.9396845474112</v>
      </c>
      <c r="W1415" s="166">
        <f t="shared" si="496"/>
        <v>4368.3457630684798</v>
      </c>
      <c r="X1415" s="159"/>
      <c r="Y1415" s="167">
        <f t="shared" si="488"/>
        <v>10.7273076</v>
      </c>
      <c r="Z1415" s="168">
        <f t="shared" si="497"/>
        <v>1343.6971318248159</v>
      </c>
      <c r="AA1415" s="166">
        <f t="shared" si="498"/>
        <v>4293.6529039919405</v>
      </c>
      <c r="AB1415" s="159"/>
      <c r="AC1415" s="169"/>
      <c r="AD1415" s="161" t="s">
        <v>1166</v>
      </c>
      <c r="AE1415" s="170">
        <v>40910</v>
      </c>
      <c r="AF1415" s="165">
        <f t="shared" si="499"/>
        <v>6682.1106940399386</v>
      </c>
      <c r="AG1415" s="171">
        <f t="shared" si="489"/>
        <v>9.8530662312324271</v>
      </c>
      <c r="AH1415" s="165">
        <f t="shared" si="500"/>
        <v>6137.5399762753141</v>
      </c>
      <c r="AI1415" s="172">
        <f t="shared" si="490"/>
        <v>9.0500727467769071</v>
      </c>
      <c r="AJ1415" s="168">
        <f t="shared" si="486"/>
        <v>1343.6971318248159</v>
      </c>
      <c r="AK1415" s="166">
        <f t="shared" si="487"/>
        <v>4293.6529039919405</v>
      </c>
      <c r="AL1415" s="171">
        <f t="shared" si="481"/>
        <v>2.2978995499326862</v>
      </c>
      <c r="AM1415" s="165">
        <f t="shared" si="501"/>
        <v>5177.9239808079146</v>
      </c>
      <c r="AN1415" s="171">
        <f t="shared" si="482"/>
        <v>0.38175383691782161</v>
      </c>
      <c r="AO1415" s="165">
        <f t="shared" si="502"/>
        <v>4755.9396845474112</v>
      </c>
      <c r="AP1415" s="173">
        <f t="shared" si="483"/>
        <v>0.35064211631056419</v>
      </c>
      <c r="AQ1415" s="166">
        <f t="shared" si="503"/>
        <v>4368.3457630684798</v>
      </c>
      <c r="AR1415" s="171">
        <f t="shared" si="484"/>
        <v>0.32206590174290267</v>
      </c>
    </row>
    <row r="1416" spans="1:44" x14ac:dyDescent="0.25">
      <c r="A1416" s="159" t="s">
        <v>1213</v>
      </c>
      <c r="B1416" s="160">
        <v>40913</v>
      </c>
      <c r="C1416" s="161">
        <v>4301350698</v>
      </c>
      <c r="D1416" s="162">
        <v>339</v>
      </c>
      <c r="E1416" s="162">
        <v>4796</v>
      </c>
      <c r="F1416" s="162" t="s">
        <v>1695</v>
      </c>
      <c r="G1416" s="162" t="s">
        <v>1696</v>
      </c>
      <c r="H1416" s="162">
        <v>40.035739999999898</v>
      </c>
      <c r="I1416" s="163">
        <v>-110.16542</v>
      </c>
      <c r="J1416" s="161">
        <v>4796</v>
      </c>
      <c r="K1416" s="162">
        <v>365</v>
      </c>
      <c r="L1416" s="162">
        <v>730</v>
      </c>
      <c r="M1416" s="162">
        <v>1095</v>
      </c>
      <c r="N1416" s="162">
        <v>1460</v>
      </c>
      <c r="O1416" s="162">
        <v>1825</v>
      </c>
      <c r="P1416" s="162">
        <v>2190</v>
      </c>
      <c r="Q1416" s="164">
        <v>2.3290384453705478E-4</v>
      </c>
      <c r="R1416" s="165">
        <f t="shared" si="491"/>
        <v>4405.1412905313464</v>
      </c>
      <c r="S1416" s="165">
        <f t="shared" si="492"/>
        <v>4046.1363197548326</v>
      </c>
      <c r="T1416" s="165">
        <f t="shared" si="493"/>
        <v>3716.3891095226345</v>
      </c>
      <c r="U1416" s="165">
        <f t="shared" si="494"/>
        <v>3413.5152456295205</v>
      </c>
      <c r="V1416" s="165">
        <f t="shared" si="495"/>
        <v>3135.3246360260318</v>
      </c>
      <c r="W1416" s="166">
        <f t="shared" si="496"/>
        <v>2879.805674182327</v>
      </c>
      <c r="X1416" s="159"/>
      <c r="Y1416" s="167">
        <f t="shared" si="488"/>
        <v>7.0719130239999997</v>
      </c>
      <c r="Z1416" s="168">
        <f t="shared" si="497"/>
        <v>885.82425350265532</v>
      </c>
      <c r="AA1416" s="166">
        <f t="shared" si="498"/>
        <v>2830.5648560199793</v>
      </c>
      <c r="AB1416" s="159"/>
      <c r="AC1416" s="169"/>
      <c r="AD1416" s="161" t="s">
        <v>1213</v>
      </c>
      <c r="AE1416" s="170">
        <v>40913</v>
      </c>
      <c r="AF1416" s="165">
        <f t="shared" si="499"/>
        <v>4405.1412905313464</v>
      </c>
      <c r="AG1416" s="171">
        <f t="shared" si="489"/>
        <v>6.4955746591052534</v>
      </c>
      <c r="AH1416" s="165">
        <f t="shared" si="500"/>
        <v>4046.1363197548326</v>
      </c>
      <c r="AI1416" s="172">
        <f t="shared" si="490"/>
        <v>5.9662060334765696</v>
      </c>
      <c r="AJ1416" s="168">
        <f t="shared" si="486"/>
        <v>885.82425350265532</v>
      </c>
      <c r="AK1416" s="166">
        <f t="shared" si="487"/>
        <v>2830.5648560199793</v>
      </c>
      <c r="AL1416" s="171">
        <f t="shared" si="481"/>
        <v>1.5148764593095758</v>
      </c>
      <c r="AM1416" s="165">
        <f t="shared" si="501"/>
        <v>3413.5152456295205</v>
      </c>
      <c r="AN1416" s="171">
        <f t="shared" si="482"/>
        <v>0.251668921217577</v>
      </c>
      <c r="AO1416" s="165">
        <f t="shared" si="502"/>
        <v>3135.3246360260318</v>
      </c>
      <c r="AP1416" s="173">
        <f t="shared" si="483"/>
        <v>0.23115870650521864</v>
      </c>
      <c r="AQ1416" s="166">
        <f t="shared" si="503"/>
        <v>2879.805674182327</v>
      </c>
      <c r="AR1416" s="171">
        <f t="shared" si="484"/>
        <v>0.21232000890157546</v>
      </c>
    </row>
    <row r="1417" spans="1:44" x14ac:dyDescent="0.25">
      <c r="A1417" s="159" t="s">
        <v>1184</v>
      </c>
      <c r="B1417" s="160">
        <v>40914</v>
      </c>
      <c r="C1417" s="161">
        <v>4301350633</v>
      </c>
      <c r="D1417" s="162">
        <v>287</v>
      </c>
      <c r="E1417" s="162">
        <v>6569</v>
      </c>
      <c r="F1417" s="162" t="s">
        <v>1695</v>
      </c>
      <c r="G1417" s="162" t="s">
        <v>1696</v>
      </c>
      <c r="H1417" s="162">
        <v>40.054490000000001</v>
      </c>
      <c r="I1417" s="163">
        <v>-110.131739999999</v>
      </c>
      <c r="J1417" s="161">
        <v>6569</v>
      </c>
      <c r="K1417" s="162">
        <v>365</v>
      </c>
      <c r="L1417" s="162">
        <v>730</v>
      </c>
      <c r="M1417" s="162">
        <v>1095</v>
      </c>
      <c r="N1417" s="162">
        <v>1460</v>
      </c>
      <c r="O1417" s="162">
        <v>1825</v>
      </c>
      <c r="P1417" s="162">
        <v>2190</v>
      </c>
      <c r="Q1417" s="164">
        <v>2.3290384453705478E-4</v>
      </c>
      <c r="R1417" s="165">
        <f t="shared" si="491"/>
        <v>6033.6474431819042</v>
      </c>
      <c r="S1417" s="165">
        <f t="shared" si="492"/>
        <v>5541.9244129419294</v>
      </c>
      <c r="T1417" s="165">
        <f t="shared" si="493"/>
        <v>5090.2752419629242</v>
      </c>
      <c r="U1417" s="165">
        <f t="shared" si="494"/>
        <v>4675.4340384779644</v>
      </c>
      <c r="V1417" s="165">
        <f t="shared" si="495"/>
        <v>4294.4010704868651</v>
      </c>
      <c r="W1417" s="166">
        <f t="shared" si="496"/>
        <v>3944.4210745837586</v>
      </c>
      <c r="X1417" s="159"/>
      <c r="Y1417" s="167">
        <f t="shared" si="488"/>
        <v>9.6862795359999989</v>
      </c>
      <c r="Z1417" s="168">
        <f t="shared" si="497"/>
        <v>1213.2984823308886</v>
      </c>
      <c r="AA1417" s="166">
        <f t="shared" si="498"/>
        <v>3876.9767596320353</v>
      </c>
      <c r="AB1417" s="159"/>
      <c r="AC1417" s="169"/>
      <c r="AD1417" s="161" t="s">
        <v>1184</v>
      </c>
      <c r="AE1417" s="170">
        <v>40914</v>
      </c>
      <c r="AF1417" s="165">
        <f t="shared" si="499"/>
        <v>6033.6474431819042</v>
      </c>
      <c r="AG1417" s="171">
        <f t="shared" si="489"/>
        <v>8.8968786354592169</v>
      </c>
      <c r="AH1417" s="165">
        <f t="shared" si="500"/>
        <v>5541.9244129419294</v>
      </c>
      <c r="AI1417" s="172">
        <f t="shared" si="490"/>
        <v>8.1718113915570445</v>
      </c>
      <c r="AJ1417" s="168">
        <f t="shared" si="486"/>
        <v>1213.2984823308886</v>
      </c>
      <c r="AK1417" s="166">
        <f t="shared" si="487"/>
        <v>3876.9767596320353</v>
      </c>
      <c r="AL1417" s="171">
        <f t="shared" si="481"/>
        <v>2.0749006382828612</v>
      </c>
      <c r="AM1417" s="165">
        <f t="shared" si="501"/>
        <v>4675.4340384779644</v>
      </c>
      <c r="AN1417" s="171">
        <f t="shared" si="482"/>
        <v>0.34470666044167286</v>
      </c>
      <c r="AO1417" s="165">
        <f t="shared" si="502"/>
        <v>4294.4010704868651</v>
      </c>
      <c r="AP1417" s="173">
        <f t="shared" si="483"/>
        <v>0.31661416660399944</v>
      </c>
      <c r="AQ1417" s="166">
        <f t="shared" si="503"/>
        <v>3944.4210745837586</v>
      </c>
      <c r="AR1417" s="171">
        <f t="shared" si="484"/>
        <v>0.29081112145005195</v>
      </c>
    </row>
    <row r="1418" spans="1:44" x14ac:dyDescent="0.25">
      <c r="A1418" s="159" t="s">
        <v>1203</v>
      </c>
      <c r="B1418" s="160">
        <v>40915</v>
      </c>
      <c r="C1418" s="161">
        <v>4301350682</v>
      </c>
      <c r="D1418" s="162">
        <v>359</v>
      </c>
      <c r="E1418" s="162">
        <v>11033</v>
      </c>
      <c r="F1418" s="162" t="s">
        <v>1695</v>
      </c>
      <c r="G1418" s="162" t="s">
        <v>1696</v>
      </c>
      <c r="H1418" s="162">
        <v>40.043550000000003</v>
      </c>
      <c r="I1418" s="163">
        <v>-110.08434</v>
      </c>
      <c r="J1418" s="161">
        <v>11033</v>
      </c>
      <c r="K1418" s="162">
        <v>365</v>
      </c>
      <c r="L1418" s="162">
        <v>730</v>
      </c>
      <c r="M1418" s="162">
        <v>1095</v>
      </c>
      <c r="N1418" s="162">
        <v>1460</v>
      </c>
      <c r="O1418" s="162">
        <v>1825</v>
      </c>
      <c r="P1418" s="162">
        <v>2190</v>
      </c>
      <c r="Q1418" s="164">
        <v>2.3290384453705478E-4</v>
      </c>
      <c r="R1418" s="165">
        <f t="shared" si="491"/>
        <v>10133.845675236102</v>
      </c>
      <c r="S1418" s="165">
        <f t="shared" si="492"/>
        <v>9307.9695612708638</v>
      </c>
      <c r="T1418" s="165">
        <f t="shared" si="493"/>
        <v>8549.3997175486293</v>
      </c>
      <c r="U1418" s="165">
        <f t="shared" si="494"/>
        <v>7852.6508976293781</v>
      </c>
      <c r="V1418" s="165">
        <f t="shared" si="495"/>
        <v>7212.684885169977</v>
      </c>
      <c r="W1418" s="166">
        <f t="shared" si="496"/>
        <v>6624.8740623964995</v>
      </c>
      <c r="X1418" s="159"/>
      <c r="Y1418" s="167">
        <f t="shared" si="488"/>
        <v>16.268643951999998</v>
      </c>
      <c r="Z1418" s="168">
        <f t="shared" si="497"/>
        <v>2037.8021244567965</v>
      </c>
      <c r="AA1418" s="166">
        <f t="shared" si="498"/>
        <v>6511.5975930918321</v>
      </c>
      <c r="AB1418" s="159"/>
      <c r="AC1418" s="169"/>
      <c r="AD1418" s="161" t="s">
        <v>1203</v>
      </c>
      <c r="AE1418" s="170">
        <v>40915</v>
      </c>
      <c r="AF1418" s="165">
        <f t="shared" si="499"/>
        <v>10133.845675236102</v>
      </c>
      <c r="AG1418" s="171">
        <f t="shared" si="489"/>
        <v>14.942801337345342</v>
      </c>
      <c r="AH1418" s="165">
        <f t="shared" si="500"/>
        <v>9307.9695612708638</v>
      </c>
      <c r="AI1418" s="172">
        <f t="shared" si="490"/>
        <v>13.725010668754583</v>
      </c>
      <c r="AJ1418" s="168">
        <f t="shared" si="486"/>
        <v>2037.8021244567965</v>
      </c>
      <c r="AK1418" s="166">
        <f t="shared" si="487"/>
        <v>6511.5975930918321</v>
      </c>
      <c r="AL1418" s="171">
        <f t="shared" si="481"/>
        <v>3.4849107538704232</v>
      </c>
      <c r="AM1418" s="165">
        <f t="shared" si="501"/>
        <v>7852.6508976293781</v>
      </c>
      <c r="AN1418" s="171">
        <f t="shared" si="482"/>
        <v>0.57895396325970117</v>
      </c>
      <c r="AO1418" s="165">
        <f t="shared" si="502"/>
        <v>7212.684885169977</v>
      </c>
      <c r="AP1418" s="173">
        <f t="shared" si="483"/>
        <v>0.53177106106590433</v>
      </c>
      <c r="AQ1418" s="166">
        <f t="shared" si="503"/>
        <v>6624.8740623964995</v>
      </c>
      <c r="AR1418" s="171">
        <f t="shared" si="484"/>
        <v>0.4884334149731196</v>
      </c>
    </row>
    <row r="1419" spans="1:44" x14ac:dyDescent="0.25">
      <c r="A1419" s="159" t="s">
        <v>1215</v>
      </c>
      <c r="B1419" s="160">
        <v>40915</v>
      </c>
      <c r="C1419" s="161">
        <v>4301350700</v>
      </c>
      <c r="D1419" s="162">
        <v>363</v>
      </c>
      <c r="E1419" s="162">
        <v>10554</v>
      </c>
      <c r="F1419" s="162" t="s">
        <v>1695</v>
      </c>
      <c r="G1419" s="162" t="s">
        <v>1696</v>
      </c>
      <c r="H1419" s="162">
        <v>40.036360000000002</v>
      </c>
      <c r="I1419" s="163">
        <v>-110.159769999999</v>
      </c>
      <c r="J1419" s="161">
        <v>10554</v>
      </c>
      <c r="K1419" s="162">
        <v>365</v>
      </c>
      <c r="L1419" s="162">
        <v>730</v>
      </c>
      <c r="M1419" s="162">
        <v>1095</v>
      </c>
      <c r="N1419" s="162">
        <v>1460</v>
      </c>
      <c r="O1419" s="162">
        <v>1825</v>
      </c>
      <c r="P1419" s="162">
        <v>2190</v>
      </c>
      <c r="Q1419" s="164">
        <v>2.3290384453705478E-4</v>
      </c>
      <c r="R1419" s="165">
        <f t="shared" si="491"/>
        <v>9693.8826480958778</v>
      </c>
      <c r="S1419" s="165">
        <f t="shared" si="492"/>
        <v>8903.8621181594044</v>
      </c>
      <c r="T1419" s="165">
        <f t="shared" si="493"/>
        <v>8178.2257426817941</v>
      </c>
      <c r="U1419" s="165">
        <f t="shared" si="494"/>
        <v>7511.7264183431935</v>
      </c>
      <c r="V1419" s="165">
        <f t="shared" si="495"/>
        <v>6899.5446640155842</v>
      </c>
      <c r="W1419" s="166">
        <f t="shared" si="496"/>
        <v>6337.2537709174894</v>
      </c>
      <c r="X1419" s="159"/>
      <c r="Y1419" s="167">
        <f t="shared" si="488"/>
        <v>15.562337375999999</v>
      </c>
      <c r="Z1419" s="168">
        <f t="shared" si="497"/>
        <v>1949.3305194885372</v>
      </c>
      <c r="AA1419" s="166">
        <f t="shared" si="498"/>
        <v>6228.8952231932572</v>
      </c>
      <c r="AB1419" s="159"/>
      <c r="AC1419" s="169"/>
      <c r="AD1419" s="161" t="s">
        <v>1215</v>
      </c>
      <c r="AE1419" s="170">
        <v>40915</v>
      </c>
      <c r="AF1419" s="165">
        <f t="shared" si="499"/>
        <v>9693.8826480958778</v>
      </c>
      <c r="AG1419" s="171">
        <f t="shared" si="489"/>
        <v>14.294056495453887</v>
      </c>
      <c r="AH1419" s="165">
        <f t="shared" si="500"/>
        <v>8903.8621181594044</v>
      </c>
      <c r="AI1419" s="172">
        <f t="shared" si="490"/>
        <v>13.12913646315924</v>
      </c>
      <c r="AJ1419" s="168">
        <f t="shared" si="486"/>
        <v>1949.3305194885372</v>
      </c>
      <c r="AK1419" s="166">
        <f t="shared" si="487"/>
        <v>6228.8952231932572</v>
      </c>
      <c r="AL1419" s="171">
        <f t="shared" si="481"/>
        <v>3.33361262542812</v>
      </c>
      <c r="AM1419" s="165">
        <f t="shared" si="501"/>
        <v>7511.7264183431935</v>
      </c>
      <c r="AN1419" s="171">
        <f t="shared" si="482"/>
        <v>0.55381855599047281</v>
      </c>
      <c r="AO1419" s="165">
        <f t="shared" si="502"/>
        <v>6899.5446640155842</v>
      </c>
      <c r="AP1419" s="173">
        <f t="shared" si="483"/>
        <v>0.50868410935281028</v>
      </c>
      <c r="AQ1419" s="166">
        <f t="shared" si="503"/>
        <v>6337.2537709174894</v>
      </c>
      <c r="AR1419" s="171">
        <f t="shared" si="484"/>
        <v>0.46722797621918832</v>
      </c>
    </row>
    <row r="1420" spans="1:44" x14ac:dyDescent="0.25">
      <c r="A1420" s="159" t="s">
        <v>1228</v>
      </c>
      <c r="B1420" s="160">
        <v>40915</v>
      </c>
      <c r="C1420" s="161">
        <v>4301350713</v>
      </c>
      <c r="D1420" s="162">
        <v>358</v>
      </c>
      <c r="E1420" s="162">
        <v>25852</v>
      </c>
      <c r="F1420" s="162" t="s">
        <v>1695</v>
      </c>
      <c r="G1420" s="162" t="s">
        <v>1696</v>
      </c>
      <c r="H1420" s="162">
        <v>40.288939999999897</v>
      </c>
      <c r="I1420" s="163">
        <v>-110.29899</v>
      </c>
      <c r="J1420" s="161">
        <v>25852</v>
      </c>
      <c r="K1420" s="162">
        <v>365</v>
      </c>
      <c r="L1420" s="162">
        <v>730</v>
      </c>
      <c r="M1420" s="162">
        <v>1095</v>
      </c>
      <c r="N1420" s="162">
        <v>1460</v>
      </c>
      <c r="O1420" s="162">
        <v>1825</v>
      </c>
      <c r="P1420" s="162">
        <v>2190</v>
      </c>
      <c r="Q1420" s="164">
        <v>2.3290384453705478E-4</v>
      </c>
      <c r="R1420" s="165">
        <f t="shared" si="491"/>
        <v>23745.144420937522</v>
      </c>
      <c r="S1420" s="165">
        <f t="shared" si="492"/>
        <v>21809.990854525007</v>
      </c>
      <c r="T1420" s="165">
        <f t="shared" si="493"/>
        <v>20032.546134149114</v>
      </c>
      <c r="U1420" s="165">
        <f t="shared" si="494"/>
        <v>18399.95749166271</v>
      </c>
      <c r="V1420" s="165">
        <f t="shared" si="495"/>
        <v>16900.41961854566</v>
      </c>
      <c r="W1420" s="166">
        <f t="shared" si="496"/>
        <v>15523.089301284719</v>
      </c>
      <c r="X1420" s="159"/>
      <c r="Y1420" s="167">
        <f t="shared" si="488"/>
        <v>38.119911488</v>
      </c>
      <c r="Z1420" s="168">
        <f t="shared" si="497"/>
        <v>4774.880859372528</v>
      </c>
      <c r="AA1420" s="166">
        <f t="shared" si="498"/>
        <v>15257.665274776586</v>
      </c>
      <c r="AB1420" s="159"/>
      <c r="AC1420" s="169"/>
      <c r="AD1420" s="161" t="s">
        <v>1228</v>
      </c>
      <c r="AE1420" s="170">
        <v>40915</v>
      </c>
      <c r="AF1420" s="165">
        <f t="shared" si="499"/>
        <v>23745.144420937522</v>
      </c>
      <c r="AG1420" s="171">
        <f t="shared" si="489"/>
        <v>35.013260235026898</v>
      </c>
      <c r="AH1420" s="165">
        <f t="shared" si="500"/>
        <v>21809.990854525007</v>
      </c>
      <c r="AI1420" s="172">
        <f t="shared" si="490"/>
        <v>32.159791154594721</v>
      </c>
      <c r="AJ1420" s="168">
        <f t="shared" si="486"/>
        <v>4774.880859372528</v>
      </c>
      <c r="AK1420" s="166">
        <f t="shared" si="487"/>
        <v>15257.665274776586</v>
      </c>
      <c r="AL1420" s="171">
        <f t="shared" si="481"/>
        <v>8.1656768611491142</v>
      </c>
      <c r="AM1420" s="165">
        <f t="shared" si="501"/>
        <v>18399.95749166271</v>
      </c>
      <c r="AN1420" s="171">
        <f t="shared" si="482"/>
        <v>1.3565773459793162</v>
      </c>
      <c r="AO1420" s="165">
        <f t="shared" si="502"/>
        <v>16900.41961854566</v>
      </c>
      <c r="AP1420" s="173">
        <f t="shared" si="483"/>
        <v>1.2460206173004407</v>
      </c>
      <c r="AQ1420" s="166">
        <f t="shared" si="503"/>
        <v>15523.089301284719</v>
      </c>
      <c r="AR1420" s="171">
        <f t="shared" si="484"/>
        <v>1.1444739095336798</v>
      </c>
    </row>
    <row r="1421" spans="1:44" x14ac:dyDescent="0.25">
      <c r="A1421" s="159" t="s">
        <v>1189</v>
      </c>
      <c r="B1421" s="160">
        <v>40918</v>
      </c>
      <c r="C1421" s="161">
        <v>4301350638</v>
      </c>
      <c r="D1421" s="162">
        <v>298</v>
      </c>
      <c r="E1421" s="162">
        <v>7665</v>
      </c>
      <c r="F1421" s="162" t="s">
        <v>1695</v>
      </c>
      <c r="G1421" s="162" t="s">
        <v>1696</v>
      </c>
      <c r="H1421" s="162">
        <v>40.054989999999897</v>
      </c>
      <c r="I1421" s="163">
        <v>-110.136799999999</v>
      </c>
      <c r="J1421" s="161">
        <v>7665</v>
      </c>
      <c r="K1421" s="162">
        <v>365</v>
      </c>
      <c r="L1421" s="162">
        <v>730</v>
      </c>
      <c r="M1421" s="162">
        <v>1095</v>
      </c>
      <c r="N1421" s="162">
        <v>1460</v>
      </c>
      <c r="O1421" s="162">
        <v>1825</v>
      </c>
      <c r="P1421" s="162">
        <v>2190</v>
      </c>
      <c r="Q1421" s="164">
        <v>2.3290384453705478E-4</v>
      </c>
      <c r="R1421" s="165">
        <f t="shared" si="491"/>
        <v>7040.3269374317697</v>
      </c>
      <c r="S1421" s="165">
        <f t="shared" si="492"/>
        <v>6466.5627378900726</v>
      </c>
      <c r="T1421" s="165">
        <f t="shared" si="493"/>
        <v>5939.5584913450775</v>
      </c>
      <c r="U1421" s="165">
        <f t="shared" si="494"/>
        <v>5455.5034107068959</v>
      </c>
      <c r="V1421" s="165">
        <f t="shared" si="495"/>
        <v>5010.8972758839736</v>
      </c>
      <c r="W1421" s="166">
        <f t="shared" si="496"/>
        <v>4602.5251235628721</v>
      </c>
      <c r="X1421" s="159"/>
      <c r="Y1421" s="167">
        <f t="shared" si="488"/>
        <v>11.302379759999999</v>
      </c>
      <c r="Z1421" s="168">
        <f t="shared" si="497"/>
        <v>1415.7303801288267</v>
      </c>
      <c r="AA1421" s="166">
        <f t="shared" si="498"/>
        <v>4523.8281112162504</v>
      </c>
      <c r="AB1421" s="159"/>
      <c r="AC1421" s="169"/>
      <c r="AD1421" s="161" t="s">
        <v>1189</v>
      </c>
      <c r="AE1421" s="170">
        <v>40918</v>
      </c>
      <c r="AF1421" s="165">
        <f t="shared" si="499"/>
        <v>7040.3269374317697</v>
      </c>
      <c r="AG1421" s="171">
        <f t="shared" si="489"/>
        <v>10.38127184362839</v>
      </c>
      <c r="AH1421" s="165">
        <f t="shared" si="500"/>
        <v>6466.5627378900726</v>
      </c>
      <c r="AI1421" s="172">
        <f t="shared" si="490"/>
        <v>9.5352312857793784</v>
      </c>
      <c r="AJ1421" s="168">
        <f t="shared" si="486"/>
        <v>1415.7303801288267</v>
      </c>
      <c r="AK1421" s="166">
        <f t="shared" si="487"/>
        <v>4523.8281112162504</v>
      </c>
      <c r="AL1421" s="171">
        <f t="shared" si="481"/>
        <v>2.4210859175579436</v>
      </c>
      <c r="AM1421" s="165">
        <f t="shared" si="501"/>
        <v>5455.5034107068959</v>
      </c>
      <c r="AN1421" s="171">
        <f t="shared" si="482"/>
        <v>0.40221899106186976</v>
      </c>
      <c r="AO1421" s="165">
        <f t="shared" si="502"/>
        <v>5010.8972758839736</v>
      </c>
      <c r="AP1421" s="173">
        <f t="shared" si="483"/>
        <v>0.3694394256385532</v>
      </c>
      <c r="AQ1421" s="166">
        <f t="shared" si="503"/>
        <v>4602.5251235628721</v>
      </c>
      <c r="AR1421" s="171">
        <f t="shared" si="484"/>
        <v>0.33933129028994485</v>
      </c>
    </row>
    <row r="1422" spans="1:44" x14ac:dyDescent="0.25">
      <c r="A1422" s="159" t="s">
        <v>1244</v>
      </c>
      <c r="B1422" s="160">
        <v>40920</v>
      </c>
      <c r="C1422" s="161">
        <v>4301350738</v>
      </c>
      <c r="D1422" s="162">
        <v>357</v>
      </c>
      <c r="E1422" s="162">
        <v>18390</v>
      </c>
      <c r="F1422" s="162" t="s">
        <v>1695</v>
      </c>
      <c r="G1422" s="162" t="s">
        <v>1696</v>
      </c>
      <c r="H1422" s="162">
        <v>40.054960000000001</v>
      </c>
      <c r="I1422" s="163">
        <v>-110.15523</v>
      </c>
      <c r="J1422" s="161">
        <v>18390</v>
      </c>
      <c r="K1422" s="162">
        <v>365</v>
      </c>
      <c r="L1422" s="162">
        <v>730</v>
      </c>
      <c r="M1422" s="162">
        <v>1095</v>
      </c>
      <c r="N1422" s="162">
        <v>1460</v>
      </c>
      <c r="O1422" s="162">
        <v>1825</v>
      </c>
      <c r="P1422" s="162">
        <v>2190</v>
      </c>
      <c r="Q1422" s="164">
        <v>2.3290384453705478E-4</v>
      </c>
      <c r="R1422" s="165">
        <f t="shared" si="491"/>
        <v>16891.273630707143</v>
      </c>
      <c r="S1422" s="165">
        <f t="shared" si="492"/>
        <v>15514.688682295948</v>
      </c>
      <c r="T1422" s="165">
        <f t="shared" si="493"/>
        <v>14250.291018373904</v>
      </c>
      <c r="U1422" s="165">
        <f t="shared" si="494"/>
        <v>13088.937732928873</v>
      </c>
      <c r="V1422" s="165">
        <f t="shared" si="495"/>
        <v>12022.231037639434</v>
      </c>
      <c r="W1422" s="166">
        <f t="shared" si="496"/>
        <v>11042.457537158672</v>
      </c>
      <c r="X1422" s="159"/>
      <c r="Y1422" s="167">
        <f t="shared" si="488"/>
        <v>27.116864159999999</v>
      </c>
      <c r="Z1422" s="168">
        <f t="shared" si="497"/>
        <v>3396.6447084891224</v>
      </c>
      <c r="AA1422" s="166">
        <f t="shared" si="498"/>
        <v>10853.646309884782</v>
      </c>
      <c r="AB1422" s="159"/>
      <c r="AC1422" s="169"/>
      <c r="AD1422" s="161" t="s">
        <v>1244</v>
      </c>
      <c r="AE1422" s="170">
        <v>40920</v>
      </c>
      <c r="AF1422" s="165">
        <f t="shared" si="499"/>
        <v>16891.273630707143</v>
      </c>
      <c r="AG1422" s="171">
        <f t="shared" si="489"/>
        <v>24.906926184517431</v>
      </c>
      <c r="AH1422" s="165">
        <f t="shared" si="500"/>
        <v>15514.688682295948</v>
      </c>
      <c r="AI1422" s="172">
        <f t="shared" si="490"/>
        <v>22.877091108347393</v>
      </c>
      <c r="AJ1422" s="168">
        <f t="shared" si="486"/>
        <v>3396.6447084891224</v>
      </c>
      <c r="AK1422" s="166">
        <f t="shared" si="487"/>
        <v>10853.646309884782</v>
      </c>
      <c r="AL1422" s="171">
        <f t="shared" si="481"/>
        <v>5.8087110272525218</v>
      </c>
      <c r="AM1422" s="165">
        <f t="shared" si="501"/>
        <v>13088.937732928873</v>
      </c>
      <c r="AN1422" s="171">
        <f t="shared" si="482"/>
        <v>0.96501073002319437</v>
      </c>
      <c r="AO1422" s="165">
        <f t="shared" si="502"/>
        <v>12022.231037639434</v>
      </c>
      <c r="AP1422" s="173">
        <f t="shared" si="483"/>
        <v>0.88636543215825092</v>
      </c>
      <c r="AQ1422" s="166">
        <f t="shared" si="503"/>
        <v>11042.457537158672</v>
      </c>
      <c r="AR1422" s="171">
        <f t="shared" si="484"/>
        <v>0.81412947533360558</v>
      </c>
    </row>
    <row r="1423" spans="1:44" x14ac:dyDescent="0.25">
      <c r="A1423" s="159" t="s">
        <v>1250</v>
      </c>
      <c r="B1423" s="160">
        <v>40920</v>
      </c>
      <c r="C1423" s="161">
        <v>4301350757</v>
      </c>
      <c r="D1423" s="162">
        <v>356</v>
      </c>
      <c r="E1423" s="162">
        <v>24865</v>
      </c>
      <c r="F1423" s="162" t="s">
        <v>1695</v>
      </c>
      <c r="G1423" s="162" t="s">
        <v>1696</v>
      </c>
      <c r="H1423" s="162">
        <v>40.213990000000003</v>
      </c>
      <c r="I1423" s="163">
        <v>-110.57607</v>
      </c>
      <c r="J1423" s="161">
        <v>24865</v>
      </c>
      <c r="K1423" s="162">
        <v>365</v>
      </c>
      <c r="L1423" s="162">
        <v>730</v>
      </c>
      <c r="M1423" s="162">
        <v>1095</v>
      </c>
      <c r="N1423" s="162">
        <v>1460</v>
      </c>
      <c r="O1423" s="162">
        <v>1825</v>
      </c>
      <c r="P1423" s="162">
        <v>2190</v>
      </c>
      <c r="Q1423" s="164">
        <v>2.3290384453705478E-4</v>
      </c>
      <c r="R1423" s="165">
        <f t="shared" si="491"/>
        <v>22838.581774199734</v>
      </c>
      <c r="S1423" s="165">
        <f t="shared" si="492"/>
        <v>20977.310173207654</v>
      </c>
      <c r="T1423" s="165">
        <f t="shared" si="493"/>
        <v>19267.726273619748</v>
      </c>
      <c r="U1423" s="165">
        <f t="shared" si="494"/>
        <v>17697.468011379904</v>
      </c>
      <c r="V1423" s="165">
        <f t="shared" si="495"/>
        <v>16255.180791240051</v>
      </c>
      <c r="W1423" s="166">
        <f t="shared" si="496"/>
        <v>14930.435381264295</v>
      </c>
      <c r="X1423" s="159"/>
      <c r="Y1423" s="167">
        <f t="shared" si="488"/>
        <v>36.664536560000002</v>
      </c>
      <c r="Z1423" s="168">
        <f t="shared" si="497"/>
        <v>4592.5813309723781</v>
      </c>
      <c r="AA1423" s="166">
        <f t="shared" si="498"/>
        <v>14675.14494264737</v>
      </c>
      <c r="AB1423" s="159"/>
      <c r="AC1423" s="169"/>
      <c r="AD1423" s="161" t="s">
        <v>1250</v>
      </c>
      <c r="AE1423" s="170">
        <v>40920</v>
      </c>
      <c r="AF1423" s="165">
        <f t="shared" si="499"/>
        <v>22838.581774199734</v>
      </c>
      <c r="AG1423" s="171">
        <f t="shared" si="489"/>
        <v>33.676493723655575</v>
      </c>
      <c r="AH1423" s="165">
        <f t="shared" si="500"/>
        <v>20977.310173207654</v>
      </c>
      <c r="AI1423" s="172">
        <f t="shared" si="490"/>
        <v>30.931966852042304</v>
      </c>
      <c r="AJ1423" s="168">
        <f t="shared" si="486"/>
        <v>4592.5813309723781</v>
      </c>
      <c r="AK1423" s="166">
        <f t="shared" si="487"/>
        <v>14675.14494264737</v>
      </c>
      <c r="AL1423" s="171">
        <f t="shared" si="481"/>
        <v>7.8539205923128863</v>
      </c>
      <c r="AM1423" s="165">
        <f t="shared" si="501"/>
        <v>17697.468011379904</v>
      </c>
      <c r="AN1423" s="171">
        <f t="shared" si="482"/>
        <v>1.3047847635686096</v>
      </c>
      <c r="AO1423" s="165">
        <f t="shared" si="502"/>
        <v>16255.180791240051</v>
      </c>
      <c r="AP1423" s="173">
        <f t="shared" si="483"/>
        <v>1.1984489652319144</v>
      </c>
      <c r="AQ1423" s="166">
        <f t="shared" si="503"/>
        <v>14930.435381264295</v>
      </c>
      <c r="AR1423" s="171">
        <f t="shared" si="484"/>
        <v>1.1007791954415498</v>
      </c>
    </row>
    <row r="1424" spans="1:44" x14ac:dyDescent="0.25">
      <c r="A1424" s="159" t="s">
        <v>630</v>
      </c>
      <c r="B1424" s="160">
        <v>40921</v>
      </c>
      <c r="C1424" s="161">
        <v>4301333606</v>
      </c>
      <c r="D1424" s="162">
        <v>286</v>
      </c>
      <c r="E1424" s="162">
        <v>16492</v>
      </c>
      <c r="F1424" s="162" t="s">
        <v>1695</v>
      </c>
      <c r="G1424" s="162" t="s">
        <v>1696</v>
      </c>
      <c r="H1424" s="162">
        <v>40.073860000000003</v>
      </c>
      <c r="I1424" s="163">
        <v>-110.59532</v>
      </c>
      <c r="J1424" s="161">
        <v>16492</v>
      </c>
      <c r="K1424" s="162">
        <v>365</v>
      </c>
      <c r="L1424" s="162">
        <v>730</v>
      </c>
      <c r="M1424" s="162">
        <v>1095</v>
      </c>
      <c r="N1424" s="162">
        <v>1460</v>
      </c>
      <c r="O1424" s="162">
        <v>1825</v>
      </c>
      <c r="P1424" s="162">
        <v>2190</v>
      </c>
      <c r="Q1424" s="164">
        <v>2.3290384453705478E-4</v>
      </c>
      <c r="R1424" s="165">
        <f t="shared" si="491"/>
        <v>15147.954579533562</v>
      </c>
      <c r="S1424" s="165">
        <f t="shared" si="492"/>
        <v>13913.444575770787</v>
      </c>
      <c r="T1424" s="165">
        <f t="shared" si="493"/>
        <v>12779.543201469409</v>
      </c>
      <c r="U1424" s="165">
        <f t="shared" si="494"/>
        <v>11738.051174087166</v>
      </c>
      <c r="V1424" s="165">
        <f t="shared" si="495"/>
        <v>10781.437426468165</v>
      </c>
      <c r="W1424" s="166">
        <f t="shared" si="496"/>
        <v>9902.7846494192945</v>
      </c>
      <c r="X1424" s="159"/>
      <c r="Y1424" s="167">
        <f t="shared" si="488"/>
        <v>24.318179647999997</v>
      </c>
      <c r="Z1424" s="168">
        <f t="shared" si="497"/>
        <v>3046.0829000762701</v>
      </c>
      <c r="AA1424" s="166">
        <f t="shared" si="498"/>
        <v>9733.4603013931392</v>
      </c>
      <c r="AB1424" s="159"/>
      <c r="AC1424" s="169"/>
      <c r="AD1424" s="161" t="s">
        <v>630</v>
      </c>
      <c r="AE1424" s="170">
        <v>40921</v>
      </c>
      <c r="AF1424" s="165">
        <f t="shared" si="499"/>
        <v>15147.954579533562</v>
      </c>
      <c r="AG1424" s="171">
        <f t="shared" si="489"/>
        <v>22.336325537523734</v>
      </c>
      <c r="AH1424" s="165">
        <f t="shared" si="500"/>
        <v>13913.444575770787</v>
      </c>
      <c r="AI1424" s="172">
        <f t="shared" si="490"/>
        <v>20.51598621853536</v>
      </c>
      <c r="AJ1424" s="168">
        <f t="shared" si="486"/>
        <v>3046.0829000762701</v>
      </c>
      <c r="AK1424" s="166">
        <f t="shared" si="487"/>
        <v>9733.4603013931392</v>
      </c>
      <c r="AL1424" s="171">
        <f t="shared" si="481"/>
        <v>5.2092040381429356</v>
      </c>
      <c r="AM1424" s="165">
        <f t="shared" si="501"/>
        <v>11738.051174087166</v>
      </c>
      <c r="AN1424" s="171">
        <f t="shared" si="482"/>
        <v>0.86541364652216002</v>
      </c>
      <c r="AO1424" s="165">
        <f t="shared" si="502"/>
        <v>10781.437426468165</v>
      </c>
      <c r="AP1424" s="173">
        <f t="shared" si="483"/>
        <v>0.79488519342870434</v>
      </c>
      <c r="AQ1424" s="166">
        <f t="shared" si="503"/>
        <v>9902.7846494192945</v>
      </c>
      <c r="AR1424" s="171">
        <f t="shared" si="484"/>
        <v>0.73010458440466686</v>
      </c>
    </row>
    <row r="1425" spans="1:44" x14ac:dyDescent="0.25">
      <c r="A1425" s="159" t="s">
        <v>1180</v>
      </c>
      <c r="B1425" s="160">
        <v>40922</v>
      </c>
      <c r="C1425" s="161">
        <v>4301350629</v>
      </c>
      <c r="D1425" s="162">
        <v>333</v>
      </c>
      <c r="E1425" s="162">
        <v>14673</v>
      </c>
      <c r="F1425" s="162" t="s">
        <v>1695</v>
      </c>
      <c r="G1425" s="162" t="s">
        <v>1696</v>
      </c>
      <c r="H1425" s="162">
        <v>40.061369999999897</v>
      </c>
      <c r="I1425" s="163">
        <v>-110.10266</v>
      </c>
      <c r="J1425" s="161">
        <v>14673</v>
      </c>
      <c r="K1425" s="162">
        <v>365</v>
      </c>
      <c r="L1425" s="162">
        <v>730</v>
      </c>
      <c r="M1425" s="162">
        <v>1095</v>
      </c>
      <c r="N1425" s="162">
        <v>1460</v>
      </c>
      <c r="O1425" s="162">
        <v>1825</v>
      </c>
      <c r="P1425" s="162">
        <v>2190</v>
      </c>
      <c r="Q1425" s="164">
        <v>2.3290384453705478E-4</v>
      </c>
      <c r="R1425" s="165">
        <f t="shared" si="491"/>
        <v>13477.197280226532</v>
      </c>
      <c r="S1425" s="165">
        <f t="shared" si="492"/>
        <v>12378.848669675283</v>
      </c>
      <c r="T1425" s="165">
        <f t="shared" si="493"/>
        <v>11370.011969146291</v>
      </c>
      <c r="U1425" s="165">
        <f t="shared" si="494"/>
        <v>10443.392243353201</v>
      </c>
      <c r="V1425" s="165">
        <f t="shared" si="495"/>
        <v>9592.2890709778912</v>
      </c>
      <c r="W1425" s="166">
        <f t="shared" si="496"/>
        <v>8810.5480936774984</v>
      </c>
      <c r="X1425" s="159"/>
      <c r="Y1425" s="167">
        <f t="shared" si="488"/>
        <v>21.635984111999999</v>
      </c>
      <c r="Z1425" s="168">
        <f t="shared" si="497"/>
        <v>2710.1124419608968</v>
      </c>
      <c r="AA1425" s="166">
        <f t="shared" si="498"/>
        <v>8659.8995271853946</v>
      </c>
      <c r="AB1425" s="159"/>
      <c r="AC1425" s="169"/>
      <c r="AD1425" s="161" t="s">
        <v>1180</v>
      </c>
      <c r="AE1425" s="170">
        <v>40922</v>
      </c>
      <c r="AF1425" s="165">
        <f t="shared" si="499"/>
        <v>13477.197280226532</v>
      </c>
      <c r="AG1425" s="171">
        <f t="shared" si="489"/>
        <v>19.87272038637435</v>
      </c>
      <c r="AH1425" s="165">
        <f t="shared" si="500"/>
        <v>12378.848669675283</v>
      </c>
      <c r="AI1425" s="172">
        <f t="shared" si="490"/>
        <v>18.253157032777668</v>
      </c>
      <c r="AJ1425" s="168">
        <f t="shared" si="486"/>
        <v>2710.1124419608968</v>
      </c>
      <c r="AK1425" s="166">
        <f t="shared" si="487"/>
        <v>8659.8995271853946</v>
      </c>
      <c r="AL1425" s="171">
        <f t="shared" si="481"/>
        <v>4.6346501850394919</v>
      </c>
      <c r="AM1425" s="165">
        <f t="shared" si="501"/>
        <v>10443.392243353201</v>
      </c>
      <c r="AN1425" s="171">
        <f t="shared" si="482"/>
        <v>0.76996206860415073</v>
      </c>
      <c r="AO1425" s="165">
        <f t="shared" si="502"/>
        <v>9592.2890709778912</v>
      </c>
      <c r="AP1425" s="173">
        <f t="shared" si="483"/>
        <v>0.70721261479380182</v>
      </c>
      <c r="AQ1425" s="166">
        <f t="shared" si="503"/>
        <v>8810.5480936774984</v>
      </c>
      <c r="AR1425" s="171">
        <f t="shared" si="484"/>
        <v>0.6495770414121802</v>
      </c>
    </row>
    <row r="1426" spans="1:44" x14ac:dyDescent="0.25">
      <c r="A1426" s="159" t="s">
        <v>1245</v>
      </c>
      <c r="B1426" s="160">
        <v>40925</v>
      </c>
      <c r="C1426" s="161">
        <v>4301350740</v>
      </c>
      <c r="D1426" s="162">
        <v>350</v>
      </c>
      <c r="E1426" s="162">
        <v>16108</v>
      </c>
      <c r="F1426" s="162" t="s">
        <v>1695</v>
      </c>
      <c r="G1426" s="162" t="s">
        <v>1696</v>
      </c>
      <c r="H1426" s="162">
        <v>40.055</v>
      </c>
      <c r="I1426" s="163">
        <v>-110.15519</v>
      </c>
      <c r="J1426" s="161">
        <v>16108</v>
      </c>
      <c r="K1426" s="162">
        <v>365</v>
      </c>
      <c r="L1426" s="162">
        <v>730</v>
      </c>
      <c r="M1426" s="162">
        <v>1095</v>
      </c>
      <c r="N1426" s="162">
        <v>1460</v>
      </c>
      <c r="O1426" s="162">
        <v>1825</v>
      </c>
      <c r="P1426" s="162">
        <v>2190</v>
      </c>
      <c r="Q1426" s="164">
        <v>2.3290384453705478E-4</v>
      </c>
      <c r="R1426" s="165">
        <f t="shared" si="491"/>
        <v>14795.249355270835</v>
      </c>
      <c r="S1426" s="165">
        <f t="shared" si="492"/>
        <v>13589.483702796255</v>
      </c>
      <c r="T1426" s="165">
        <f t="shared" si="493"/>
        <v>12481.984106795369</v>
      </c>
      <c r="U1426" s="165">
        <f t="shared" si="494"/>
        <v>11464.742196955862</v>
      </c>
      <c r="V1426" s="165">
        <f t="shared" si="495"/>
        <v>10530.402259613704</v>
      </c>
      <c r="W1426" s="166">
        <f t="shared" si="496"/>
        <v>9672.208048317123</v>
      </c>
      <c r="X1426" s="159"/>
      <c r="Y1426" s="167">
        <f t="shared" si="488"/>
        <v>23.751954752</v>
      </c>
      <c r="Z1426" s="168">
        <f t="shared" si="497"/>
        <v>2975.1578555923206</v>
      </c>
      <c r="AA1426" s="166">
        <f t="shared" si="498"/>
        <v>9506.8262512030487</v>
      </c>
      <c r="AB1426" s="159"/>
      <c r="AC1426" s="169"/>
      <c r="AD1426" s="161" t="s">
        <v>1245</v>
      </c>
      <c r="AE1426" s="170">
        <v>40925</v>
      </c>
      <c r="AF1426" s="165">
        <f t="shared" si="499"/>
        <v>14795.249355270835</v>
      </c>
      <c r="AG1426" s="171">
        <f t="shared" si="489"/>
        <v>21.816246165318478</v>
      </c>
      <c r="AH1426" s="165">
        <f t="shared" si="500"/>
        <v>13589.483702796255</v>
      </c>
      <c r="AI1426" s="172">
        <f t="shared" si="490"/>
        <v>20.038291657056</v>
      </c>
      <c r="AJ1426" s="168">
        <f t="shared" si="486"/>
        <v>2975.1578555923206</v>
      </c>
      <c r="AK1426" s="166">
        <f t="shared" si="487"/>
        <v>9506.8262512030487</v>
      </c>
      <c r="AL1426" s="171">
        <f t="shared" si="481"/>
        <v>5.0879128454042206</v>
      </c>
      <c r="AM1426" s="165">
        <f t="shared" si="501"/>
        <v>11464.742196955862</v>
      </c>
      <c r="AN1426" s="171">
        <f t="shared" si="482"/>
        <v>0.84526334090340483</v>
      </c>
      <c r="AO1426" s="165">
        <f t="shared" si="502"/>
        <v>10530.402259613704</v>
      </c>
      <c r="AP1426" s="173">
        <f t="shared" si="483"/>
        <v>0.77637707347499207</v>
      </c>
      <c r="AQ1426" s="166">
        <f t="shared" si="503"/>
        <v>9672.208048317123</v>
      </c>
      <c r="AR1426" s="171">
        <f t="shared" si="484"/>
        <v>0.71310481721988672</v>
      </c>
    </row>
    <row r="1427" spans="1:44" x14ac:dyDescent="0.25">
      <c r="A1427" s="159" t="s">
        <v>1613</v>
      </c>
      <c r="B1427" s="160">
        <v>40925</v>
      </c>
      <c r="C1427" s="161">
        <v>4304751658</v>
      </c>
      <c r="D1427" s="162">
        <v>346</v>
      </c>
      <c r="E1427" s="162">
        <v>21289</v>
      </c>
      <c r="F1427" s="162" t="s">
        <v>1695</v>
      </c>
      <c r="G1427" s="162" t="s">
        <v>1697</v>
      </c>
      <c r="H1427" s="162">
        <v>40.173450000000003</v>
      </c>
      <c r="I1427" s="163">
        <v>-109.85238</v>
      </c>
      <c r="J1427" s="161">
        <v>21289</v>
      </c>
      <c r="K1427" s="162">
        <v>365</v>
      </c>
      <c r="L1427" s="162">
        <v>730</v>
      </c>
      <c r="M1427" s="162">
        <v>1095</v>
      </c>
      <c r="N1427" s="162">
        <v>1460</v>
      </c>
      <c r="O1427" s="162">
        <v>1825</v>
      </c>
      <c r="P1427" s="162">
        <v>2190</v>
      </c>
      <c r="Q1427" s="164">
        <v>2.3290384453705478E-4</v>
      </c>
      <c r="R1427" s="165">
        <f t="shared" si="491"/>
        <v>19554.014373253092</v>
      </c>
      <c r="S1427" s="165">
        <f t="shared" si="492"/>
        <v>17960.424543632325</v>
      </c>
      <c r="T1427" s="165">
        <f t="shared" si="493"/>
        <v>16496.707204467759</v>
      </c>
      <c r="U1427" s="165">
        <f t="shared" si="494"/>
        <v>15152.278161844632</v>
      </c>
      <c r="V1427" s="165">
        <f t="shared" si="495"/>
        <v>13917.415799907882</v>
      </c>
      <c r="W1427" s="166">
        <f t="shared" si="496"/>
        <v>12783.190783500324</v>
      </c>
      <c r="X1427" s="159"/>
      <c r="Y1427" s="167">
        <f t="shared" si="488"/>
        <v>31.391567215999999</v>
      </c>
      <c r="Z1427" s="168">
        <f t="shared" si="497"/>
        <v>3932.0918542156028</v>
      </c>
      <c r="AA1427" s="166">
        <f t="shared" si="498"/>
        <v>12564.615350252156</v>
      </c>
      <c r="AB1427" s="159"/>
      <c r="AC1427" s="169"/>
      <c r="AD1427" s="161" t="s">
        <v>1613</v>
      </c>
      <c r="AE1427" s="170">
        <v>40925</v>
      </c>
      <c r="AF1427" s="165">
        <f t="shared" si="499"/>
        <v>19554.014373253092</v>
      </c>
      <c r="AG1427" s="171">
        <f t="shared" si="489"/>
        <v>28.833254569994107</v>
      </c>
      <c r="AH1427" s="165">
        <f t="shared" si="500"/>
        <v>17960.424543632325</v>
      </c>
      <c r="AI1427" s="172">
        <f t="shared" si="490"/>
        <v>26.483436248265782</v>
      </c>
      <c r="AJ1427" s="168">
        <f t="shared" si="486"/>
        <v>3932.0918542156028</v>
      </c>
      <c r="AK1427" s="166">
        <f t="shared" si="487"/>
        <v>12564.615350252156</v>
      </c>
      <c r="AL1427" s="171">
        <f t="shared" si="481"/>
        <v>6.7243963599336034</v>
      </c>
      <c r="AM1427" s="165">
        <f t="shared" si="501"/>
        <v>15152.278161844632</v>
      </c>
      <c r="AN1427" s="171">
        <f t="shared" si="482"/>
        <v>1.1171350424939526</v>
      </c>
      <c r="AO1427" s="165">
        <f t="shared" si="502"/>
        <v>13917.415799907882</v>
      </c>
      <c r="AP1427" s="173">
        <f t="shared" si="483"/>
        <v>1.0260920981629693</v>
      </c>
      <c r="AQ1427" s="166">
        <f t="shared" si="503"/>
        <v>12783.190783500324</v>
      </c>
      <c r="AR1427" s="171">
        <f t="shared" si="484"/>
        <v>0.94246886353328596</v>
      </c>
    </row>
    <row r="1428" spans="1:44" x14ac:dyDescent="0.25">
      <c r="A1428" s="159" t="s">
        <v>1202</v>
      </c>
      <c r="B1428" s="160">
        <v>40926</v>
      </c>
      <c r="C1428" s="161">
        <v>4301350681</v>
      </c>
      <c r="D1428" s="162">
        <v>341</v>
      </c>
      <c r="E1428" s="162">
        <v>5828</v>
      </c>
      <c r="F1428" s="162" t="s">
        <v>1695</v>
      </c>
      <c r="G1428" s="162" t="s">
        <v>1696</v>
      </c>
      <c r="H1428" s="162">
        <v>40.050220000000003</v>
      </c>
      <c r="I1428" s="163">
        <v>-110.09358</v>
      </c>
      <c r="J1428" s="161">
        <v>5828</v>
      </c>
      <c r="K1428" s="162">
        <v>365</v>
      </c>
      <c r="L1428" s="162">
        <v>730</v>
      </c>
      <c r="M1428" s="162">
        <v>1095</v>
      </c>
      <c r="N1428" s="162">
        <v>1460</v>
      </c>
      <c r="O1428" s="162">
        <v>1825</v>
      </c>
      <c r="P1428" s="162">
        <v>2190</v>
      </c>
      <c r="Q1428" s="164">
        <v>2.3290384453705478E-4</v>
      </c>
      <c r="R1428" s="165">
        <f t="shared" si="491"/>
        <v>5353.0365807374246</v>
      </c>
      <c r="S1428" s="165">
        <f t="shared" si="492"/>
        <v>4916.7811658738874</v>
      </c>
      <c r="T1428" s="165">
        <f t="shared" si="493"/>
        <v>4516.0791764591149</v>
      </c>
      <c r="U1428" s="165">
        <f t="shared" si="494"/>
        <v>4148.0331216699005</v>
      </c>
      <c r="V1428" s="165">
        <f t="shared" si="495"/>
        <v>3809.9816469473967</v>
      </c>
      <c r="W1428" s="166">
        <f t="shared" si="496"/>
        <v>3499.4802896444121</v>
      </c>
      <c r="X1428" s="159"/>
      <c r="Y1428" s="167">
        <f t="shared" si="488"/>
        <v>8.5936424319999993</v>
      </c>
      <c r="Z1428" s="168">
        <f t="shared" si="497"/>
        <v>1076.4353105532684</v>
      </c>
      <c r="AA1428" s="166">
        <f t="shared" si="498"/>
        <v>3439.6438659058463</v>
      </c>
      <c r="AB1428" s="159"/>
      <c r="AC1428" s="169"/>
      <c r="AD1428" s="161" t="s">
        <v>1202</v>
      </c>
      <c r="AE1428" s="170">
        <v>40926</v>
      </c>
      <c r="AF1428" s="165">
        <f t="shared" si="499"/>
        <v>5353.0365807374246</v>
      </c>
      <c r="AG1428" s="171">
        <f t="shared" si="489"/>
        <v>7.8932879719068847</v>
      </c>
      <c r="AH1428" s="165">
        <f t="shared" si="500"/>
        <v>4916.7811658738874</v>
      </c>
      <c r="AI1428" s="172">
        <f t="shared" si="490"/>
        <v>7.2500101674523449</v>
      </c>
      <c r="AJ1428" s="168">
        <f t="shared" si="486"/>
        <v>1076.4353105532684</v>
      </c>
      <c r="AK1428" s="166">
        <f t="shared" si="487"/>
        <v>3439.6438659058463</v>
      </c>
      <c r="AL1428" s="171">
        <f t="shared" si="481"/>
        <v>1.8408465397948723</v>
      </c>
      <c r="AM1428" s="165">
        <f t="shared" si="501"/>
        <v>4148.0331216699005</v>
      </c>
      <c r="AN1428" s="171">
        <f t="shared" si="482"/>
        <v>0.30582286756798138</v>
      </c>
      <c r="AO1428" s="165">
        <f t="shared" si="502"/>
        <v>3809.9816469473967</v>
      </c>
      <c r="AP1428" s="173">
        <f t="shared" si="483"/>
        <v>0.28089927888082034</v>
      </c>
      <c r="AQ1428" s="166">
        <f t="shared" si="503"/>
        <v>3499.4802896444121</v>
      </c>
      <c r="AR1428" s="171">
        <f t="shared" si="484"/>
        <v>0.25800688321067172</v>
      </c>
    </row>
    <row r="1429" spans="1:44" x14ac:dyDescent="0.25">
      <c r="A1429" s="159" t="s">
        <v>1635</v>
      </c>
      <c r="B1429" s="160">
        <v>40926</v>
      </c>
      <c r="C1429" s="161">
        <v>4304751755</v>
      </c>
      <c r="D1429" s="162">
        <v>328</v>
      </c>
      <c r="E1429" s="162">
        <v>18644</v>
      </c>
      <c r="F1429" s="162" t="s">
        <v>1695</v>
      </c>
      <c r="G1429" s="162" t="s">
        <v>1697</v>
      </c>
      <c r="H1429" s="162">
        <v>40.191319999999898</v>
      </c>
      <c r="I1429" s="163">
        <v>-109.84298</v>
      </c>
      <c r="J1429" s="161">
        <v>18644</v>
      </c>
      <c r="K1429" s="162">
        <v>365</v>
      </c>
      <c r="L1429" s="162">
        <v>730</v>
      </c>
      <c r="M1429" s="162">
        <v>1095</v>
      </c>
      <c r="N1429" s="162">
        <v>1460</v>
      </c>
      <c r="O1429" s="162">
        <v>1825</v>
      </c>
      <c r="P1429" s="162">
        <v>2190</v>
      </c>
      <c r="Q1429" s="164">
        <v>2.3290384453705478E-4</v>
      </c>
      <c r="R1429" s="165">
        <f t="shared" si="491"/>
        <v>17124.573440505927</v>
      </c>
      <c r="S1429" s="165">
        <f t="shared" si="492"/>
        <v>15728.975301398894</v>
      </c>
      <c r="T1429" s="165">
        <f t="shared" si="493"/>
        <v>14447.11396120517</v>
      </c>
      <c r="U1429" s="165">
        <f t="shared" si="494"/>
        <v>13269.720233427184</v>
      </c>
      <c r="V1429" s="165">
        <f t="shared" si="495"/>
        <v>12188.280340715042</v>
      </c>
      <c r="W1429" s="166">
        <f t="shared" si="496"/>
        <v>11194.974351429379</v>
      </c>
      <c r="X1429" s="159"/>
      <c r="Y1429" s="167">
        <f t="shared" si="488"/>
        <v>27.491398336</v>
      </c>
      <c r="Z1429" s="168">
        <f t="shared" si="497"/>
        <v>3443.5586702050678</v>
      </c>
      <c r="AA1429" s="166">
        <f t="shared" si="498"/>
        <v>11003.555291000102</v>
      </c>
      <c r="AB1429" s="159"/>
      <c r="AC1429" s="169"/>
      <c r="AD1429" s="161" t="s">
        <v>1635</v>
      </c>
      <c r="AE1429" s="170">
        <v>40926</v>
      </c>
      <c r="AF1429" s="165">
        <f t="shared" si="499"/>
        <v>17124.573440505927</v>
      </c>
      <c r="AG1429" s="171">
        <f t="shared" si="489"/>
        <v>25.250937019257371</v>
      </c>
      <c r="AH1429" s="165">
        <f t="shared" si="500"/>
        <v>15728.975301398894</v>
      </c>
      <c r="AI1429" s="172">
        <f t="shared" si="490"/>
        <v>23.193066156825928</v>
      </c>
      <c r="AJ1429" s="168">
        <f t="shared" si="486"/>
        <v>3443.5586702050678</v>
      </c>
      <c r="AK1429" s="166">
        <f t="shared" si="487"/>
        <v>11003.555291000102</v>
      </c>
      <c r="AL1429" s="171">
        <f t="shared" si="481"/>
        <v>5.8889400974494848</v>
      </c>
      <c r="AM1429" s="165">
        <f t="shared" si="501"/>
        <v>13269.720233427184</v>
      </c>
      <c r="AN1429" s="171">
        <f t="shared" si="482"/>
        <v>0.97833931759393356</v>
      </c>
      <c r="AO1429" s="165">
        <f t="shared" si="502"/>
        <v>12188.280340715042</v>
      </c>
      <c r="AP1429" s="173">
        <f t="shared" si="483"/>
        <v>0.89860778233596672</v>
      </c>
      <c r="AQ1429" s="166">
        <f t="shared" si="503"/>
        <v>11194.974351429379</v>
      </c>
      <c r="AR1429" s="171">
        <f t="shared" si="484"/>
        <v>0.82537411300270491</v>
      </c>
    </row>
    <row r="1430" spans="1:44" x14ac:dyDescent="0.25">
      <c r="A1430" s="159" t="s">
        <v>1216</v>
      </c>
      <c r="B1430" s="160">
        <v>40927</v>
      </c>
      <c r="C1430" s="161">
        <v>4301350701</v>
      </c>
      <c r="D1430" s="162">
        <v>344</v>
      </c>
      <c r="E1430" s="162">
        <v>8119</v>
      </c>
      <c r="F1430" s="162" t="s">
        <v>1695</v>
      </c>
      <c r="G1430" s="162" t="s">
        <v>1696</v>
      </c>
      <c r="H1430" s="162">
        <v>40.039720000000003</v>
      </c>
      <c r="I1430" s="163">
        <v>-110.1499</v>
      </c>
      <c r="J1430" s="161">
        <v>8119</v>
      </c>
      <c r="K1430" s="162">
        <v>365</v>
      </c>
      <c r="L1430" s="162">
        <v>730</v>
      </c>
      <c r="M1430" s="162">
        <v>1095</v>
      </c>
      <c r="N1430" s="162">
        <v>1460</v>
      </c>
      <c r="O1430" s="162">
        <v>1825</v>
      </c>
      <c r="P1430" s="162">
        <v>2190</v>
      </c>
      <c r="Q1430" s="164">
        <v>2.3290384453705478E-4</v>
      </c>
      <c r="R1430" s="165">
        <f t="shared" si="491"/>
        <v>7457.3273848673898</v>
      </c>
      <c r="S1430" s="165">
        <f t="shared" si="492"/>
        <v>6849.5789783339205</v>
      </c>
      <c r="T1430" s="165">
        <f t="shared" si="493"/>
        <v>6291.3601293190723</v>
      </c>
      <c r="U1430" s="165">
        <f t="shared" si="494"/>
        <v>5778.6343367944273</v>
      </c>
      <c r="V1430" s="165">
        <f t="shared" si="495"/>
        <v>5307.6940616962793</v>
      </c>
      <c r="W1430" s="166">
        <f t="shared" si="496"/>
        <v>4875.1339175742933</v>
      </c>
      <c r="X1430" s="159"/>
      <c r="Y1430" s="167">
        <f t="shared" si="488"/>
        <v>11.971822736</v>
      </c>
      <c r="Z1430" s="168">
        <f t="shared" si="497"/>
        <v>1499.5844691801624</v>
      </c>
      <c r="AA1430" s="166">
        <f t="shared" si="498"/>
        <v>4791.7756601389101</v>
      </c>
      <c r="AB1430" s="159"/>
      <c r="AC1430" s="169"/>
      <c r="AD1430" s="161" t="s">
        <v>1216</v>
      </c>
      <c r="AE1430" s="170">
        <v>40927</v>
      </c>
      <c r="AF1430" s="165">
        <f t="shared" si="499"/>
        <v>7457.3273848673898</v>
      </c>
      <c r="AG1430" s="171">
        <f t="shared" si="489"/>
        <v>10.996157351391901</v>
      </c>
      <c r="AH1430" s="165">
        <f t="shared" si="500"/>
        <v>6849.5789783339205</v>
      </c>
      <c r="AI1430" s="172">
        <f t="shared" si="490"/>
        <v>10.100005585028413</v>
      </c>
      <c r="AJ1430" s="168">
        <f t="shared" si="486"/>
        <v>1499.5844691801624</v>
      </c>
      <c r="AK1430" s="166">
        <f t="shared" si="487"/>
        <v>4791.7756601389101</v>
      </c>
      <c r="AL1430" s="171">
        <f t="shared" si="481"/>
        <v>2.5644874839729872</v>
      </c>
      <c r="AM1430" s="165">
        <f t="shared" si="501"/>
        <v>5778.6343367944273</v>
      </c>
      <c r="AN1430" s="171">
        <f t="shared" si="482"/>
        <v>0.42604252947571047</v>
      </c>
      <c r="AO1430" s="165">
        <f t="shared" si="502"/>
        <v>5307.6940616962793</v>
      </c>
      <c r="AP1430" s="173">
        <f t="shared" si="483"/>
        <v>0.39132142162549427</v>
      </c>
      <c r="AQ1430" s="166">
        <f t="shared" si="503"/>
        <v>4875.1339175742933</v>
      </c>
      <c r="AR1430" s="171">
        <f t="shared" si="484"/>
        <v>0.35942997336778376</v>
      </c>
    </row>
    <row r="1431" spans="1:44" x14ac:dyDescent="0.25">
      <c r="A1431" s="159" t="s">
        <v>1251</v>
      </c>
      <c r="B1431" s="160">
        <v>40927</v>
      </c>
      <c r="C1431" s="161">
        <v>4301350776</v>
      </c>
      <c r="D1431" s="162">
        <v>350</v>
      </c>
      <c r="E1431" s="162">
        <v>8218</v>
      </c>
      <c r="F1431" s="162" t="s">
        <v>1695</v>
      </c>
      <c r="G1431" s="162" t="s">
        <v>1696</v>
      </c>
      <c r="H1431" s="162">
        <v>40.042749999999899</v>
      </c>
      <c r="I1431" s="163">
        <v>-110.53530000000001</v>
      </c>
      <c r="J1431" s="161">
        <v>8218</v>
      </c>
      <c r="K1431" s="162">
        <v>365</v>
      </c>
      <c r="L1431" s="162">
        <v>730</v>
      </c>
      <c r="M1431" s="162">
        <v>1095</v>
      </c>
      <c r="N1431" s="162">
        <v>1460</v>
      </c>
      <c r="O1431" s="162">
        <v>1825</v>
      </c>
      <c r="P1431" s="162">
        <v>2190</v>
      </c>
      <c r="Q1431" s="164">
        <v>2.3290384453705478E-4</v>
      </c>
      <c r="R1431" s="165">
        <f t="shared" si="491"/>
        <v>7548.2592004976241</v>
      </c>
      <c r="S1431" s="165">
        <f t="shared" si="492"/>
        <v>6933.1001408976672</v>
      </c>
      <c r="T1431" s="165">
        <f t="shared" si="493"/>
        <v>6368.0745834147228</v>
      </c>
      <c r="U1431" s="165">
        <f t="shared" si="494"/>
        <v>5849.0968074610919</v>
      </c>
      <c r="V1431" s="165">
        <f t="shared" si="495"/>
        <v>5372.4140656509444</v>
      </c>
      <c r="W1431" s="166">
        <f t="shared" si="496"/>
        <v>4934.579447545947</v>
      </c>
      <c r="X1431" s="159"/>
      <c r="Y1431" s="167">
        <f t="shared" si="488"/>
        <v>12.117802592</v>
      </c>
      <c r="Z1431" s="168">
        <f t="shared" si="497"/>
        <v>1517.8698322111804</v>
      </c>
      <c r="AA1431" s="166">
        <f t="shared" si="498"/>
        <v>4850.2047512035424</v>
      </c>
      <c r="AB1431" s="159"/>
      <c r="AC1431" s="169"/>
      <c r="AD1431" s="161" t="s">
        <v>1251</v>
      </c>
      <c r="AE1431" s="170">
        <v>40927</v>
      </c>
      <c r="AF1431" s="165">
        <f t="shared" si="499"/>
        <v>7548.2592004976241</v>
      </c>
      <c r="AG1431" s="171">
        <f t="shared" si="489"/>
        <v>11.130240314538568</v>
      </c>
      <c r="AH1431" s="165">
        <f t="shared" si="500"/>
        <v>6933.1001408976672</v>
      </c>
      <c r="AI1431" s="172">
        <f t="shared" si="490"/>
        <v>10.223161214159809</v>
      </c>
      <c r="AJ1431" s="168">
        <f t="shared" si="486"/>
        <v>1517.8698322111804</v>
      </c>
      <c r="AK1431" s="166">
        <f t="shared" si="487"/>
        <v>4850.2047512035424</v>
      </c>
      <c r="AL1431" s="171">
        <f t="shared" si="481"/>
        <v>2.5957578696009369</v>
      </c>
      <c r="AM1431" s="165">
        <f t="shared" si="501"/>
        <v>5849.0968074610919</v>
      </c>
      <c r="AN1431" s="171">
        <f t="shared" si="482"/>
        <v>0.43123753014304578</v>
      </c>
      <c r="AO1431" s="165">
        <f t="shared" si="502"/>
        <v>5372.4140656509444</v>
      </c>
      <c r="AP1431" s="173">
        <f t="shared" si="483"/>
        <v>0.39609304630106068</v>
      </c>
      <c r="AQ1431" s="166">
        <f t="shared" si="503"/>
        <v>4934.579447545947</v>
      </c>
      <c r="AR1431" s="171">
        <f t="shared" si="484"/>
        <v>0.36381272584510982</v>
      </c>
    </row>
    <row r="1432" spans="1:44" x14ac:dyDescent="0.25">
      <c r="A1432" s="159" t="s">
        <v>1280</v>
      </c>
      <c r="B1432" s="160">
        <v>40927</v>
      </c>
      <c r="C1432" s="161">
        <v>4301350906</v>
      </c>
      <c r="D1432" s="162">
        <v>335</v>
      </c>
      <c r="E1432" s="162">
        <v>12953</v>
      </c>
      <c r="F1432" s="162" t="s">
        <v>1695</v>
      </c>
      <c r="G1432" s="162" t="s">
        <v>1696</v>
      </c>
      <c r="H1432" s="162">
        <v>40.054090000000002</v>
      </c>
      <c r="I1432" s="163">
        <v>-110.20149000000001</v>
      </c>
      <c r="J1432" s="161">
        <v>12953</v>
      </c>
      <c r="K1432" s="162">
        <v>365</v>
      </c>
      <c r="L1432" s="162">
        <v>730</v>
      </c>
      <c r="M1432" s="162">
        <v>1095</v>
      </c>
      <c r="N1432" s="162">
        <v>1460</v>
      </c>
      <c r="O1432" s="162">
        <v>1825</v>
      </c>
      <c r="P1432" s="162">
        <v>2190</v>
      </c>
      <c r="Q1432" s="164">
        <v>2.3290384453705478E-4</v>
      </c>
      <c r="R1432" s="165">
        <f t="shared" si="491"/>
        <v>11897.371796549734</v>
      </c>
      <c r="S1432" s="165">
        <f t="shared" si="492"/>
        <v>10927.773926143525</v>
      </c>
      <c r="T1432" s="165">
        <f t="shared" si="493"/>
        <v>10037.195190918825</v>
      </c>
      <c r="U1432" s="165">
        <f t="shared" si="494"/>
        <v>9219.1957832859007</v>
      </c>
      <c r="V1432" s="165">
        <f t="shared" si="495"/>
        <v>8467.8607194422839</v>
      </c>
      <c r="W1432" s="166">
        <f t="shared" si="496"/>
        <v>7777.757067907356</v>
      </c>
      <c r="X1432" s="159"/>
      <c r="Y1432" s="167">
        <f t="shared" si="488"/>
        <v>19.099768431999998</v>
      </c>
      <c r="Z1432" s="168">
        <f t="shared" si="497"/>
        <v>2392.4273468765418</v>
      </c>
      <c r="AA1432" s="166">
        <f t="shared" si="498"/>
        <v>7644.7678440422824</v>
      </c>
      <c r="AB1432" s="159"/>
      <c r="AC1432" s="169"/>
      <c r="AD1432" s="161" t="s">
        <v>1280</v>
      </c>
      <c r="AE1432" s="170">
        <v>40927</v>
      </c>
      <c r="AF1432" s="165">
        <f t="shared" si="499"/>
        <v>11897.371796549734</v>
      </c>
      <c r="AG1432" s="171">
        <f t="shared" si="489"/>
        <v>17.543198198371631</v>
      </c>
      <c r="AH1432" s="165">
        <f t="shared" si="500"/>
        <v>10927.773926143525</v>
      </c>
      <c r="AI1432" s="172">
        <f t="shared" si="490"/>
        <v>16.113483476151377</v>
      </c>
      <c r="AJ1432" s="168">
        <f t="shared" si="486"/>
        <v>2392.4273468765418</v>
      </c>
      <c r="AK1432" s="166">
        <f t="shared" si="487"/>
        <v>7644.7678440422824</v>
      </c>
      <c r="AL1432" s="171">
        <f t="shared" si="481"/>
        <v>4.0913667175639983</v>
      </c>
      <c r="AM1432" s="165">
        <f t="shared" si="501"/>
        <v>9219.1957832859007</v>
      </c>
      <c r="AN1432" s="171">
        <f t="shared" si="482"/>
        <v>0.67970549135347691</v>
      </c>
      <c r="AO1432" s="165">
        <f t="shared" si="502"/>
        <v>8467.8607194422839</v>
      </c>
      <c r="AP1432" s="173">
        <f t="shared" si="483"/>
        <v>0.62431166083446576</v>
      </c>
      <c r="AQ1432" s="166">
        <f t="shared" si="503"/>
        <v>7777.757067907356</v>
      </c>
      <c r="AR1432" s="171">
        <f t="shared" si="484"/>
        <v>0.57343225089701966</v>
      </c>
    </row>
    <row r="1433" spans="1:44" x14ac:dyDescent="0.25">
      <c r="A1433" s="159" t="s">
        <v>1164</v>
      </c>
      <c r="B1433" s="160">
        <v>40928</v>
      </c>
      <c r="C1433" s="161">
        <v>4301350577</v>
      </c>
      <c r="D1433" s="162">
        <v>347</v>
      </c>
      <c r="E1433" s="162">
        <v>10703</v>
      </c>
      <c r="F1433" s="162" t="s">
        <v>1695</v>
      </c>
      <c r="G1433" s="162" t="s">
        <v>1696</v>
      </c>
      <c r="H1433" s="162">
        <v>40.043030000000002</v>
      </c>
      <c r="I1433" s="163">
        <v>-110.08834</v>
      </c>
      <c r="J1433" s="161">
        <v>10703</v>
      </c>
      <c r="K1433" s="162">
        <v>365</v>
      </c>
      <c r="L1433" s="162">
        <v>730</v>
      </c>
      <c r="M1433" s="162">
        <v>1095</v>
      </c>
      <c r="N1433" s="162">
        <v>1460</v>
      </c>
      <c r="O1433" s="162">
        <v>1825</v>
      </c>
      <c r="P1433" s="162">
        <v>2190</v>
      </c>
      <c r="Q1433" s="164">
        <v>2.3290384453705478E-4</v>
      </c>
      <c r="R1433" s="165">
        <f t="shared" si="491"/>
        <v>9830.7396231353214</v>
      </c>
      <c r="S1433" s="165">
        <f t="shared" si="492"/>
        <v>9029.5656860583767</v>
      </c>
      <c r="T1433" s="165">
        <f t="shared" si="493"/>
        <v>8293.6848705631273</v>
      </c>
      <c r="U1433" s="165">
        <f t="shared" si="494"/>
        <v>7617.7759954071635</v>
      </c>
      <c r="V1433" s="165">
        <f t="shared" si="495"/>
        <v>6996.9515386544244</v>
      </c>
      <c r="W1433" s="166">
        <f t="shared" si="496"/>
        <v>6426.722295824321</v>
      </c>
      <c r="X1433" s="159"/>
      <c r="Y1433" s="167">
        <f t="shared" si="488"/>
        <v>15.782044431999999</v>
      </c>
      <c r="Z1433" s="168">
        <f t="shared" si="497"/>
        <v>1976.8509143534029</v>
      </c>
      <c r="AA1433" s="166">
        <f t="shared" si="498"/>
        <v>6316.8339562097244</v>
      </c>
      <c r="AB1433" s="159"/>
      <c r="AC1433" s="169"/>
      <c r="AD1433" s="161" t="s">
        <v>1164</v>
      </c>
      <c r="AE1433" s="170">
        <v>40928</v>
      </c>
      <c r="AF1433" s="165">
        <f t="shared" si="499"/>
        <v>9830.7396231353214</v>
      </c>
      <c r="AG1433" s="171">
        <f t="shared" si="489"/>
        <v>14.495858126856449</v>
      </c>
      <c r="AH1433" s="165">
        <f t="shared" si="500"/>
        <v>9029.5656860583767</v>
      </c>
      <c r="AI1433" s="172">
        <f t="shared" si="490"/>
        <v>13.314491904983262</v>
      </c>
      <c r="AJ1433" s="168">
        <f t="shared" si="486"/>
        <v>1976.8509143534029</v>
      </c>
      <c r="AK1433" s="166">
        <f t="shared" si="487"/>
        <v>6316.8339562097244</v>
      </c>
      <c r="AL1433" s="171">
        <f t="shared" si="481"/>
        <v>3.3806761351105901</v>
      </c>
      <c r="AM1433" s="165">
        <f t="shared" si="501"/>
        <v>7617.7759954071635</v>
      </c>
      <c r="AN1433" s="171">
        <f t="shared" si="482"/>
        <v>0.56163729436858345</v>
      </c>
      <c r="AO1433" s="165">
        <f t="shared" si="502"/>
        <v>6996.9515386544244</v>
      </c>
      <c r="AP1433" s="173">
        <f t="shared" si="483"/>
        <v>0.51586564548068292</v>
      </c>
      <c r="AQ1433" s="166">
        <f t="shared" si="503"/>
        <v>6426.722295824321</v>
      </c>
      <c r="AR1433" s="171">
        <f t="shared" si="484"/>
        <v>0.47382424004869933</v>
      </c>
    </row>
    <row r="1434" spans="1:44" x14ac:dyDescent="0.25">
      <c r="A1434" s="43" t="s">
        <v>1214</v>
      </c>
      <c r="B1434" s="4">
        <v>40928</v>
      </c>
      <c r="C1434" s="37">
        <v>4301350699</v>
      </c>
      <c r="D1434" s="38">
        <v>345</v>
      </c>
      <c r="E1434" s="38">
        <v>2334</v>
      </c>
      <c r="F1434" s="38" t="s">
        <v>1695</v>
      </c>
      <c r="G1434" s="38" t="s">
        <v>1696</v>
      </c>
      <c r="H1434" s="38">
        <v>40.036639999999899</v>
      </c>
      <c r="I1434" s="39">
        <v>-110.1503</v>
      </c>
      <c r="J1434" s="37">
        <v>2334</v>
      </c>
      <c r="K1434" s="38">
        <v>365</v>
      </c>
      <c r="L1434" s="38">
        <v>730</v>
      </c>
      <c r="M1434" s="38">
        <v>1095</v>
      </c>
      <c r="N1434" s="38">
        <v>1460</v>
      </c>
      <c r="O1434" s="38">
        <v>1825</v>
      </c>
      <c r="P1434" s="38">
        <v>2190</v>
      </c>
      <c r="Q1434" s="40">
        <v>2.3290384453705478E-4</v>
      </c>
      <c r="R1434" s="41">
        <f t="shared" si="491"/>
        <v>2143.7864412218855</v>
      </c>
      <c r="S1434" s="41">
        <f t="shared" si="492"/>
        <v>1969.0746810483276</v>
      </c>
      <c r="T1434" s="41">
        <f t="shared" si="493"/>
        <v>1808.6013723156441</v>
      </c>
      <c r="U1434" s="41">
        <f t="shared" si="494"/>
        <v>1661.2061266262094</v>
      </c>
      <c r="V1434" s="41">
        <f t="shared" si="495"/>
        <v>1525.8231235372725</v>
      </c>
      <c r="W1434" s="42">
        <f t="shared" si="496"/>
        <v>1401.4734035741349</v>
      </c>
      <c r="X1434" s="43"/>
      <c r="Y1434" s="176">
        <f t="shared" si="488"/>
        <v>3.4415856959999997</v>
      </c>
      <c r="Z1434" s="155">
        <f t="shared" si="497"/>
        <v>431.09128600400282</v>
      </c>
      <c r="AA1434" s="156">
        <f t="shared" si="498"/>
        <v>1377.5100863116413</v>
      </c>
      <c r="AB1434" s="43"/>
      <c r="AC1434" s="175"/>
      <c r="AD1434" s="37" t="s">
        <v>1214</v>
      </c>
      <c r="AE1434" s="57">
        <v>40928</v>
      </c>
      <c r="AF1434" s="41">
        <f t="shared" si="499"/>
        <v>2143.7864412218855</v>
      </c>
      <c r="AG1434" s="85">
        <f t="shared" si="489"/>
        <v>3.1611074341850838</v>
      </c>
      <c r="AH1434" s="41">
        <f t="shared" si="500"/>
        <v>1969.0746810483276</v>
      </c>
      <c r="AI1434" s="87">
        <f t="shared" si="490"/>
        <v>2.9034872564917253</v>
      </c>
      <c r="AJ1434" s="155">
        <f t="shared" ref="AJ1434" si="504">T1434</f>
        <v>1808.6013723156441</v>
      </c>
      <c r="AK1434" s="56"/>
      <c r="AL1434" s="85">
        <f>AJ1434*$X$11</f>
        <v>2.666862301939799</v>
      </c>
      <c r="AM1434" s="41">
        <f t="shared" si="501"/>
        <v>1661.2061266262094</v>
      </c>
      <c r="AN1434" s="85">
        <f>(AM1434*$X$11)</f>
        <v>2.4495215267799173</v>
      </c>
      <c r="AO1434" s="41">
        <f t="shared" si="502"/>
        <v>1525.8231235372725</v>
      </c>
      <c r="AP1434" s="91">
        <f>(AO1434*$X$11)</f>
        <v>2.2498933318731438</v>
      </c>
      <c r="AQ1434" s="42">
        <f t="shared" si="503"/>
        <v>1401.4734035741349</v>
      </c>
      <c r="AR1434" s="85">
        <f>(AQ1434*$X$11)</f>
        <v>2.0665341983998191</v>
      </c>
    </row>
    <row r="1435" spans="1:44" x14ac:dyDescent="0.25">
      <c r="A1435" s="159" t="s">
        <v>1241</v>
      </c>
      <c r="B1435" s="160">
        <v>40930</v>
      </c>
      <c r="C1435" s="161">
        <v>4301350731</v>
      </c>
      <c r="D1435" s="162">
        <v>158</v>
      </c>
      <c r="E1435" s="162">
        <v>5836</v>
      </c>
      <c r="F1435" s="162" t="s">
        <v>1695</v>
      </c>
      <c r="G1435" s="162" t="s">
        <v>1696</v>
      </c>
      <c r="H1435" s="162">
        <v>40.047199999999897</v>
      </c>
      <c r="I1435" s="163">
        <v>-110.173599999999</v>
      </c>
      <c r="J1435" s="161">
        <v>5836</v>
      </c>
      <c r="K1435" s="162">
        <v>365</v>
      </c>
      <c r="L1435" s="162">
        <v>730</v>
      </c>
      <c r="M1435" s="162">
        <v>1095</v>
      </c>
      <c r="N1435" s="162">
        <v>1460</v>
      </c>
      <c r="O1435" s="162">
        <v>1825</v>
      </c>
      <c r="P1435" s="162">
        <v>2190</v>
      </c>
      <c r="Q1435" s="164">
        <v>2.3290384453705478E-4</v>
      </c>
      <c r="R1435" s="165">
        <f t="shared" si="491"/>
        <v>5360.3846062428975</v>
      </c>
      <c r="S1435" s="165">
        <f t="shared" si="492"/>
        <v>4923.530350727523</v>
      </c>
      <c r="T1435" s="165">
        <f t="shared" si="493"/>
        <v>4522.2783242648238</v>
      </c>
      <c r="U1435" s="165">
        <f t="shared" si="494"/>
        <v>4153.7270586934692</v>
      </c>
      <c r="V1435" s="165">
        <f t="shared" si="495"/>
        <v>3815.2115462568645</v>
      </c>
      <c r="W1435" s="166">
        <f t="shared" si="496"/>
        <v>3504.2839688340409</v>
      </c>
      <c r="X1435" s="159"/>
      <c r="Y1435" s="167">
        <f t="shared" si="488"/>
        <v>8.6054387840000004</v>
      </c>
      <c r="Z1435" s="168">
        <f t="shared" si="497"/>
        <v>1077.912915646684</v>
      </c>
      <c r="AA1435" s="166">
        <f t="shared" si="498"/>
        <v>3444.3654086181396</v>
      </c>
      <c r="AB1435" s="159"/>
      <c r="AC1435" s="169"/>
      <c r="AD1435" s="161" t="s">
        <v>1241</v>
      </c>
      <c r="AE1435" s="170">
        <v>40930</v>
      </c>
      <c r="AF1435" s="165">
        <f t="shared" si="499"/>
        <v>5360.3846062428975</v>
      </c>
      <c r="AG1435" s="171">
        <f t="shared" si="489"/>
        <v>7.904122958827827</v>
      </c>
      <c r="AH1435" s="165">
        <f t="shared" si="500"/>
        <v>4923.530350727523</v>
      </c>
      <c r="AI1435" s="172">
        <f t="shared" si="490"/>
        <v>7.2599621374831642</v>
      </c>
      <c r="AJ1435" s="168">
        <f t="shared" ref="AJ1435:AJ1460" si="505">Z1435</f>
        <v>1077.912915646684</v>
      </c>
      <c r="AK1435" s="166">
        <f t="shared" ref="AK1435:AK1460" si="506">AA1435</f>
        <v>3444.3654086181396</v>
      </c>
      <c r="AL1435" s="171">
        <f t="shared" si="481"/>
        <v>1.8433734396435955</v>
      </c>
      <c r="AM1435" s="165">
        <f t="shared" si="501"/>
        <v>4153.7270586934692</v>
      </c>
      <c r="AN1435" s="171">
        <f t="shared" si="482"/>
        <v>0.30624266560170538</v>
      </c>
      <c r="AO1435" s="165">
        <f t="shared" si="502"/>
        <v>3815.2115462568645</v>
      </c>
      <c r="AP1435" s="173">
        <f t="shared" si="483"/>
        <v>0.28128486471318936</v>
      </c>
      <c r="AQ1435" s="166">
        <f t="shared" si="503"/>
        <v>3504.2839688340409</v>
      </c>
      <c r="AR1435" s="171">
        <f t="shared" si="484"/>
        <v>0.25836104502702134</v>
      </c>
    </row>
    <row r="1436" spans="1:44" x14ac:dyDescent="0.25">
      <c r="A1436" s="159" t="s">
        <v>1289</v>
      </c>
      <c r="B1436" s="160">
        <v>40930</v>
      </c>
      <c r="C1436" s="161">
        <v>4301350928</v>
      </c>
      <c r="D1436" s="162">
        <v>346</v>
      </c>
      <c r="E1436" s="162">
        <v>37202</v>
      </c>
      <c r="F1436" s="162" t="s">
        <v>1695</v>
      </c>
      <c r="G1436" s="162" t="s">
        <v>1696</v>
      </c>
      <c r="H1436" s="162">
        <v>40.106389999999898</v>
      </c>
      <c r="I1436" s="163">
        <v>-110.4688</v>
      </c>
      <c r="J1436" s="161">
        <v>37202</v>
      </c>
      <c r="K1436" s="162">
        <v>365</v>
      </c>
      <c r="L1436" s="162">
        <v>730</v>
      </c>
      <c r="M1436" s="162">
        <v>1095</v>
      </c>
      <c r="N1436" s="162">
        <v>1460</v>
      </c>
      <c r="O1436" s="162">
        <v>1825</v>
      </c>
      <c r="P1436" s="162">
        <v>2190</v>
      </c>
      <c r="Q1436" s="164">
        <v>2.3290384453705478E-4</v>
      </c>
      <c r="R1436" s="165">
        <f t="shared" si="491"/>
        <v>34170.155606828012</v>
      </c>
      <c r="S1436" s="165">
        <f t="shared" si="492"/>
        <v>31385.396865621202</v>
      </c>
      <c r="T1436" s="165">
        <f t="shared" si="493"/>
        <v>28827.587083498966</v>
      </c>
      <c r="U1436" s="165">
        <f t="shared" si="494"/>
        <v>26478.230643851002</v>
      </c>
      <c r="V1436" s="165">
        <f t="shared" si="495"/>
        <v>24320.339263853304</v>
      </c>
      <c r="W1436" s="166">
        <f t="shared" si="496"/>
        <v>22338.309151570251</v>
      </c>
      <c r="X1436" s="159"/>
      <c r="Y1436" s="167">
        <f t="shared" si="488"/>
        <v>54.855985887999999</v>
      </c>
      <c r="Z1436" s="168">
        <f t="shared" si="497"/>
        <v>6871.2330856559174</v>
      </c>
      <c r="AA1436" s="166">
        <f t="shared" si="498"/>
        <v>21956.353997843045</v>
      </c>
      <c r="AB1436" s="159"/>
      <c r="AC1436" s="169"/>
      <c r="AD1436" s="161" t="s">
        <v>1289</v>
      </c>
      <c r="AE1436" s="170">
        <v>40930</v>
      </c>
      <c r="AF1436" s="165">
        <f t="shared" si="499"/>
        <v>34170.155606828012</v>
      </c>
      <c r="AG1436" s="171">
        <f t="shared" si="489"/>
        <v>50.385397929114603</v>
      </c>
      <c r="AH1436" s="165">
        <f t="shared" si="500"/>
        <v>31385.396865621202</v>
      </c>
      <c r="AI1436" s="172">
        <f t="shared" si="490"/>
        <v>46.279148635820547</v>
      </c>
      <c r="AJ1436" s="168">
        <f t="shared" si="505"/>
        <v>6871.2330856559174</v>
      </c>
      <c r="AK1436" s="166">
        <f t="shared" si="506"/>
        <v>21956.353997843045</v>
      </c>
      <c r="AL1436" s="171">
        <f t="shared" si="481"/>
        <v>11.750716021525195</v>
      </c>
      <c r="AM1436" s="165">
        <f t="shared" si="501"/>
        <v>26478.230643851002</v>
      </c>
      <c r="AN1436" s="171">
        <f t="shared" si="482"/>
        <v>1.9521658063253333</v>
      </c>
      <c r="AO1436" s="165">
        <f t="shared" si="502"/>
        <v>24320.339263853304</v>
      </c>
      <c r="AP1436" s="173">
        <f t="shared" si="483"/>
        <v>1.7930705169739669</v>
      </c>
      <c r="AQ1436" s="166">
        <f t="shared" si="503"/>
        <v>22338.309151570251</v>
      </c>
      <c r="AR1436" s="171">
        <f t="shared" si="484"/>
        <v>1.6469409864796514</v>
      </c>
    </row>
    <row r="1437" spans="1:44" x14ac:dyDescent="0.25">
      <c r="A1437" s="159" t="s">
        <v>1606</v>
      </c>
      <c r="B1437" s="160">
        <v>40930</v>
      </c>
      <c r="C1437" s="161">
        <v>4304751651</v>
      </c>
      <c r="D1437" s="162">
        <v>338</v>
      </c>
      <c r="E1437" s="162">
        <v>35538</v>
      </c>
      <c r="F1437" s="162" t="s">
        <v>1695</v>
      </c>
      <c r="G1437" s="162" t="s">
        <v>1697</v>
      </c>
      <c r="H1437" s="162">
        <v>40.194899999999897</v>
      </c>
      <c r="I1437" s="163">
        <v>-109.84791</v>
      </c>
      <c r="J1437" s="161">
        <v>35538</v>
      </c>
      <c r="K1437" s="162">
        <v>365</v>
      </c>
      <c r="L1437" s="162">
        <v>730</v>
      </c>
      <c r="M1437" s="162">
        <v>1095</v>
      </c>
      <c r="N1437" s="162">
        <v>1460</v>
      </c>
      <c r="O1437" s="162">
        <v>1825</v>
      </c>
      <c r="P1437" s="162">
        <v>2190</v>
      </c>
      <c r="Q1437" s="164">
        <v>2.3290384453705478E-4</v>
      </c>
      <c r="R1437" s="165">
        <f t="shared" si="491"/>
        <v>32641.766301689531</v>
      </c>
      <c r="S1437" s="165">
        <f t="shared" si="492"/>
        <v>29981.566416064896</v>
      </c>
      <c r="T1437" s="165">
        <f t="shared" si="493"/>
        <v>27538.164339911466</v>
      </c>
      <c r="U1437" s="165">
        <f t="shared" si="494"/>
        <v>25293.891742948683</v>
      </c>
      <c r="V1437" s="165">
        <f t="shared" si="495"/>
        <v>23232.520207483973</v>
      </c>
      <c r="W1437" s="166">
        <f t="shared" si="496"/>
        <v>21339.143880127511</v>
      </c>
      <c r="X1437" s="159"/>
      <c r="Y1437" s="167">
        <f t="shared" si="488"/>
        <v>52.402344671999998</v>
      </c>
      <c r="Z1437" s="168">
        <f t="shared" si="497"/>
        <v>6563.8912262254726</v>
      </c>
      <c r="AA1437" s="166">
        <f t="shared" si="498"/>
        <v>20974.273113685991</v>
      </c>
      <c r="AB1437" s="159"/>
      <c r="AC1437" s="169"/>
      <c r="AD1437" s="161" t="s">
        <v>1606</v>
      </c>
      <c r="AE1437" s="170">
        <v>40930</v>
      </c>
      <c r="AF1437" s="165">
        <f t="shared" si="499"/>
        <v>32641.766301689531</v>
      </c>
      <c r="AG1437" s="171">
        <f t="shared" si="489"/>
        <v>48.131720649558488</v>
      </c>
      <c r="AH1437" s="165">
        <f t="shared" si="500"/>
        <v>29981.566416064896</v>
      </c>
      <c r="AI1437" s="172">
        <f t="shared" si="490"/>
        <v>44.20913886940999</v>
      </c>
      <c r="AJ1437" s="168">
        <f t="shared" si="505"/>
        <v>6563.8912262254726</v>
      </c>
      <c r="AK1437" s="166">
        <f t="shared" si="506"/>
        <v>20974.273113685991</v>
      </c>
      <c r="AL1437" s="171">
        <f t="shared" si="481"/>
        <v>11.225120852990763</v>
      </c>
      <c r="AM1437" s="165">
        <f t="shared" si="501"/>
        <v>25293.891742948683</v>
      </c>
      <c r="AN1437" s="171">
        <f t="shared" si="482"/>
        <v>1.8648478153107275</v>
      </c>
      <c r="AO1437" s="165">
        <f t="shared" si="502"/>
        <v>23232.520207483973</v>
      </c>
      <c r="AP1437" s="173">
        <f t="shared" si="483"/>
        <v>1.7128686638412138</v>
      </c>
      <c r="AQ1437" s="166">
        <f t="shared" si="503"/>
        <v>21339.143880127511</v>
      </c>
      <c r="AR1437" s="171">
        <f t="shared" si="484"/>
        <v>1.5732753286789383</v>
      </c>
    </row>
    <row r="1438" spans="1:44" x14ac:dyDescent="0.25">
      <c r="A1438" s="159" t="s">
        <v>1165</v>
      </c>
      <c r="B1438" s="160">
        <v>40931</v>
      </c>
      <c r="C1438" s="161">
        <v>4301350578</v>
      </c>
      <c r="D1438" s="162">
        <v>344</v>
      </c>
      <c r="E1438" s="162">
        <v>8727</v>
      </c>
      <c r="F1438" s="162" t="s">
        <v>1695</v>
      </c>
      <c r="G1438" s="162" t="s">
        <v>1696</v>
      </c>
      <c r="H1438" s="162">
        <v>40.042969999999897</v>
      </c>
      <c r="I1438" s="163">
        <v>-110.08837</v>
      </c>
      <c r="J1438" s="161">
        <v>8727</v>
      </c>
      <c r="K1438" s="162">
        <v>365</v>
      </c>
      <c r="L1438" s="162">
        <v>730</v>
      </c>
      <c r="M1438" s="162">
        <v>1095</v>
      </c>
      <c r="N1438" s="162">
        <v>1460</v>
      </c>
      <c r="O1438" s="162">
        <v>1825</v>
      </c>
      <c r="P1438" s="162">
        <v>2190</v>
      </c>
      <c r="Q1438" s="164">
        <v>2.3290384453705478E-4</v>
      </c>
      <c r="R1438" s="165">
        <f t="shared" si="491"/>
        <v>8015.7773232833733</v>
      </c>
      <c r="S1438" s="165">
        <f t="shared" si="492"/>
        <v>7362.5170272102632</v>
      </c>
      <c r="T1438" s="165">
        <f t="shared" si="493"/>
        <v>6762.495362552967</v>
      </c>
      <c r="U1438" s="165">
        <f t="shared" si="494"/>
        <v>6211.3735505856594</v>
      </c>
      <c r="V1438" s="165">
        <f t="shared" si="495"/>
        <v>5705.1664092158426</v>
      </c>
      <c r="W1438" s="166">
        <f t="shared" si="496"/>
        <v>5240.2135359860649</v>
      </c>
      <c r="X1438" s="159"/>
      <c r="Y1438" s="167">
        <f t="shared" si="488"/>
        <v>12.868345487999999</v>
      </c>
      <c r="Z1438" s="168">
        <f t="shared" si="497"/>
        <v>1611.8824562797483</v>
      </c>
      <c r="AA1438" s="166">
        <f t="shared" si="498"/>
        <v>5150.6129062732189</v>
      </c>
      <c r="AB1438" s="159"/>
      <c r="AC1438" s="169"/>
      <c r="AD1438" s="161" t="s">
        <v>1165</v>
      </c>
      <c r="AE1438" s="170">
        <v>40931</v>
      </c>
      <c r="AF1438" s="165">
        <f t="shared" si="499"/>
        <v>8015.7773232833733</v>
      </c>
      <c r="AG1438" s="171">
        <f t="shared" si="489"/>
        <v>11.819616357383557</v>
      </c>
      <c r="AH1438" s="165">
        <f t="shared" si="500"/>
        <v>7362.5170272102632</v>
      </c>
      <c r="AI1438" s="172">
        <f t="shared" si="490"/>
        <v>10.85635530737073</v>
      </c>
      <c r="AJ1438" s="168">
        <f t="shared" si="505"/>
        <v>1611.8824562797483</v>
      </c>
      <c r="AK1438" s="166">
        <f t="shared" si="506"/>
        <v>5150.6129062732189</v>
      </c>
      <c r="AL1438" s="171">
        <f t="shared" si="481"/>
        <v>2.7565318724759527</v>
      </c>
      <c r="AM1438" s="165">
        <f t="shared" si="501"/>
        <v>6211.3735505856594</v>
      </c>
      <c r="AN1438" s="171">
        <f t="shared" si="482"/>
        <v>0.45794718003873941</v>
      </c>
      <c r="AO1438" s="165">
        <f t="shared" si="502"/>
        <v>5705.1664092158426</v>
      </c>
      <c r="AP1438" s="173">
        <f t="shared" si="483"/>
        <v>0.42062594488553862</v>
      </c>
      <c r="AQ1438" s="166">
        <f t="shared" si="503"/>
        <v>5240.2135359860649</v>
      </c>
      <c r="AR1438" s="171">
        <f t="shared" si="484"/>
        <v>0.3863462714103521</v>
      </c>
    </row>
    <row r="1439" spans="1:44" x14ac:dyDescent="0.25">
      <c r="A1439" s="159" t="s">
        <v>1302</v>
      </c>
      <c r="B1439" s="160">
        <v>40931</v>
      </c>
      <c r="C1439" s="161">
        <v>4301350986</v>
      </c>
      <c r="D1439" s="162">
        <v>321</v>
      </c>
      <c r="E1439" s="162">
        <v>40607</v>
      </c>
      <c r="F1439" s="162" t="s">
        <v>1695</v>
      </c>
      <c r="G1439" s="162" t="s">
        <v>1696</v>
      </c>
      <c r="H1439" s="162">
        <v>40.237070000000003</v>
      </c>
      <c r="I1439" s="163">
        <v>-110.3655</v>
      </c>
      <c r="J1439" s="161">
        <v>40607</v>
      </c>
      <c r="K1439" s="162">
        <v>365</v>
      </c>
      <c r="L1439" s="162">
        <v>730</v>
      </c>
      <c r="M1439" s="162">
        <v>1095</v>
      </c>
      <c r="N1439" s="162">
        <v>1460</v>
      </c>
      <c r="O1439" s="162">
        <v>1825</v>
      </c>
      <c r="P1439" s="162">
        <v>2190</v>
      </c>
      <c r="Q1439" s="164">
        <v>2.3290384453705478E-4</v>
      </c>
      <c r="R1439" s="165">
        <f t="shared" si="491"/>
        <v>37297.65896259516</v>
      </c>
      <c r="S1439" s="165">
        <f t="shared" si="492"/>
        <v>34258.018668950055</v>
      </c>
      <c r="T1439" s="165">
        <f t="shared" si="493"/>
        <v>31466.099368303923</v>
      </c>
      <c r="U1439" s="165">
        <f t="shared" si="494"/>
        <v>28901.712589507493</v>
      </c>
      <c r="V1439" s="165">
        <f t="shared" si="495"/>
        <v>26546.315157445599</v>
      </c>
      <c r="W1439" s="166">
        <f t="shared" si="496"/>
        <v>24382.875106655913</v>
      </c>
      <c r="X1439" s="159"/>
      <c r="Y1439" s="167">
        <f t="shared" si="488"/>
        <v>59.876808208</v>
      </c>
      <c r="Z1439" s="168">
        <f t="shared" si="497"/>
        <v>7500.1387535409349</v>
      </c>
      <c r="AA1439" s="166">
        <f t="shared" si="498"/>
        <v>23965.960614762989</v>
      </c>
      <c r="AB1439" s="159"/>
      <c r="AC1439" s="169"/>
      <c r="AD1439" s="161" t="s">
        <v>1302</v>
      </c>
      <c r="AE1439" s="170">
        <v>40931</v>
      </c>
      <c r="AF1439" s="165">
        <f t="shared" si="499"/>
        <v>37297.65896259516</v>
      </c>
      <c r="AG1439" s="171">
        <f t="shared" si="489"/>
        <v>54.997039237340914</v>
      </c>
      <c r="AH1439" s="165">
        <f t="shared" si="500"/>
        <v>34258.018668950055</v>
      </c>
      <c r="AI1439" s="172">
        <f t="shared" si="490"/>
        <v>50.514955880188289</v>
      </c>
      <c r="AJ1439" s="168">
        <f t="shared" si="505"/>
        <v>7500.1387535409349</v>
      </c>
      <c r="AK1439" s="166">
        <f t="shared" si="506"/>
        <v>23965.960614762989</v>
      </c>
      <c r="AL1439" s="171">
        <f t="shared" si="481"/>
        <v>12.82622776963802</v>
      </c>
      <c r="AM1439" s="165">
        <f t="shared" si="501"/>
        <v>28901.712589507493</v>
      </c>
      <c r="AN1439" s="171">
        <f t="shared" si="482"/>
        <v>2.1308423444291384</v>
      </c>
      <c r="AO1439" s="165">
        <f t="shared" si="502"/>
        <v>26546.315157445599</v>
      </c>
      <c r="AP1439" s="173">
        <f t="shared" si="483"/>
        <v>1.9571854868760248</v>
      </c>
      <c r="AQ1439" s="166">
        <f t="shared" si="503"/>
        <v>24382.875106655913</v>
      </c>
      <c r="AR1439" s="171">
        <f t="shared" si="484"/>
        <v>1.7976811095634433</v>
      </c>
    </row>
    <row r="1440" spans="1:44" x14ac:dyDescent="0.25">
      <c r="A1440" s="159" t="s">
        <v>1242</v>
      </c>
      <c r="B1440" s="160">
        <v>40933</v>
      </c>
      <c r="C1440" s="161">
        <v>4301350732</v>
      </c>
      <c r="D1440" s="162">
        <v>331</v>
      </c>
      <c r="E1440" s="162">
        <v>8017</v>
      </c>
      <c r="F1440" s="162" t="s">
        <v>1695</v>
      </c>
      <c r="G1440" s="162" t="s">
        <v>1696</v>
      </c>
      <c r="H1440" s="162">
        <v>40.047150000000002</v>
      </c>
      <c r="I1440" s="163">
        <v>-110.17354</v>
      </c>
      <c r="J1440" s="161">
        <v>8017</v>
      </c>
      <c r="K1440" s="162">
        <v>365</v>
      </c>
      <c r="L1440" s="162">
        <v>730</v>
      </c>
      <c r="M1440" s="162">
        <v>1095</v>
      </c>
      <c r="N1440" s="162">
        <v>1460</v>
      </c>
      <c r="O1440" s="162">
        <v>1825</v>
      </c>
      <c r="P1440" s="162">
        <v>2190</v>
      </c>
      <c r="Q1440" s="164">
        <v>2.3290384453705478E-4</v>
      </c>
      <c r="R1440" s="165">
        <f t="shared" si="491"/>
        <v>7363.6400596726025</v>
      </c>
      <c r="S1440" s="165">
        <f t="shared" si="492"/>
        <v>6763.5268714500608</v>
      </c>
      <c r="T1440" s="165">
        <f t="shared" si="493"/>
        <v>6212.3209947962805</v>
      </c>
      <c r="U1440" s="165">
        <f t="shared" si="494"/>
        <v>5706.0366397439248</v>
      </c>
      <c r="V1440" s="165">
        <f t="shared" si="495"/>
        <v>5241.0128455005624</v>
      </c>
      <c r="W1440" s="166">
        <f t="shared" si="496"/>
        <v>4813.8870079065291</v>
      </c>
      <c r="X1440" s="159"/>
      <c r="Y1440" s="167">
        <f t="shared" si="488"/>
        <v>11.821419248</v>
      </c>
      <c r="Z1440" s="168">
        <f t="shared" si="497"/>
        <v>1480.7450042391133</v>
      </c>
      <c r="AA1440" s="166">
        <f t="shared" si="498"/>
        <v>4731.5759905571667</v>
      </c>
      <c r="AB1440" s="159"/>
      <c r="AC1440" s="169"/>
      <c r="AD1440" s="161" t="s">
        <v>1242</v>
      </c>
      <c r="AE1440" s="170">
        <v>40933</v>
      </c>
      <c r="AF1440" s="165">
        <f t="shared" si="499"/>
        <v>7363.6400596726025</v>
      </c>
      <c r="AG1440" s="171">
        <f t="shared" si="489"/>
        <v>10.858011268149877</v>
      </c>
      <c r="AH1440" s="165">
        <f t="shared" si="500"/>
        <v>6763.5268714500608</v>
      </c>
      <c r="AI1440" s="172">
        <f t="shared" si="490"/>
        <v>9.9731179671354582</v>
      </c>
      <c r="AJ1440" s="168">
        <f t="shared" si="505"/>
        <v>1480.7450042391133</v>
      </c>
      <c r="AK1440" s="166">
        <f t="shared" si="506"/>
        <v>4731.5759905571667</v>
      </c>
      <c r="AL1440" s="171">
        <f t="shared" si="481"/>
        <v>2.5322695109017657</v>
      </c>
      <c r="AM1440" s="165">
        <f t="shared" si="501"/>
        <v>5706.0366397439248</v>
      </c>
      <c r="AN1440" s="171">
        <f t="shared" si="482"/>
        <v>0.42069010454572864</v>
      </c>
      <c r="AO1440" s="165">
        <f t="shared" si="502"/>
        <v>5241.0128455005624</v>
      </c>
      <c r="AP1440" s="173">
        <f t="shared" si="483"/>
        <v>0.3864052022627894</v>
      </c>
      <c r="AQ1440" s="166">
        <f t="shared" si="503"/>
        <v>4813.8870079065291</v>
      </c>
      <c r="AR1440" s="171">
        <f t="shared" si="484"/>
        <v>0.35491441020932657</v>
      </c>
    </row>
    <row r="1441" spans="1:44" x14ac:dyDescent="0.25">
      <c r="A1441" s="159" t="s">
        <v>1236</v>
      </c>
      <c r="B1441" s="160">
        <v>40934</v>
      </c>
      <c r="C1441" s="161">
        <v>4301350724</v>
      </c>
      <c r="D1441" s="162">
        <v>340</v>
      </c>
      <c r="E1441" s="162">
        <v>16866</v>
      </c>
      <c r="F1441" s="162" t="s">
        <v>1695</v>
      </c>
      <c r="G1441" s="162" t="s">
        <v>1696</v>
      </c>
      <c r="H1441" s="162">
        <v>40.054499999999898</v>
      </c>
      <c r="I1441" s="163">
        <v>-110.1601</v>
      </c>
      <c r="J1441" s="161">
        <v>16866</v>
      </c>
      <c r="K1441" s="162">
        <v>365</v>
      </c>
      <c r="L1441" s="162">
        <v>730</v>
      </c>
      <c r="M1441" s="162">
        <v>1095</v>
      </c>
      <c r="N1441" s="162">
        <v>1460</v>
      </c>
      <c r="O1441" s="162">
        <v>1825</v>
      </c>
      <c r="P1441" s="162">
        <v>2190</v>
      </c>
      <c r="Q1441" s="164">
        <v>2.3290384453705478E-4</v>
      </c>
      <c r="R1441" s="165">
        <f t="shared" si="491"/>
        <v>15491.474771914447</v>
      </c>
      <c r="S1441" s="165">
        <f t="shared" si="492"/>
        <v>14228.968967678275</v>
      </c>
      <c r="T1441" s="165">
        <f t="shared" si="493"/>
        <v>13069.353361386311</v>
      </c>
      <c r="U1441" s="165">
        <f t="shared" si="494"/>
        <v>12004.242729939009</v>
      </c>
      <c r="V1441" s="165">
        <f t="shared" si="495"/>
        <v>11025.935219185792</v>
      </c>
      <c r="W1441" s="166">
        <f t="shared" si="496"/>
        <v>10127.35665153443</v>
      </c>
      <c r="X1441" s="159"/>
      <c r="Y1441" s="167">
        <f t="shared" si="488"/>
        <v>24.869659104</v>
      </c>
      <c r="Z1441" s="168">
        <f t="shared" si="497"/>
        <v>3115.1609381934495</v>
      </c>
      <c r="AA1441" s="166">
        <f t="shared" si="498"/>
        <v>9954.1924231928606</v>
      </c>
      <c r="AB1441" s="159"/>
      <c r="AC1441" s="169"/>
      <c r="AD1441" s="161" t="s">
        <v>1236</v>
      </c>
      <c r="AE1441" s="170">
        <v>40934</v>
      </c>
      <c r="AF1441" s="165">
        <f t="shared" si="499"/>
        <v>15491.474771914447</v>
      </c>
      <c r="AG1441" s="171">
        <f t="shared" si="489"/>
        <v>22.842861176077815</v>
      </c>
      <c r="AH1441" s="165">
        <f t="shared" si="500"/>
        <v>14228.968967678275</v>
      </c>
      <c r="AI1441" s="172">
        <f t="shared" si="490"/>
        <v>20.981240817476191</v>
      </c>
      <c r="AJ1441" s="168">
        <f t="shared" si="505"/>
        <v>3115.1609381934495</v>
      </c>
      <c r="AK1441" s="166">
        <f t="shared" si="506"/>
        <v>9954.1924231928606</v>
      </c>
      <c r="AL1441" s="171">
        <f t="shared" si="481"/>
        <v>5.3273366060707463</v>
      </c>
      <c r="AM1441" s="165">
        <f t="shared" si="501"/>
        <v>12004.242729939009</v>
      </c>
      <c r="AN1441" s="171">
        <f t="shared" si="482"/>
        <v>0.88503920459876018</v>
      </c>
      <c r="AO1441" s="165">
        <f t="shared" si="502"/>
        <v>11025.935219185792</v>
      </c>
      <c r="AP1441" s="173">
        <f t="shared" si="483"/>
        <v>0.81291133109195535</v>
      </c>
      <c r="AQ1441" s="166">
        <f t="shared" si="503"/>
        <v>10127.35665153443</v>
      </c>
      <c r="AR1441" s="171">
        <f t="shared" si="484"/>
        <v>0.74666164931900991</v>
      </c>
    </row>
    <row r="1442" spans="1:44" x14ac:dyDescent="0.25">
      <c r="A1442" s="159" t="s">
        <v>1249</v>
      </c>
      <c r="B1442" s="160">
        <v>40934</v>
      </c>
      <c r="C1442" s="161">
        <v>4301350756</v>
      </c>
      <c r="D1442" s="162">
        <v>311</v>
      </c>
      <c r="E1442" s="162">
        <v>38296</v>
      </c>
      <c r="F1442" s="162" t="s">
        <v>1695</v>
      </c>
      <c r="G1442" s="162" t="s">
        <v>1696</v>
      </c>
      <c r="H1442" s="162">
        <v>40.17868</v>
      </c>
      <c r="I1442" s="163">
        <v>-110.59425</v>
      </c>
      <c r="J1442" s="161">
        <v>38296</v>
      </c>
      <c r="K1442" s="162">
        <v>365</v>
      </c>
      <c r="L1442" s="162">
        <v>730</v>
      </c>
      <c r="M1442" s="162">
        <v>1095</v>
      </c>
      <c r="N1442" s="162">
        <v>1460</v>
      </c>
      <c r="O1442" s="162">
        <v>1825</v>
      </c>
      <c r="P1442" s="162">
        <v>2190</v>
      </c>
      <c r="Q1442" s="164">
        <v>2.3290384453705478E-4</v>
      </c>
      <c r="R1442" s="165">
        <f t="shared" si="491"/>
        <v>35174.998094701506</v>
      </c>
      <c r="S1442" s="165">
        <f t="shared" si="492"/>
        <v>32308.347894355935</v>
      </c>
      <c r="T1442" s="165">
        <f t="shared" si="493"/>
        <v>29675.320545929691</v>
      </c>
      <c r="U1442" s="165">
        <f t="shared" si="494"/>
        <v>27256.876531824044</v>
      </c>
      <c r="V1442" s="165">
        <f t="shared" si="495"/>
        <v>25035.527994423046</v>
      </c>
      <c r="W1442" s="166">
        <f t="shared" si="496"/>
        <v>22995.212280751959</v>
      </c>
      <c r="X1442" s="159"/>
      <c r="Y1442" s="167">
        <f t="shared" si="488"/>
        <v>56.469137023999998</v>
      </c>
      <c r="Z1442" s="168">
        <f t="shared" si="497"/>
        <v>7073.2955821805017</v>
      </c>
      <c r="AA1442" s="166">
        <f t="shared" si="498"/>
        <v>22602.024963749191</v>
      </c>
      <c r="AB1442" s="159"/>
      <c r="AC1442" s="169"/>
      <c r="AD1442" s="161" t="s">
        <v>1249</v>
      </c>
      <c r="AE1442" s="170">
        <v>40934</v>
      </c>
      <c r="AF1442" s="165">
        <f t="shared" si="499"/>
        <v>35174.998094701506</v>
      </c>
      <c r="AG1442" s="171">
        <f t="shared" si="489"/>
        <v>51.867082390553534</v>
      </c>
      <c r="AH1442" s="165">
        <f t="shared" si="500"/>
        <v>32308.347894355935</v>
      </c>
      <c r="AI1442" s="172">
        <f t="shared" si="490"/>
        <v>47.640080537535177</v>
      </c>
      <c r="AJ1442" s="168">
        <f t="shared" si="505"/>
        <v>7073.2955821805017</v>
      </c>
      <c r="AK1442" s="166">
        <f t="shared" si="506"/>
        <v>22602.024963749191</v>
      </c>
      <c r="AL1442" s="171">
        <f t="shared" si="481"/>
        <v>12.096269575838097</v>
      </c>
      <c r="AM1442" s="165">
        <f t="shared" si="501"/>
        <v>27256.876531824044</v>
      </c>
      <c r="AN1442" s="171">
        <f t="shared" si="482"/>
        <v>2.0095731874370992</v>
      </c>
      <c r="AO1442" s="165">
        <f t="shared" si="502"/>
        <v>25035.527994423046</v>
      </c>
      <c r="AP1442" s="173">
        <f t="shared" si="483"/>
        <v>1.8457993795504286</v>
      </c>
      <c r="AQ1442" s="166">
        <f t="shared" si="503"/>
        <v>22995.212280751959</v>
      </c>
      <c r="AR1442" s="171">
        <f t="shared" si="484"/>
        <v>1.6953726148654571</v>
      </c>
    </row>
    <row r="1443" spans="1:44" x14ac:dyDescent="0.25">
      <c r="A1443" s="159" t="s">
        <v>1235</v>
      </c>
      <c r="B1443" s="160">
        <v>40935</v>
      </c>
      <c r="C1443" s="161">
        <v>4301350723</v>
      </c>
      <c r="D1443" s="162">
        <v>326</v>
      </c>
      <c r="E1443" s="162">
        <v>8181</v>
      </c>
      <c r="F1443" s="162" t="s">
        <v>1695</v>
      </c>
      <c r="G1443" s="162" t="s">
        <v>1696</v>
      </c>
      <c r="H1443" s="162">
        <v>40.0472299999999</v>
      </c>
      <c r="I1443" s="163">
        <v>-110.168629999999</v>
      </c>
      <c r="J1443" s="161">
        <v>8181</v>
      </c>
      <c r="K1443" s="162">
        <v>365</v>
      </c>
      <c r="L1443" s="162">
        <v>730</v>
      </c>
      <c r="M1443" s="162">
        <v>1095</v>
      </c>
      <c r="N1443" s="162">
        <v>1460</v>
      </c>
      <c r="O1443" s="162">
        <v>1825</v>
      </c>
      <c r="P1443" s="162">
        <v>2190</v>
      </c>
      <c r="Q1443" s="164">
        <v>2.3290384453705478E-4</v>
      </c>
      <c r="R1443" s="165">
        <f t="shared" si="491"/>
        <v>7514.2745825348093</v>
      </c>
      <c r="S1443" s="165">
        <f t="shared" si="492"/>
        <v>6901.8851609496005</v>
      </c>
      <c r="T1443" s="165">
        <f t="shared" si="493"/>
        <v>6339.4035248133177</v>
      </c>
      <c r="U1443" s="165">
        <f t="shared" si="494"/>
        <v>5822.7623487270857</v>
      </c>
      <c r="V1443" s="165">
        <f t="shared" si="495"/>
        <v>5348.2257813446558</v>
      </c>
      <c r="W1443" s="166">
        <f t="shared" si="496"/>
        <v>4912.3624312939146</v>
      </c>
      <c r="X1443" s="159"/>
      <c r="Y1443" s="167">
        <f t="shared" si="488"/>
        <v>12.063244464</v>
      </c>
      <c r="Z1443" s="168">
        <f t="shared" si="497"/>
        <v>1511.0359086541332</v>
      </c>
      <c r="AA1443" s="166">
        <f t="shared" si="498"/>
        <v>4828.3676161591848</v>
      </c>
      <c r="AB1443" s="159"/>
      <c r="AC1443" s="169"/>
      <c r="AD1443" s="161" t="s">
        <v>1235</v>
      </c>
      <c r="AE1443" s="170">
        <v>40935</v>
      </c>
      <c r="AF1443" s="165">
        <f t="shared" si="499"/>
        <v>7514.2745825348093</v>
      </c>
      <c r="AG1443" s="171">
        <f t="shared" si="489"/>
        <v>11.080128500029208</v>
      </c>
      <c r="AH1443" s="165">
        <f t="shared" si="500"/>
        <v>6901.8851609496005</v>
      </c>
      <c r="AI1443" s="172">
        <f t="shared" si="490"/>
        <v>10.177133352767267</v>
      </c>
      <c r="AJ1443" s="168">
        <f t="shared" si="505"/>
        <v>1511.0359086541332</v>
      </c>
      <c r="AK1443" s="166">
        <f t="shared" si="506"/>
        <v>4828.3676161591848</v>
      </c>
      <c r="AL1443" s="171">
        <f t="shared" si="481"/>
        <v>2.5840709578005918</v>
      </c>
      <c r="AM1443" s="165">
        <f t="shared" si="501"/>
        <v>5822.7623487270857</v>
      </c>
      <c r="AN1443" s="171">
        <f t="shared" si="482"/>
        <v>0.42929596423707195</v>
      </c>
      <c r="AO1443" s="165">
        <f t="shared" si="502"/>
        <v>5348.2257813446558</v>
      </c>
      <c r="AP1443" s="173">
        <f t="shared" si="483"/>
        <v>0.39430971182635405</v>
      </c>
      <c r="AQ1443" s="166">
        <f t="shared" si="503"/>
        <v>4912.3624312939146</v>
      </c>
      <c r="AR1443" s="171">
        <f t="shared" si="484"/>
        <v>0.36217472744449303</v>
      </c>
    </row>
    <row r="1444" spans="1:44" x14ac:dyDescent="0.25">
      <c r="A1444" s="159" t="s">
        <v>1238</v>
      </c>
      <c r="B1444" s="160">
        <v>40935</v>
      </c>
      <c r="C1444" s="161">
        <v>4301350727</v>
      </c>
      <c r="D1444" s="162">
        <v>289</v>
      </c>
      <c r="E1444" s="162">
        <v>10313</v>
      </c>
      <c r="F1444" s="162" t="s">
        <v>1695</v>
      </c>
      <c r="G1444" s="162" t="s">
        <v>1696</v>
      </c>
      <c r="H1444" s="162">
        <v>40.04318</v>
      </c>
      <c r="I1444" s="163">
        <v>-110.17274</v>
      </c>
      <c r="J1444" s="161">
        <v>10313</v>
      </c>
      <c r="K1444" s="162">
        <v>365</v>
      </c>
      <c r="L1444" s="162">
        <v>730</v>
      </c>
      <c r="M1444" s="162">
        <v>1095</v>
      </c>
      <c r="N1444" s="162">
        <v>1460</v>
      </c>
      <c r="O1444" s="162">
        <v>1825</v>
      </c>
      <c r="P1444" s="162">
        <v>2190</v>
      </c>
      <c r="Q1444" s="164">
        <v>2.3290384453705478E-4</v>
      </c>
      <c r="R1444" s="165">
        <f t="shared" si="491"/>
        <v>9472.5233797434885</v>
      </c>
      <c r="S1444" s="165">
        <f t="shared" si="492"/>
        <v>8700.5429244436164</v>
      </c>
      <c r="T1444" s="165">
        <f t="shared" si="493"/>
        <v>7991.4764150348055</v>
      </c>
      <c r="U1444" s="165">
        <f t="shared" si="494"/>
        <v>7340.1965655081822</v>
      </c>
      <c r="V1444" s="165">
        <f t="shared" si="495"/>
        <v>6741.9939473178629</v>
      </c>
      <c r="W1444" s="166">
        <f t="shared" si="496"/>
        <v>6192.5429353299287</v>
      </c>
      <c r="X1444" s="159"/>
      <c r="Y1444" s="167">
        <f t="shared" si="488"/>
        <v>15.206972272</v>
      </c>
      <c r="Z1444" s="168">
        <f t="shared" si="497"/>
        <v>1904.8176660493918</v>
      </c>
      <c r="AA1444" s="166">
        <f t="shared" si="498"/>
        <v>6086.6587489854137</v>
      </c>
      <c r="AB1444" s="159"/>
      <c r="AC1444" s="169"/>
      <c r="AD1444" s="161" t="s">
        <v>1238</v>
      </c>
      <c r="AE1444" s="170">
        <v>40935</v>
      </c>
      <c r="AF1444" s="165">
        <f t="shared" si="499"/>
        <v>9472.5233797434885</v>
      </c>
      <c r="AG1444" s="171">
        <f t="shared" si="489"/>
        <v>13.967652514460482</v>
      </c>
      <c r="AH1444" s="165">
        <f t="shared" si="500"/>
        <v>8700.5429244436164</v>
      </c>
      <c r="AI1444" s="172">
        <f t="shared" si="490"/>
        <v>12.829333365980787</v>
      </c>
      <c r="AJ1444" s="168">
        <f t="shared" si="505"/>
        <v>1904.8176660493918</v>
      </c>
      <c r="AK1444" s="166">
        <f t="shared" si="506"/>
        <v>6086.6587489854137</v>
      </c>
      <c r="AL1444" s="171">
        <f t="shared" si="481"/>
        <v>3.2574897674853323</v>
      </c>
      <c r="AM1444" s="165">
        <f t="shared" si="501"/>
        <v>7340.1965655081822</v>
      </c>
      <c r="AN1444" s="171">
        <f t="shared" si="482"/>
        <v>0.5411721402245353</v>
      </c>
      <c r="AO1444" s="165">
        <f t="shared" si="502"/>
        <v>6741.9939473178629</v>
      </c>
      <c r="AP1444" s="173">
        <f t="shared" si="483"/>
        <v>0.49706833615269391</v>
      </c>
      <c r="AQ1444" s="166">
        <f t="shared" si="503"/>
        <v>6192.5429353299287</v>
      </c>
      <c r="AR1444" s="171">
        <f t="shared" si="484"/>
        <v>0.45655885150165715</v>
      </c>
    </row>
    <row r="1445" spans="1:44" x14ac:dyDescent="0.25">
      <c r="A1445" s="159" t="s">
        <v>1614</v>
      </c>
      <c r="B1445" s="160">
        <v>40935</v>
      </c>
      <c r="C1445" s="161">
        <v>4304751659</v>
      </c>
      <c r="D1445" s="162">
        <v>331</v>
      </c>
      <c r="E1445" s="162">
        <v>15839</v>
      </c>
      <c r="F1445" s="162" t="s">
        <v>1695</v>
      </c>
      <c r="G1445" s="162" t="s">
        <v>1697</v>
      </c>
      <c r="H1445" s="162">
        <v>40.195099999999897</v>
      </c>
      <c r="I1445" s="163">
        <v>-109.87623000000001</v>
      </c>
      <c r="J1445" s="161">
        <v>15839</v>
      </c>
      <c r="K1445" s="162">
        <v>365</v>
      </c>
      <c r="L1445" s="162">
        <v>730</v>
      </c>
      <c r="M1445" s="162">
        <v>1095</v>
      </c>
      <c r="N1445" s="162">
        <v>1460</v>
      </c>
      <c r="O1445" s="162">
        <v>1825</v>
      </c>
      <c r="P1445" s="162">
        <v>2190</v>
      </c>
      <c r="Q1445" s="164">
        <v>2.3290384453705478E-4</v>
      </c>
      <c r="R1445" s="165">
        <f t="shared" si="491"/>
        <v>14548.17199764929</v>
      </c>
      <c r="S1445" s="165">
        <f t="shared" si="492"/>
        <v>13362.542362092741</v>
      </c>
      <c r="T1445" s="165">
        <f t="shared" si="493"/>
        <v>12273.5377618284</v>
      </c>
      <c r="U1445" s="165">
        <f t="shared" si="494"/>
        <v>11273.28356453836</v>
      </c>
      <c r="V1445" s="165">
        <f t="shared" si="495"/>
        <v>10354.546895332844</v>
      </c>
      <c r="W1445" s="166">
        <f t="shared" si="496"/>
        <v>9510.6843355658621</v>
      </c>
      <c r="X1445" s="159"/>
      <c r="Y1445" s="167">
        <f t="shared" si="488"/>
        <v>23.355302416000001</v>
      </c>
      <c r="Z1445" s="168">
        <f t="shared" si="497"/>
        <v>2925.4733843262211</v>
      </c>
      <c r="AA1445" s="166">
        <f t="shared" si="498"/>
        <v>9348.0643775021781</v>
      </c>
      <c r="AB1445" s="159"/>
      <c r="AC1445" s="169"/>
      <c r="AD1445" s="161" t="s">
        <v>1614</v>
      </c>
      <c r="AE1445" s="170">
        <v>40935</v>
      </c>
      <c r="AF1445" s="165">
        <f t="shared" si="499"/>
        <v>14548.17199764929</v>
      </c>
      <c r="AG1445" s="171">
        <f t="shared" si="489"/>
        <v>21.451919730101775</v>
      </c>
      <c r="AH1445" s="165">
        <f t="shared" si="500"/>
        <v>13362.542362092741</v>
      </c>
      <c r="AI1445" s="172">
        <f t="shared" si="490"/>
        <v>19.703656664769678</v>
      </c>
      <c r="AJ1445" s="168">
        <f t="shared" si="505"/>
        <v>2925.4733843262211</v>
      </c>
      <c r="AK1445" s="166">
        <f t="shared" si="506"/>
        <v>9348.0643775021781</v>
      </c>
      <c r="AL1445" s="171">
        <f t="shared" si="481"/>
        <v>5.0029458379909029</v>
      </c>
      <c r="AM1445" s="165">
        <f t="shared" si="501"/>
        <v>11273.28356453836</v>
      </c>
      <c r="AN1445" s="171">
        <f t="shared" si="482"/>
        <v>0.8311476320194332</v>
      </c>
      <c r="AO1445" s="165">
        <f t="shared" si="502"/>
        <v>10354.546895332844</v>
      </c>
      <c r="AP1445" s="173">
        <f t="shared" si="483"/>
        <v>0.76341174986158422</v>
      </c>
      <c r="AQ1445" s="166">
        <f t="shared" si="503"/>
        <v>9510.6843355658621</v>
      </c>
      <c r="AR1445" s="171">
        <f t="shared" si="484"/>
        <v>0.70119612614513205</v>
      </c>
    </row>
    <row r="1446" spans="1:44" x14ac:dyDescent="0.25">
      <c r="A1446" s="159" t="s">
        <v>1239</v>
      </c>
      <c r="B1446" s="160">
        <v>40936</v>
      </c>
      <c r="C1446" s="161">
        <v>4301350728</v>
      </c>
      <c r="D1446" s="162">
        <v>343</v>
      </c>
      <c r="E1446" s="162">
        <v>5256</v>
      </c>
      <c r="F1446" s="162" t="s">
        <v>1695</v>
      </c>
      <c r="G1446" s="162" t="s">
        <v>1696</v>
      </c>
      <c r="H1446" s="162">
        <v>40.05104</v>
      </c>
      <c r="I1446" s="163">
        <v>-110.1636</v>
      </c>
      <c r="J1446" s="161">
        <v>5256</v>
      </c>
      <c r="K1446" s="162">
        <v>365</v>
      </c>
      <c r="L1446" s="162">
        <v>730</v>
      </c>
      <c r="M1446" s="162">
        <v>1095</v>
      </c>
      <c r="N1446" s="162">
        <v>1460</v>
      </c>
      <c r="O1446" s="162">
        <v>1825</v>
      </c>
      <c r="P1446" s="162">
        <v>2190</v>
      </c>
      <c r="Q1446" s="164">
        <v>2.3290384453705478E-4</v>
      </c>
      <c r="R1446" s="165">
        <f t="shared" si="491"/>
        <v>4827.6527570960707</v>
      </c>
      <c r="S1446" s="165">
        <f t="shared" si="492"/>
        <v>4434.2144488389076</v>
      </c>
      <c r="T1446" s="165">
        <f t="shared" si="493"/>
        <v>4072.8401083509102</v>
      </c>
      <c r="U1446" s="165">
        <f t="shared" si="494"/>
        <v>3740.9166244847288</v>
      </c>
      <c r="V1446" s="165">
        <f t="shared" si="495"/>
        <v>3436.0438463204387</v>
      </c>
      <c r="W1446" s="166">
        <f t="shared" si="496"/>
        <v>3156.0172275859695</v>
      </c>
      <c r="X1446" s="159"/>
      <c r="Y1446" s="167">
        <f t="shared" si="488"/>
        <v>7.7502032639999996</v>
      </c>
      <c r="Z1446" s="168">
        <f t="shared" si="497"/>
        <v>970.78654637405259</v>
      </c>
      <c r="AA1446" s="166">
        <f t="shared" si="498"/>
        <v>3102.0535619768575</v>
      </c>
      <c r="AB1446" s="159"/>
      <c r="AC1446" s="169"/>
      <c r="AD1446" s="161" t="s">
        <v>1239</v>
      </c>
      <c r="AE1446" s="170">
        <v>40936</v>
      </c>
      <c r="AF1446" s="165">
        <f t="shared" si="499"/>
        <v>4827.6527570960707</v>
      </c>
      <c r="AG1446" s="171">
        <f t="shared" si="489"/>
        <v>7.1185864070594684</v>
      </c>
      <c r="AH1446" s="165">
        <f t="shared" si="500"/>
        <v>4434.2144488389076</v>
      </c>
      <c r="AI1446" s="172">
        <f t="shared" si="490"/>
        <v>6.5384443102487175</v>
      </c>
      <c r="AJ1446" s="168">
        <f t="shared" si="505"/>
        <v>970.78654637405259</v>
      </c>
      <c r="AK1446" s="166">
        <f t="shared" si="506"/>
        <v>3102.0535619768575</v>
      </c>
      <c r="AL1446" s="171">
        <f t="shared" si="481"/>
        <v>1.6601732006111614</v>
      </c>
      <c r="AM1446" s="165">
        <f t="shared" si="501"/>
        <v>3740.9166244847288</v>
      </c>
      <c r="AN1446" s="171">
        <f t="shared" si="482"/>
        <v>0.27580730815671073</v>
      </c>
      <c r="AO1446" s="165">
        <f t="shared" si="502"/>
        <v>3436.0438463204387</v>
      </c>
      <c r="AP1446" s="173">
        <f t="shared" si="483"/>
        <v>0.25332989186643645</v>
      </c>
      <c r="AQ1446" s="166">
        <f t="shared" si="503"/>
        <v>3156.0172275859695</v>
      </c>
      <c r="AR1446" s="171">
        <f t="shared" si="484"/>
        <v>0.23268431334167647</v>
      </c>
    </row>
    <row r="1447" spans="1:44" x14ac:dyDescent="0.25">
      <c r="A1447" s="159" t="s">
        <v>1218</v>
      </c>
      <c r="B1447" s="160">
        <v>40940</v>
      </c>
      <c r="C1447" s="161">
        <v>4301350703</v>
      </c>
      <c r="D1447" s="162">
        <v>339</v>
      </c>
      <c r="E1447" s="162">
        <v>17046</v>
      </c>
      <c r="F1447" s="162" t="s">
        <v>1695</v>
      </c>
      <c r="G1447" s="162" t="s">
        <v>1696</v>
      </c>
      <c r="H1447" s="162">
        <v>40.049930000000003</v>
      </c>
      <c r="I1447" s="163">
        <v>-110.14989</v>
      </c>
      <c r="J1447" s="161">
        <v>17046</v>
      </c>
      <c r="K1447" s="162">
        <v>365</v>
      </c>
      <c r="L1447" s="162">
        <v>730</v>
      </c>
      <c r="M1447" s="162">
        <v>1095</v>
      </c>
      <c r="N1447" s="162">
        <v>1460</v>
      </c>
      <c r="O1447" s="162">
        <v>1825</v>
      </c>
      <c r="P1447" s="162">
        <v>2190</v>
      </c>
      <c r="Q1447" s="164">
        <v>2.3290384453705478E-4</v>
      </c>
      <c r="R1447" s="165">
        <f t="shared" si="491"/>
        <v>15656.805345787599</v>
      </c>
      <c r="S1447" s="165">
        <f t="shared" si="492"/>
        <v>14380.825626885086</v>
      </c>
      <c r="T1447" s="165">
        <f t="shared" si="493"/>
        <v>13208.834187014767</v>
      </c>
      <c r="U1447" s="165">
        <f t="shared" si="494"/>
        <v>12132.356312969308</v>
      </c>
      <c r="V1447" s="165">
        <f t="shared" si="495"/>
        <v>11143.60795364882</v>
      </c>
      <c r="W1447" s="166">
        <f t="shared" si="496"/>
        <v>10235.439433301073</v>
      </c>
      <c r="X1447" s="159"/>
      <c r="Y1447" s="167">
        <f t="shared" si="488"/>
        <v>25.135077023999997</v>
      </c>
      <c r="Z1447" s="168">
        <f t="shared" si="497"/>
        <v>3148.4070527953004</v>
      </c>
      <c r="AA1447" s="166">
        <f t="shared" si="498"/>
        <v>10060.427134219466</v>
      </c>
      <c r="AB1447" s="159"/>
      <c r="AC1447" s="169"/>
      <c r="AD1447" s="161" t="s">
        <v>1218</v>
      </c>
      <c r="AE1447" s="170">
        <v>40940</v>
      </c>
      <c r="AF1447" s="165">
        <f t="shared" si="499"/>
        <v>15656.805345787599</v>
      </c>
      <c r="AG1447" s="171">
        <f t="shared" si="489"/>
        <v>23.08664838179903</v>
      </c>
      <c r="AH1447" s="165">
        <f t="shared" si="500"/>
        <v>14380.825626885086</v>
      </c>
      <c r="AI1447" s="172">
        <f t="shared" si="490"/>
        <v>21.205160143169639</v>
      </c>
      <c r="AJ1447" s="168">
        <f t="shared" si="505"/>
        <v>3148.4070527953004</v>
      </c>
      <c r="AK1447" s="166">
        <f t="shared" si="506"/>
        <v>10060.427134219466</v>
      </c>
      <c r="AL1447" s="171">
        <f t="shared" si="481"/>
        <v>5.3841918526670192</v>
      </c>
      <c r="AM1447" s="165">
        <f t="shared" si="501"/>
        <v>12132.356312969308</v>
      </c>
      <c r="AN1447" s="171">
        <f t="shared" si="482"/>
        <v>0.89448466035755159</v>
      </c>
      <c r="AO1447" s="165">
        <f t="shared" si="502"/>
        <v>11143.60795364882</v>
      </c>
      <c r="AP1447" s="173">
        <f t="shared" si="483"/>
        <v>0.82158701232025799</v>
      </c>
      <c r="AQ1447" s="166">
        <f t="shared" si="503"/>
        <v>10235.439433301073</v>
      </c>
      <c r="AR1447" s="171">
        <f t="shared" si="484"/>
        <v>0.75463029018687555</v>
      </c>
    </row>
    <row r="1448" spans="1:44" x14ac:dyDescent="0.25">
      <c r="A1448" s="159" t="s">
        <v>1240</v>
      </c>
      <c r="B1448" s="160">
        <v>40942</v>
      </c>
      <c r="C1448" s="161">
        <v>4301350729</v>
      </c>
      <c r="D1448" s="162">
        <v>333</v>
      </c>
      <c r="E1448" s="162">
        <v>11334</v>
      </c>
      <c r="F1448" s="162" t="s">
        <v>1695</v>
      </c>
      <c r="G1448" s="162" t="s">
        <v>1696</v>
      </c>
      <c r="H1448" s="162">
        <v>40.051079999999899</v>
      </c>
      <c r="I1448" s="163">
        <v>-110.16365</v>
      </c>
      <c r="J1448" s="161">
        <v>11334</v>
      </c>
      <c r="K1448" s="162">
        <v>365</v>
      </c>
      <c r="L1448" s="162">
        <v>730</v>
      </c>
      <c r="M1448" s="162">
        <v>1095</v>
      </c>
      <c r="N1448" s="162">
        <v>1460</v>
      </c>
      <c r="O1448" s="162">
        <v>1825</v>
      </c>
      <c r="P1448" s="162">
        <v>2190</v>
      </c>
      <c r="Q1448" s="164">
        <v>2.3290384453705478E-4</v>
      </c>
      <c r="R1448" s="165">
        <f t="shared" si="491"/>
        <v>10410.315134879542</v>
      </c>
      <c r="S1448" s="165">
        <f t="shared" si="492"/>
        <v>9561.9076413889215</v>
      </c>
      <c r="T1448" s="165">
        <f t="shared" si="493"/>
        <v>8782.6426537384359</v>
      </c>
      <c r="U1448" s="165">
        <f t="shared" si="494"/>
        <v>8066.885278141156</v>
      </c>
      <c r="V1448" s="165">
        <f t="shared" si="495"/>
        <v>7409.4598466887091</v>
      </c>
      <c r="W1448" s="166">
        <f t="shared" si="496"/>
        <v>6805.612491906275</v>
      </c>
      <c r="X1448" s="159"/>
      <c r="Y1448" s="167">
        <f t="shared" si="488"/>
        <v>16.712481696000001</v>
      </c>
      <c r="Z1448" s="168">
        <f t="shared" si="497"/>
        <v>2093.3970160965587</v>
      </c>
      <c r="AA1448" s="166">
        <f t="shared" si="498"/>
        <v>6689.2456376418768</v>
      </c>
      <c r="AB1448" s="159"/>
      <c r="AC1448" s="169"/>
      <c r="AD1448" s="161" t="s">
        <v>1240</v>
      </c>
      <c r="AE1448" s="170">
        <v>40942</v>
      </c>
      <c r="AF1448" s="165">
        <f t="shared" si="499"/>
        <v>10410.315134879542</v>
      </c>
      <c r="AG1448" s="171">
        <f t="shared" si="489"/>
        <v>15.350467720245819</v>
      </c>
      <c r="AH1448" s="165">
        <f t="shared" si="500"/>
        <v>9561.9076413889215</v>
      </c>
      <c r="AI1448" s="172">
        <f t="shared" si="490"/>
        <v>14.099453541164186</v>
      </c>
      <c r="AJ1448" s="168">
        <f t="shared" si="505"/>
        <v>2093.3970160965587</v>
      </c>
      <c r="AK1448" s="166">
        <f t="shared" si="506"/>
        <v>6689.2456376418768</v>
      </c>
      <c r="AL1448" s="171">
        <f t="shared" si="481"/>
        <v>3.5799853606786343</v>
      </c>
      <c r="AM1448" s="165">
        <f t="shared" si="501"/>
        <v>8066.885278141156</v>
      </c>
      <c r="AN1448" s="171">
        <f t="shared" si="482"/>
        <v>0.5947488642785691</v>
      </c>
      <c r="AO1448" s="165">
        <f t="shared" si="502"/>
        <v>7409.4598466887091</v>
      </c>
      <c r="AP1448" s="173">
        <f t="shared" si="483"/>
        <v>0.54627872800878829</v>
      </c>
      <c r="AQ1448" s="166">
        <f t="shared" si="503"/>
        <v>6805.612491906275</v>
      </c>
      <c r="AR1448" s="171">
        <f t="shared" si="484"/>
        <v>0.50175875331327269</v>
      </c>
    </row>
    <row r="1449" spans="1:44" x14ac:dyDescent="0.25">
      <c r="A1449" s="159" t="s">
        <v>1608</v>
      </c>
      <c r="B1449" s="160">
        <v>40945</v>
      </c>
      <c r="C1449" s="161">
        <v>4304751653</v>
      </c>
      <c r="D1449" s="162">
        <v>325</v>
      </c>
      <c r="E1449" s="162">
        <v>53668</v>
      </c>
      <c r="F1449" s="162" t="s">
        <v>1695</v>
      </c>
      <c r="G1449" s="162" t="s">
        <v>1697</v>
      </c>
      <c r="H1449" s="162">
        <v>40.187669999999898</v>
      </c>
      <c r="I1449" s="163">
        <v>-109.85221</v>
      </c>
      <c r="J1449" s="161">
        <v>53668</v>
      </c>
      <c r="K1449" s="162">
        <v>365</v>
      </c>
      <c r="L1449" s="162">
        <v>730</v>
      </c>
      <c r="M1449" s="162">
        <v>1095</v>
      </c>
      <c r="N1449" s="162">
        <v>1460</v>
      </c>
      <c r="O1449" s="162">
        <v>1825</v>
      </c>
      <c r="P1449" s="162">
        <v>2190</v>
      </c>
      <c r="Q1449" s="164">
        <v>2.3290384453705478E-4</v>
      </c>
      <c r="R1449" s="165">
        <f t="shared" si="491"/>
        <v>49294.229103468788</v>
      </c>
      <c r="S1449" s="165">
        <f t="shared" si="492"/>
        <v>45276.906590617669</v>
      </c>
      <c r="T1449" s="165">
        <f t="shared" si="493"/>
        <v>41586.983054599819</v>
      </c>
      <c r="U1449" s="165">
        <f t="shared" si="494"/>
        <v>38197.776522611573</v>
      </c>
      <c r="V1449" s="165">
        <f t="shared" si="495"/>
        <v>35084.779517565701</v>
      </c>
      <c r="W1449" s="166">
        <f t="shared" si="496"/>
        <v>32225.481843623253</v>
      </c>
      <c r="X1449" s="159"/>
      <c r="Y1449" s="167">
        <f t="shared" si="488"/>
        <v>79.135827391999996</v>
      </c>
      <c r="Z1449" s="168">
        <f t="shared" si="497"/>
        <v>9912.5137691785876</v>
      </c>
      <c r="AA1449" s="166">
        <f t="shared" si="498"/>
        <v>31674.46928542123</v>
      </c>
      <c r="AB1449" s="159"/>
      <c r="AC1449" s="169"/>
      <c r="AD1449" s="161" t="s">
        <v>1608</v>
      </c>
      <c r="AE1449" s="170">
        <v>40945</v>
      </c>
      <c r="AF1449" s="165">
        <f t="shared" si="499"/>
        <v>49294.229103468788</v>
      </c>
      <c r="AG1449" s="171">
        <f t="shared" si="489"/>
        <v>72.686509759145281</v>
      </c>
      <c r="AH1449" s="165">
        <f t="shared" si="500"/>
        <v>45276.906590617669</v>
      </c>
      <c r="AI1449" s="172">
        <f t="shared" si="490"/>
        <v>66.762790951755733</v>
      </c>
      <c r="AJ1449" s="168">
        <f t="shared" si="505"/>
        <v>9912.5137691785876</v>
      </c>
      <c r="AK1449" s="166">
        <f t="shared" si="506"/>
        <v>31674.46928542123</v>
      </c>
      <c r="AL1449" s="171">
        <f t="shared" si="481"/>
        <v>16.951707635159782</v>
      </c>
      <c r="AM1449" s="165">
        <f t="shared" si="501"/>
        <v>38197.776522611573</v>
      </c>
      <c r="AN1449" s="171">
        <f t="shared" si="482"/>
        <v>2.8162151092378904</v>
      </c>
      <c r="AO1449" s="165">
        <f t="shared" si="502"/>
        <v>35084.779517565701</v>
      </c>
      <c r="AP1449" s="173">
        <f t="shared" si="483"/>
        <v>2.5867025564474719</v>
      </c>
      <c r="AQ1449" s="166">
        <f t="shared" si="503"/>
        <v>32225.481843623253</v>
      </c>
      <c r="AR1449" s="171">
        <f t="shared" si="484"/>
        <v>2.3758945449811821</v>
      </c>
    </row>
    <row r="1450" spans="1:44" x14ac:dyDescent="0.25">
      <c r="A1450" s="159" t="s">
        <v>1281</v>
      </c>
      <c r="B1450" s="160">
        <v>40946</v>
      </c>
      <c r="C1450" s="161">
        <v>4301350907</v>
      </c>
      <c r="D1450" s="162">
        <v>329</v>
      </c>
      <c r="E1450" s="162">
        <v>6902</v>
      </c>
      <c r="F1450" s="162" t="s">
        <v>1695</v>
      </c>
      <c r="G1450" s="162" t="s">
        <v>1696</v>
      </c>
      <c r="H1450" s="162">
        <v>40.061860000000003</v>
      </c>
      <c r="I1450" s="163">
        <v>-110.198089999999</v>
      </c>
      <c r="J1450" s="161">
        <v>6902</v>
      </c>
      <c r="K1450" s="162">
        <v>365</v>
      </c>
      <c r="L1450" s="162">
        <v>730</v>
      </c>
      <c r="M1450" s="162">
        <v>1095</v>
      </c>
      <c r="N1450" s="162">
        <v>1460</v>
      </c>
      <c r="O1450" s="162">
        <v>1825</v>
      </c>
      <c r="P1450" s="162">
        <v>2190</v>
      </c>
      <c r="Q1450" s="164">
        <v>2.3290384453705478E-4</v>
      </c>
      <c r="R1450" s="165">
        <f t="shared" si="491"/>
        <v>6339.5090048472375</v>
      </c>
      <c r="S1450" s="165">
        <f t="shared" si="492"/>
        <v>5822.8592324745314</v>
      </c>
      <c r="T1450" s="165">
        <f t="shared" si="493"/>
        <v>5348.3147693755673</v>
      </c>
      <c r="U1450" s="165">
        <f t="shared" si="494"/>
        <v>4912.4441670840179</v>
      </c>
      <c r="V1450" s="165">
        <f t="shared" si="495"/>
        <v>4512.0956292434685</v>
      </c>
      <c r="W1450" s="166">
        <f t="shared" si="496"/>
        <v>4144.374220852048</v>
      </c>
      <c r="X1450" s="159"/>
      <c r="Y1450" s="167">
        <f t="shared" si="488"/>
        <v>10.177302687999999</v>
      </c>
      <c r="Z1450" s="168">
        <f t="shared" si="497"/>
        <v>1274.8037943443132</v>
      </c>
      <c r="AA1450" s="166">
        <f t="shared" si="498"/>
        <v>4073.510975031254</v>
      </c>
      <c r="AB1450" s="159"/>
      <c r="AC1450" s="169"/>
      <c r="AD1450" s="161" t="s">
        <v>1281</v>
      </c>
      <c r="AE1450" s="170">
        <v>40946</v>
      </c>
      <c r="AF1450" s="165">
        <f t="shared" si="499"/>
        <v>6339.5090048472375</v>
      </c>
      <c r="AG1450" s="171">
        <f t="shared" si="489"/>
        <v>9.3478849660434644</v>
      </c>
      <c r="AH1450" s="165">
        <f t="shared" si="500"/>
        <v>5822.8592324745314</v>
      </c>
      <c r="AI1450" s="172">
        <f t="shared" si="490"/>
        <v>8.5860621440899259</v>
      </c>
      <c r="AJ1450" s="168">
        <f t="shared" si="505"/>
        <v>1274.8037943443132</v>
      </c>
      <c r="AK1450" s="166">
        <f t="shared" si="506"/>
        <v>4073.510975031254</v>
      </c>
      <c r="AL1450" s="171">
        <f t="shared" si="481"/>
        <v>2.1800828444859657</v>
      </c>
      <c r="AM1450" s="165">
        <f t="shared" si="501"/>
        <v>4912.4441670840179</v>
      </c>
      <c r="AN1450" s="171">
        <f t="shared" si="482"/>
        <v>0.36218075359543711</v>
      </c>
      <c r="AO1450" s="165">
        <f t="shared" si="502"/>
        <v>4512.0956292434685</v>
      </c>
      <c r="AP1450" s="173">
        <f t="shared" si="483"/>
        <v>0.33266417687635935</v>
      </c>
      <c r="AQ1450" s="166">
        <f t="shared" si="503"/>
        <v>4144.374220852048</v>
      </c>
      <c r="AR1450" s="171">
        <f t="shared" si="484"/>
        <v>0.30555310705560335</v>
      </c>
    </row>
    <row r="1451" spans="1:44" x14ac:dyDescent="0.25">
      <c r="A1451" s="159" t="s">
        <v>1265</v>
      </c>
      <c r="B1451" s="160">
        <v>40947</v>
      </c>
      <c r="C1451" s="161">
        <v>4301350844</v>
      </c>
      <c r="D1451" s="162">
        <v>329</v>
      </c>
      <c r="E1451" s="162">
        <v>47078</v>
      </c>
      <c r="F1451" s="162" t="s">
        <v>1695</v>
      </c>
      <c r="G1451" s="162" t="s">
        <v>1696</v>
      </c>
      <c r="H1451" s="162">
        <v>40.156440000000003</v>
      </c>
      <c r="I1451" s="163">
        <v>-110.58047000000001</v>
      </c>
      <c r="J1451" s="161">
        <v>47078</v>
      </c>
      <c r="K1451" s="162">
        <v>365</v>
      </c>
      <c r="L1451" s="162">
        <v>730</v>
      </c>
      <c r="M1451" s="162">
        <v>1095</v>
      </c>
      <c r="N1451" s="162">
        <v>1460</v>
      </c>
      <c r="O1451" s="162">
        <v>1825</v>
      </c>
      <c r="P1451" s="162">
        <v>2190</v>
      </c>
      <c r="Q1451" s="164">
        <v>2.3290384453705478E-4</v>
      </c>
      <c r="R1451" s="165">
        <f t="shared" si="491"/>
        <v>43241.293093335014</v>
      </c>
      <c r="S1451" s="165">
        <f t="shared" si="492"/>
        <v>39717.265567434944</v>
      </c>
      <c r="T1451" s="165">
        <f t="shared" si="493"/>
        <v>36480.435049646912</v>
      </c>
      <c r="U1451" s="165">
        <f t="shared" si="494"/>
        <v>33507.395899446739</v>
      </c>
      <c r="V1451" s="165">
        <f t="shared" si="495"/>
        <v>30776.649961391478</v>
      </c>
      <c r="W1451" s="166">
        <f t="shared" si="496"/>
        <v>28268.45111116672</v>
      </c>
      <c r="X1451" s="159"/>
      <c r="Y1451" s="167">
        <f t="shared" si="488"/>
        <v>69.418582431999994</v>
      </c>
      <c r="Z1451" s="168">
        <f t="shared" si="497"/>
        <v>8695.3365734774834</v>
      </c>
      <c r="AA1451" s="166">
        <f t="shared" si="498"/>
        <v>27785.098476169427</v>
      </c>
      <c r="AB1451" s="159"/>
      <c r="AC1451" s="169"/>
      <c r="AD1451" s="161" t="s">
        <v>1265</v>
      </c>
      <c r="AE1451" s="170">
        <v>40947</v>
      </c>
      <c r="AF1451" s="165">
        <f t="shared" si="499"/>
        <v>43241.293093335014</v>
      </c>
      <c r="AG1451" s="171">
        <f t="shared" si="489"/>
        <v>63.761189283018581</v>
      </c>
      <c r="AH1451" s="165">
        <f t="shared" si="500"/>
        <v>39717.265567434944</v>
      </c>
      <c r="AI1451" s="172">
        <f t="shared" si="490"/>
        <v>58.56485563886779</v>
      </c>
      <c r="AJ1451" s="168">
        <f t="shared" si="505"/>
        <v>8695.3365734774834</v>
      </c>
      <c r="AK1451" s="166">
        <f t="shared" si="506"/>
        <v>27785.098476169427</v>
      </c>
      <c r="AL1451" s="171">
        <f t="shared" si="481"/>
        <v>14.870173884774022</v>
      </c>
      <c r="AM1451" s="165">
        <f t="shared" si="501"/>
        <v>33507.395899446739</v>
      </c>
      <c r="AN1451" s="171">
        <f t="shared" si="482"/>
        <v>2.4704064789576918</v>
      </c>
      <c r="AO1451" s="165">
        <f t="shared" si="502"/>
        <v>30776.649961391478</v>
      </c>
      <c r="AP1451" s="173">
        <f t="shared" si="483"/>
        <v>2.2690762270335036</v>
      </c>
      <c r="AQ1451" s="166">
        <f t="shared" si="503"/>
        <v>28268.45111116672</v>
      </c>
      <c r="AR1451" s="171">
        <f t="shared" si="484"/>
        <v>2.0841537487632129</v>
      </c>
    </row>
    <row r="1452" spans="1:44" x14ac:dyDescent="0.25">
      <c r="A1452" s="159" t="s">
        <v>1243</v>
      </c>
      <c r="B1452" s="160">
        <v>40948</v>
      </c>
      <c r="C1452" s="161">
        <v>4301350733</v>
      </c>
      <c r="D1452" s="162">
        <v>327</v>
      </c>
      <c r="E1452" s="162">
        <v>12014</v>
      </c>
      <c r="F1452" s="162" t="s">
        <v>1695</v>
      </c>
      <c r="G1452" s="162" t="s">
        <v>1696</v>
      </c>
      <c r="H1452" s="162">
        <v>40.054540000000003</v>
      </c>
      <c r="I1452" s="163">
        <v>-110.16005</v>
      </c>
      <c r="J1452" s="161">
        <v>12014</v>
      </c>
      <c r="K1452" s="162">
        <v>365</v>
      </c>
      <c r="L1452" s="162">
        <v>730</v>
      </c>
      <c r="M1452" s="162">
        <v>1095</v>
      </c>
      <c r="N1452" s="162">
        <v>1460</v>
      </c>
      <c r="O1452" s="162">
        <v>1825</v>
      </c>
      <c r="P1452" s="162">
        <v>2190</v>
      </c>
      <c r="Q1452" s="164">
        <v>2.3290384453705478E-4</v>
      </c>
      <c r="R1452" s="165">
        <f t="shared" si="491"/>
        <v>11034.897302844785</v>
      </c>
      <c r="S1452" s="165">
        <f t="shared" si="492"/>
        <v>10135.588353947989</v>
      </c>
      <c r="T1452" s="165">
        <f t="shared" si="493"/>
        <v>9309.5702172237143</v>
      </c>
      <c r="U1452" s="165">
        <f t="shared" si="494"/>
        <v>8550.8699251445069</v>
      </c>
      <c r="V1452" s="165">
        <f t="shared" si="495"/>
        <v>7854.0012879934839</v>
      </c>
      <c r="W1452" s="166">
        <f t="shared" si="496"/>
        <v>7213.925223024703</v>
      </c>
      <c r="X1452" s="159"/>
      <c r="Y1452" s="167">
        <f t="shared" si="488"/>
        <v>17.715171615999999</v>
      </c>
      <c r="Z1452" s="168">
        <f t="shared" si="497"/>
        <v>2218.9934490368851</v>
      </c>
      <c r="AA1452" s="166">
        <f t="shared" si="498"/>
        <v>7090.5767681868292</v>
      </c>
      <c r="AB1452" s="159"/>
      <c r="AC1452" s="169"/>
      <c r="AD1452" s="161" t="s">
        <v>1243</v>
      </c>
      <c r="AE1452" s="170">
        <v>40948</v>
      </c>
      <c r="AF1452" s="165">
        <f t="shared" si="499"/>
        <v>11034.897302844785</v>
      </c>
      <c r="AG1452" s="171">
        <f t="shared" si="489"/>
        <v>16.271441608525961</v>
      </c>
      <c r="AH1452" s="165">
        <f t="shared" si="500"/>
        <v>10135.588353947989</v>
      </c>
      <c r="AI1452" s="172">
        <f t="shared" si="490"/>
        <v>14.945370993783882</v>
      </c>
      <c r="AJ1452" s="168">
        <f t="shared" si="505"/>
        <v>2218.9934490368851</v>
      </c>
      <c r="AK1452" s="166">
        <f t="shared" si="506"/>
        <v>7090.5767681868292</v>
      </c>
      <c r="AL1452" s="171">
        <f t="shared" si="481"/>
        <v>3.7947718478201091</v>
      </c>
      <c r="AM1452" s="165">
        <f t="shared" si="501"/>
        <v>8550.8699251445069</v>
      </c>
      <c r="AN1452" s="171">
        <f t="shared" si="482"/>
        <v>0.6304316971451146</v>
      </c>
      <c r="AO1452" s="165">
        <f t="shared" si="502"/>
        <v>7854.0012879934839</v>
      </c>
      <c r="AP1452" s="173">
        <f t="shared" si="483"/>
        <v>0.57905352376015362</v>
      </c>
      <c r="AQ1452" s="166">
        <f t="shared" si="503"/>
        <v>7213.925223024703</v>
      </c>
      <c r="AR1452" s="171">
        <f t="shared" si="484"/>
        <v>0.53186250770298737</v>
      </c>
    </row>
    <row r="1453" spans="1:44" x14ac:dyDescent="0.25">
      <c r="A1453" s="159" t="s">
        <v>1605</v>
      </c>
      <c r="B1453" s="160">
        <v>40949</v>
      </c>
      <c r="C1453" s="161">
        <v>4304751650</v>
      </c>
      <c r="D1453" s="162">
        <v>299</v>
      </c>
      <c r="E1453" s="162">
        <v>10328</v>
      </c>
      <c r="F1453" s="162" t="s">
        <v>1695</v>
      </c>
      <c r="G1453" s="162" t="s">
        <v>1697</v>
      </c>
      <c r="H1453" s="162">
        <v>40.194870000000002</v>
      </c>
      <c r="I1453" s="163">
        <v>-109.857249999999</v>
      </c>
      <c r="J1453" s="161">
        <v>10328</v>
      </c>
      <c r="K1453" s="162">
        <v>365</v>
      </c>
      <c r="L1453" s="162">
        <v>730</v>
      </c>
      <c r="M1453" s="162">
        <v>1095</v>
      </c>
      <c r="N1453" s="162">
        <v>1460</v>
      </c>
      <c r="O1453" s="162">
        <v>1825</v>
      </c>
      <c r="P1453" s="162">
        <v>2190</v>
      </c>
      <c r="Q1453" s="164">
        <v>2.3290384453705478E-4</v>
      </c>
      <c r="R1453" s="165">
        <f t="shared" si="491"/>
        <v>9486.3009275662516</v>
      </c>
      <c r="S1453" s="165">
        <f t="shared" si="492"/>
        <v>8713.1976460441838</v>
      </c>
      <c r="T1453" s="165">
        <f t="shared" si="493"/>
        <v>8003.0998171705105</v>
      </c>
      <c r="U1453" s="165">
        <f t="shared" si="494"/>
        <v>7350.8726974273741</v>
      </c>
      <c r="V1453" s="165">
        <f t="shared" si="495"/>
        <v>6751.8000085231151</v>
      </c>
      <c r="W1453" s="166">
        <f t="shared" si="496"/>
        <v>6201.5498338104817</v>
      </c>
      <c r="X1453" s="159"/>
      <c r="Y1453" s="167">
        <f t="shared" si="488"/>
        <v>15.229090432</v>
      </c>
      <c r="Z1453" s="168">
        <f t="shared" si="497"/>
        <v>1907.5881755995463</v>
      </c>
      <c r="AA1453" s="166">
        <f t="shared" si="498"/>
        <v>6095.5116415709645</v>
      </c>
      <c r="AB1453" s="159"/>
      <c r="AC1453" s="169"/>
      <c r="AD1453" s="161" t="s">
        <v>1605</v>
      </c>
      <c r="AE1453" s="170">
        <v>40949</v>
      </c>
      <c r="AF1453" s="165">
        <f t="shared" si="499"/>
        <v>9486.3009275662516</v>
      </c>
      <c r="AG1453" s="171">
        <f t="shared" si="489"/>
        <v>13.987968114937251</v>
      </c>
      <c r="AH1453" s="165">
        <f t="shared" si="500"/>
        <v>8713.1976460441838</v>
      </c>
      <c r="AI1453" s="172">
        <f t="shared" si="490"/>
        <v>12.847993309788574</v>
      </c>
      <c r="AJ1453" s="168">
        <f t="shared" si="505"/>
        <v>1907.5881755995463</v>
      </c>
      <c r="AK1453" s="166">
        <f t="shared" si="506"/>
        <v>6095.5116415709645</v>
      </c>
      <c r="AL1453" s="171">
        <f t="shared" ref="AL1453:AL1516" si="507">(AJ1453*$X$11)+((AK1453*$X$11)*(1-0.95))</f>
        <v>3.2622277047016888</v>
      </c>
      <c r="AM1453" s="165">
        <f t="shared" si="501"/>
        <v>7350.8726974273741</v>
      </c>
      <c r="AN1453" s="171">
        <f t="shared" ref="AN1453:AN1516" si="508">(AM1453*$X$11)*(1-0.95)</f>
        <v>0.54195926153776797</v>
      </c>
      <c r="AO1453" s="165">
        <f t="shared" si="502"/>
        <v>6751.8000085231151</v>
      </c>
      <c r="AP1453" s="173">
        <f t="shared" ref="AP1453:AP1516" si="509">(AO1453*$X$11)*(1-0.95)</f>
        <v>0.4977913095883858</v>
      </c>
      <c r="AQ1453" s="166">
        <f t="shared" si="503"/>
        <v>6201.5498338104817</v>
      </c>
      <c r="AR1453" s="171">
        <f t="shared" ref="AR1453:AR1516" si="510">(AQ1453*$X$11)*(1-0.95)</f>
        <v>0.4572229049073126</v>
      </c>
    </row>
    <row r="1454" spans="1:44" x14ac:dyDescent="0.25">
      <c r="A1454" s="159" t="s">
        <v>1257</v>
      </c>
      <c r="B1454" s="160">
        <v>40950</v>
      </c>
      <c r="C1454" s="161">
        <v>4301350813</v>
      </c>
      <c r="D1454" s="162">
        <v>325</v>
      </c>
      <c r="E1454" s="162">
        <v>13836</v>
      </c>
      <c r="F1454" s="162" t="s">
        <v>1695</v>
      </c>
      <c r="G1454" s="162" t="s">
        <v>1696</v>
      </c>
      <c r="H1454" s="162">
        <v>40.254489999999898</v>
      </c>
      <c r="I1454" s="163">
        <v>-110.038259999999</v>
      </c>
      <c r="J1454" s="161">
        <v>13836</v>
      </c>
      <c r="K1454" s="162">
        <v>365</v>
      </c>
      <c r="L1454" s="162">
        <v>730</v>
      </c>
      <c r="M1454" s="162">
        <v>1095</v>
      </c>
      <c r="N1454" s="162">
        <v>1460</v>
      </c>
      <c r="O1454" s="162">
        <v>1825</v>
      </c>
      <c r="P1454" s="162">
        <v>2190</v>
      </c>
      <c r="Q1454" s="164">
        <v>2.3290384453705478E-4</v>
      </c>
      <c r="R1454" s="165">
        <f t="shared" si="491"/>
        <v>12708.41011171637</v>
      </c>
      <c r="S1454" s="165">
        <f t="shared" si="492"/>
        <v>11672.715204363607</v>
      </c>
      <c r="T1454" s="165">
        <f t="shared" si="493"/>
        <v>10721.426129973972</v>
      </c>
      <c r="U1454" s="165">
        <f t="shared" si="494"/>
        <v>9847.6640822623103</v>
      </c>
      <c r="V1454" s="165">
        <f t="shared" si="495"/>
        <v>9045.1108557248081</v>
      </c>
      <c r="W1454" s="166">
        <f t="shared" si="496"/>
        <v>8307.9631584626095</v>
      </c>
      <c r="X1454" s="159"/>
      <c r="Y1454" s="167">
        <f t="shared" si="488"/>
        <v>20.401790783999999</v>
      </c>
      <c r="Z1454" s="168">
        <f t="shared" si="497"/>
        <v>2555.5180090622889</v>
      </c>
      <c r="AA1454" s="166">
        <f t="shared" si="498"/>
        <v>8165.9081209116821</v>
      </c>
      <c r="AB1454" s="159"/>
      <c r="AC1454" s="169"/>
      <c r="AD1454" s="161" t="s">
        <v>1257</v>
      </c>
      <c r="AE1454" s="170">
        <v>40950</v>
      </c>
      <c r="AF1454" s="165">
        <f t="shared" si="499"/>
        <v>12708.41011171637</v>
      </c>
      <c r="AG1454" s="171">
        <f t="shared" si="489"/>
        <v>18.739109879770702</v>
      </c>
      <c r="AH1454" s="165">
        <f t="shared" si="500"/>
        <v>11672.715204363607</v>
      </c>
      <c r="AI1454" s="172">
        <f t="shared" si="490"/>
        <v>17.211932168303129</v>
      </c>
      <c r="AJ1454" s="168">
        <f t="shared" si="505"/>
        <v>2555.5180090622889</v>
      </c>
      <c r="AK1454" s="166">
        <f t="shared" si="506"/>
        <v>8165.9081209116821</v>
      </c>
      <c r="AL1454" s="171">
        <f t="shared" si="507"/>
        <v>4.3702732883668238</v>
      </c>
      <c r="AM1454" s="165">
        <f t="shared" si="501"/>
        <v>9847.6640822623103</v>
      </c>
      <c r="AN1454" s="171">
        <f t="shared" si="508"/>
        <v>0.72604069932577042</v>
      </c>
      <c r="AO1454" s="165">
        <f t="shared" si="502"/>
        <v>9045.1108557248081</v>
      </c>
      <c r="AP1454" s="173">
        <f t="shared" si="509"/>
        <v>0.6668706970821946</v>
      </c>
      <c r="AQ1454" s="166">
        <f t="shared" si="503"/>
        <v>8307.9631584626095</v>
      </c>
      <c r="AR1454" s="171">
        <f t="shared" si="510"/>
        <v>0.61252286137660505</v>
      </c>
    </row>
    <row r="1455" spans="1:44" x14ac:dyDescent="0.25">
      <c r="A1455" s="159" t="s">
        <v>1634</v>
      </c>
      <c r="B1455" s="160">
        <v>40950</v>
      </c>
      <c r="C1455" s="161">
        <v>4304751754</v>
      </c>
      <c r="D1455" s="162">
        <v>323</v>
      </c>
      <c r="E1455" s="162">
        <v>9490</v>
      </c>
      <c r="F1455" s="162" t="s">
        <v>1695</v>
      </c>
      <c r="G1455" s="162" t="s">
        <v>1697</v>
      </c>
      <c r="H1455" s="162">
        <v>40.173189999999899</v>
      </c>
      <c r="I1455" s="163">
        <v>-109.85744</v>
      </c>
      <c r="J1455" s="161">
        <v>9490</v>
      </c>
      <c r="K1455" s="162">
        <v>365</v>
      </c>
      <c r="L1455" s="162">
        <v>730</v>
      </c>
      <c r="M1455" s="162">
        <v>1095</v>
      </c>
      <c r="N1455" s="162">
        <v>1460</v>
      </c>
      <c r="O1455" s="162">
        <v>1825</v>
      </c>
      <c r="P1455" s="162">
        <v>2190</v>
      </c>
      <c r="Q1455" s="164">
        <v>2.3290384453705478E-4</v>
      </c>
      <c r="R1455" s="165">
        <f t="shared" si="491"/>
        <v>8716.5952558679055</v>
      </c>
      <c r="S1455" s="165">
        <f t="shared" si="492"/>
        <v>8006.2205326258045</v>
      </c>
      <c r="T1455" s="165">
        <f t="shared" si="493"/>
        <v>7353.7390845224772</v>
      </c>
      <c r="U1455" s="165">
        <f t="shared" si="494"/>
        <v>6754.4327942085374</v>
      </c>
      <c r="V1455" s="165">
        <f t="shared" si="495"/>
        <v>6203.9680558563477</v>
      </c>
      <c r="W1455" s="166">
        <f t="shared" si="496"/>
        <v>5698.3644386968899</v>
      </c>
      <c r="X1455" s="159"/>
      <c r="Y1455" s="167">
        <f t="shared" si="488"/>
        <v>13.993422559999999</v>
      </c>
      <c r="Z1455" s="168">
        <f t="shared" si="497"/>
        <v>1752.8090420642616</v>
      </c>
      <c r="AA1455" s="166">
        <f t="shared" si="498"/>
        <v>5600.9300424582152</v>
      </c>
      <c r="AB1455" s="159"/>
      <c r="AC1455" s="169"/>
      <c r="AD1455" s="161" t="s">
        <v>1634</v>
      </c>
      <c r="AE1455" s="170">
        <v>40950</v>
      </c>
      <c r="AF1455" s="165">
        <f t="shared" si="499"/>
        <v>8716.5952558679055</v>
      </c>
      <c r="AG1455" s="171">
        <f t="shared" si="489"/>
        <v>12.853003234968485</v>
      </c>
      <c r="AH1455" s="165">
        <f t="shared" si="500"/>
        <v>8006.2205326258045</v>
      </c>
      <c r="AI1455" s="172">
        <f t="shared" si="490"/>
        <v>11.805524449060183</v>
      </c>
      <c r="AJ1455" s="168">
        <f t="shared" si="505"/>
        <v>1752.8090420642616</v>
      </c>
      <c r="AK1455" s="166">
        <f t="shared" si="506"/>
        <v>5600.9300424582152</v>
      </c>
      <c r="AL1455" s="171">
        <f t="shared" si="507"/>
        <v>2.9975349455479301</v>
      </c>
      <c r="AM1455" s="165">
        <f t="shared" si="501"/>
        <v>6754.4327942085374</v>
      </c>
      <c r="AN1455" s="171">
        <f t="shared" si="508"/>
        <v>0.49798541750517211</v>
      </c>
      <c r="AO1455" s="165">
        <f t="shared" si="502"/>
        <v>6203.9680558563477</v>
      </c>
      <c r="AP1455" s="173">
        <f t="shared" si="509"/>
        <v>0.45740119364773252</v>
      </c>
      <c r="AQ1455" s="166">
        <f t="shared" si="503"/>
        <v>5698.3644386968899</v>
      </c>
      <c r="AR1455" s="171">
        <f t="shared" si="510"/>
        <v>0.42012445464469367</v>
      </c>
    </row>
    <row r="1456" spans="1:44" x14ac:dyDescent="0.25">
      <c r="A1456" s="159" t="s">
        <v>1234</v>
      </c>
      <c r="B1456" s="160">
        <v>40951</v>
      </c>
      <c r="C1456" s="161">
        <v>4301350722</v>
      </c>
      <c r="D1456" s="162">
        <v>327</v>
      </c>
      <c r="E1456" s="162">
        <v>10022</v>
      </c>
      <c r="F1456" s="162" t="s">
        <v>1695</v>
      </c>
      <c r="G1456" s="162" t="s">
        <v>1696</v>
      </c>
      <c r="H1456" s="162">
        <v>40.055039999999899</v>
      </c>
      <c r="I1456" s="163">
        <v>-110.15248</v>
      </c>
      <c r="J1456" s="161">
        <v>10022</v>
      </c>
      <c r="K1456" s="162">
        <v>365</v>
      </c>
      <c r="L1456" s="162">
        <v>730</v>
      </c>
      <c r="M1456" s="162">
        <v>1095</v>
      </c>
      <c r="N1456" s="162">
        <v>1460</v>
      </c>
      <c r="O1456" s="162">
        <v>1825</v>
      </c>
      <c r="P1456" s="162">
        <v>2190</v>
      </c>
      <c r="Q1456" s="164">
        <v>2.3290384453705478E-4</v>
      </c>
      <c r="R1456" s="165">
        <f t="shared" si="491"/>
        <v>9205.2389519818917</v>
      </c>
      <c r="S1456" s="165">
        <f t="shared" si="492"/>
        <v>8455.0413253926035</v>
      </c>
      <c r="T1456" s="165">
        <f t="shared" si="493"/>
        <v>7765.9824136021352</v>
      </c>
      <c r="U1456" s="165">
        <f t="shared" si="494"/>
        <v>7133.0796062758654</v>
      </c>
      <c r="V1456" s="165">
        <f t="shared" si="495"/>
        <v>6551.7563599359664</v>
      </c>
      <c r="W1456" s="166">
        <f t="shared" si="496"/>
        <v>6017.8091048071892</v>
      </c>
      <c r="X1456" s="159"/>
      <c r="Y1456" s="167">
        <f t="shared" si="488"/>
        <v>14.777879967999999</v>
      </c>
      <c r="Z1456" s="168">
        <f t="shared" si="497"/>
        <v>1851.0697807763993</v>
      </c>
      <c r="AA1456" s="166">
        <f t="shared" si="498"/>
        <v>5914.9126328257353</v>
      </c>
      <c r="AB1456" s="159"/>
      <c r="AC1456" s="169"/>
      <c r="AD1456" s="161" t="s">
        <v>1234</v>
      </c>
      <c r="AE1456" s="170">
        <v>40951</v>
      </c>
      <c r="AF1456" s="165">
        <f t="shared" si="499"/>
        <v>9205.2389519818917</v>
      </c>
      <c r="AG1456" s="171">
        <f t="shared" si="489"/>
        <v>13.573529865211185</v>
      </c>
      <c r="AH1456" s="165">
        <f t="shared" si="500"/>
        <v>8455.0413253926035</v>
      </c>
      <c r="AI1456" s="172">
        <f t="shared" si="490"/>
        <v>12.46733045610971</v>
      </c>
      <c r="AJ1456" s="168">
        <f t="shared" si="505"/>
        <v>1851.0697807763993</v>
      </c>
      <c r="AK1456" s="166">
        <f t="shared" si="506"/>
        <v>5914.9126328257353</v>
      </c>
      <c r="AL1456" s="171">
        <f t="shared" si="507"/>
        <v>3.1655737854880246</v>
      </c>
      <c r="AM1456" s="165">
        <f t="shared" si="501"/>
        <v>7133.0796062758654</v>
      </c>
      <c r="AN1456" s="171">
        <f t="shared" si="508"/>
        <v>0.5259019867478224</v>
      </c>
      <c r="AO1456" s="165">
        <f t="shared" si="502"/>
        <v>6551.7563599359664</v>
      </c>
      <c r="AP1456" s="173">
        <f t="shared" si="509"/>
        <v>0.48304265150027142</v>
      </c>
      <c r="AQ1456" s="166">
        <f t="shared" si="503"/>
        <v>6017.8091048071892</v>
      </c>
      <c r="AR1456" s="171">
        <f t="shared" si="510"/>
        <v>0.44367621543194097</v>
      </c>
    </row>
    <row r="1457" spans="1:44" x14ac:dyDescent="0.25">
      <c r="A1457" s="159" t="s">
        <v>1229</v>
      </c>
      <c r="B1457" s="160">
        <v>40952</v>
      </c>
      <c r="C1457" s="161">
        <v>4301350715</v>
      </c>
      <c r="D1457" s="162">
        <v>323</v>
      </c>
      <c r="E1457" s="162">
        <v>19215</v>
      </c>
      <c r="F1457" s="162" t="s">
        <v>1695</v>
      </c>
      <c r="G1457" s="162" t="s">
        <v>1696</v>
      </c>
      <c r="H1457" s="162">
        <v>40.303750000000001</v>
      </c>
      <c r="I1457" s="163">
        <v>-110.31555</v>
      </c>
      <c r="J1457" s="161">
        <v>19215</v>
      </c>
      <c r="K1457" s="162">
        <v>365</v>
      </c>
      <c r="L1457" s="162">
        <v>730</v>
      </c>
      <c r="M1457" s="162">
        <v>1095</v>
      </c>
      <c r="N1457" s="162">
        <v>1460</v>
      </c>
      <c r="O1457" s="162">
        <v>1825</v>
      </c>
      <c r="P1457" s="162">
        <v>2190</v>
      </c>
      <c r="Q1457" s="164">
        <v>2.3290384453705478E-4</v>
      </c>
      <c r="R1457" s="165">
        <f t="shared" si="491"/>
        <v>17649.038760959094</v>
      </c>
      <c r="S1457" s="165">
        <f t="shared" si="492"/>
        <v>16210.698370327169</v>
      </c>
      <c r="T1457" s="165">
        <f t="shared" si="493"/>
        <v>14889.578135837661</v>
      </c>
      <c r="U1457" s="165">
        <f t="shared" si="494"/>
        <v>13676.124988484411</v>
      </c>
      <c r="V1457" s="165">
        <f t="shared" si="495"/>
        <v>12561.564403928316</v>
      </c>
      <c r="W1457" s="166">
        <f t="shared" si="496"/>
        <v>11537.836953589118</v>
      </c>
      <c r="X1457" s="159"/>
      <c r="Y1457" s="167">
        <f t="shared" si="488"/>
        <v>28.333362959999999</v>
      </c>
      <c r="Z1457" s="168">
        <f t="shared" si="497"/>
        <v>3549.0227337476067</v>
      </c>
      <c r="AA1457" s="166">
        <f t="shared" si="498"/>
        <v>11340.555402090054</v>
      </c>
      <c r="AB1457" s="159"/>
      <c r="AC1457" s="169"/>
      <c r="AD1457" s="161" t="s">
        <v>1229</v>
      </c>
      <c r="AE1457" s="170">
        <v>40952</v>
      </c>
      <c r="AF1457" s="165">
        <f t="shared" si="499"/>
        <v>17649.038760959094</v>
      </c>
      <c r="AG1457" s="171">
        <f t="shared" si="489"/>
        <v>26.024284210739665</v>
      </c>
      <c r="AH1457" s="165">
        <f t="shared" si="500"/>
        <v>16210.698370327169</v>
      </c>
      <c r="AI1457" s="172">
        <f t="shared" si="490"/>
        <v>23.903388017775704</v>
      </c>
      <c r="AJ1457" s="168">
        <f t="shared" si="505"/>
        <v>3549.0227337476067</v>
      </c>
      <c r="AK1457" s="166">
        <f t="shared" si="506"/>
        <v>11340.555402090054</v>
      </c>
      <c r="AL1457" s="171">
        <f t="shared" si="507"/>
        <v>6.0692975741521051</v>
      </c>
      <c r="AM1457" s="165">
        <f t="shared" si="501"/>
        <v>13676.124988484411</v>
      </c>
      <c r="AN1457" s="171">
        <f t="shared" si="508"/>
        <v>1.0083024022509888</v>
      </c>
      <c r="AO1457" s="165">
        <f t="shared" si="502"/>
        <v>12561.564403928316</v>
      </c>
      <c r="AP1457" s="173">
        <f t="shared" si="509"/>
        <v>0.92612897112130443</v>
      </c>
      <c r="AQ1457" s="166">
        <f t="shared" si="503"/>
        <v>11537.836953589118</v>
      </c>
      <c r="AR1457" s="171">
        <f t="shared" si="510"/>
        <v>0.8506524126446563</v>
      </c>
    </row>
    <row r="1458" spans="1:44" x14ac:dyDescent="0.25">
      <c r="A1458" s="159" t="s">
        <v>1253</v>
      </c>
      <c r="B1458" s="160">
        <v>40953</v>
      </c>
      <c r="C1458" s="161">
        <v>4301350780</v>
      </c>
      <c r="D1458" s="162">
        <v>339</v>
      </c>
      <c r="E1458" s="162">
        <v>6244</v>
      </c>
      <c r="F1458" s="162" t="s">
        <v>1695</v>
      </c>
      <c r="G1458" s="162" t="s">
        <v>1696</v>
      </c>
      <c r="H1458" s="162">
        <v>40.02619</v>
      </c>
      <c r="I1458" s="163">
        <v>-110.55244</v>
      </c>
      <c r="J1458" s="161">
        <v>6244</v>
      </c>
      <c r="K1458" s="162">
        <v>365</v>
      </c>
      <c r="L1458" s="162">
        <v>730</v>
      </c>
      <c r="M1458" s="162">
        <v>1095</v>
      </c>
      <c r="N1458" s="162">
        <v>1460</v>
      </c>
      <c r="O1458" s="162">
        <v>1825</v>
      </c>
      <c r="P1458" s="162">
        <v>2190</v>
      </c>
      <c r="Q1458" s="164">
        <v>2.3290384453705478E-4</v>
      </c>
      <c r="R1458" s="165">
        <f t="shared" si="491"/>
        <v>5735.1339070220447</v>
      </c>
      <c r="S1458" s="165">
        <f t="shared" si="492"/>
        <v>5267.7387782629639</v>
      </c>
      <c r="T1458" s="165">
        <f t="shared" si="493"/>
        <v>4838.4348623559899</v>
      </c>
      <c r="U1458" s="165">
        <f t="shared" si="494"/>
        <v>4444.1178468954804</v>
      </c>
      <c r="V1458" s="165">
        <f t="shared" si="495"/>
        <v>4081.9364110397296</v>
      </c>
      <c r="W1458" s="166">
        <f t="shared" si="496"/>
        <v>3749.271607505098</v>
      </c>
      <c r="X1458" s="159"/>
      <c r="Y1458" s="167">
        <f t="shared" si="488"/>
        <v>9.2070527359999996</v>
      </c>
      <c r="Z1458" s="168">
        <f t="shared" si="497"/>
        <v>1153.2707754108797</v>
      </c>
      <c r="AA1458" s="166">
        <f t="shared" si="498"/>
        <v>3685.1640869451098</v>
      </c>
      <c r="AB1458" s="159"/>
      <c r="AC1458" s="169"/>
      <c r="AD1458" s="161" t="s">
        <v>1253</v>
      </c>
      <c r="AE1458" s="170">
        <v>40953</v>
      </c>
      <c r="AF1458" s="165">
        <f t="shared" si="499"/>
        <v>5735.1339070220447</v>
      </c>
      <c r="AG1458" s="171">
        <f t="shared" si="489"/>
        <v>8.4567072917959134</v>
      </c>
      <c r="AH1458" s="165">
        <f t="shared" si="500"/>
        <v>5267.7387782629639</v>
      </c>
      <c r="AI1458" s="172">
        <f t="shared" si="490"/>
        <v>7.7675126090549833</v>
      </c>
      <c r="AJ1458" s="168">
        <f t="shared" si="505"/>
        <v>1153.2707754108797</v>
      </c>
      <c r="AK1458" s="166">
        <f t="shared" si="506"/>
        <v>3685.1640869451098</v>
      </c>
      <c r="AL1458" s="171">
        <f t="shared" si="507"/>
        <v>1.9722453319284798</v>
      </c>
      <c r="AM1458" s="165">
        <f t="shared" si="501"/>
        <v>4444.1178468954804</v>
      </c>
      <c r="AN1458" s="171">
        <f t="shared" si="508"/>
        <v>0.32765236532163278</v>
      </c>
      <c r="AO1458" s="165">
        <f t="shared" si="502"/>
        <v>4081.9364110397296</v>
      </c>
      <c r="AP1458" s="173">
        <f t="shared" si="509"/>
        <v>0.3009497421640086</v>
      </c>
      <c r="AQ1458" s="166">
        <f t="shared" si="503"/>
        <v>3749.271607505098</v>
      </c>
      <c r="AR1458" s="171">
        <f t="shared" si="510"/>
        <v>0.27642329766085005</v>
      </c>
    </row>
    <row r="1459" spans="1:44" x14ac:dyDescent="0.25">
      <c r="A1459" s="159" t="s">
        <v>1271</v>
      </c>
      <c r="B1459" s="160">
        <v>40953</v>
      </c>
      <c r="C1459" s="161">
        <v>4301350867</v>
      </c>
      <c r="D1459" s="162">
        <v>277</v>
      </c>
      <c r="E1459" s="162">
        <v>28168</v>
      </c>
      <c r="F1459" s="162" t="s">
        <v>1695</v>
      </c>
      <c r="G1459" s="162" t="s">
        <v>1696</v>
      </c>
      <c r="H1459" s="162">
        <v>40.020200000000003</v>
      </c>
      <c r="I1459" s="163">
        <v>-110.559929999999</v>
      </c>
      <c r="J1459" s="161">
        <v>28168</v>
      </c>
      <c r="K1459" s="162">
        <v>365</v>
      </c>
      <c r="L1459" s="162">
        <v>730</v>
      </c>
      <c r="M1459" s="162">
        <v>1095</v>
      </c>
      <c r="N1459" s="162">
        <v>1460</v>
      </c>
      <c r="O1459" s="162">
        <v>1825</v>
      </c>
      <c r="P1459" s="162">
        <v>2190</v>
      </c>
      <c r="Q1459" s="164">
        <v>2.3290384453705478E-4</v>
      </c>
      <c r="R1459" s="165">
        <f t="shared" si="491"/>
        <v>25872.397804772096</v>
      </c>
      <c r="S1459" s="165">
        <f t="shared" si="492"/>
        <v>23763.879869652654</v>
      </c>
      <c r="T1459" s="165">
        <f t="shared" si="493"/>
        <v>21827.199423901911</v>
      </c>
      <c r="U1459" s="165">
        <f t="shared" si="494"/>
        <v>20048.352259985888</v>
      </c>
      <c r="V1459" s="165">
        <f t="shared" si="495"/>
        <v>18414.475468636629</v>
      </c>
      <c r="W1459" s="166">
        <f t="shared" si="496"/>
        <v>16913.75442668219</v>
      </c>
      <c r="X1459" s="159"/>
      <c r="Y1459" s="167">
        <f t="shared" si="488"/>
        <v>41.534955392000001</v>
      </c>
      <c r="Z1459" s="168">
        <f t="shared" si="497"/>
        <v>5202.6475339163462</v>
      </c>
      <c r="AA1459" s="166">
        <f t="shared" si="498"/>
        <v>16624.551889985563</v>
      </c>
      <c r="AB1459" s="159"/>
      <c r="AC1459" s="169"/>
      <c r="AD1459" s="161" t="s">
        <v>1271</v>
      </c>
      <c r="AE1459" s="170">
        <v>40953</v>
      </c>
      <c r="AF1459" s="165">
        <f t="shared" si="499"/>
        <v>25872.397804772096</v>
      </c>
      <c r="AG1459" s="171">
        <f t="shared" si="489"/>
        <v>38.149988948639866</v>
      </c>
      <c r="AH1459" s="165">
        <f t="shared" si="500"/>
        <v>23763.879869652654</v>
      </c>
      <c r="AI1459" s="172">
        <f t="shared" si="490"/>
        <v>35.040886478517102</v>
      </c>
      <c r="AJ1459" s="168">
        <f t="shared" si="505"/>
        <v>5202.6475339163462</v>
      </c>
      <c r="AK1459" s="166">
        <f t="shared" si="506"/>
        <v>16624.551889985563</v>
      </c>
      <c r="AL1459" s="171">
        <f t="shared" si="507"/>
        <v>8.8972143673544899</v>
      </c>
      <c r="AM1459" s="165">
        <f t="shared" si="501"/>
        <v>20048.352259985888</v>
      </c>
      <c r="AN1459" s="171">
        <f t="shared" si="508"/>
        <v>1.4781088767424329</v>
      </c>
      <c r="AO1459" s="165">
        <f t="shared" si="502"/>
        <v>18414.475468636629</v>
      </c>
      <c r="AP1459" s="173">
        <f t="shared" si="509"/>
        <v>1.3576477157712674</v>
      </c>
      <c r="AQ1459" s="166">
        <f t="shared" si="503"/>
        <v>16913.75442668219</v>
      </c>
      <c r="AR1459" s="171">
        <f t="shared" si="510"/>
        <v>1.2470037553668842</v>
      </c>
    </row>
    <row r="1460" spans="1:44" x14ac:dyDescent="0.25">
      <c r="A1460" s="159" t="s">
        <v>1341</v>
      </c>
      <c r="B1460" s="160">
        <v>40954</v>
      </c>
      <c r="C1460" s="161">
        <v>4301351161</v>
      </c>
      <c r="D1460" s="162">
        <v>307</v>
      </c>
      <c r="E1460" s="162">
        <v>49697</v>
      </c>
      <c r="F1460" s="162" t="s">
        <v>1695</v>
      </c>
      <c r="G1460" s="162" t="s">
        <v>1696</v>
      </c>
      <c r="H1460" s="162">
        <v>40.19811</v>
      </c>
      <c r="I1460" s="163">
        <v>-110.15264000000001</v>
      </c>
      <c r="J1460" s="161">
        <v>49697</v>
      </c>
      <c r="K1460" s="162">
        <v>365</v>
      </c>
      <c r="L1460" s="162">
        <v>730</v>
      </c>
      <c r="M1460" s="162">
        <v>1095</v>
      </c>
      <c r="N1460" s="162">
        <v>1460</v>
      </c>
      <c r="O1460" s="162">
        <v>1825</v>
      </c>
      <c r="P1460" s="162">
        <v>2190</v>
      </c>
      <c r="Q1460" s="164">
        <v>2.3290384453705478E-4</v>
      </c>
      <c r="R1460" s="165">
        <f t="shared" si="491"/>
        <v>45646.852943189391</v>
      </c>
      <c r="S1460" s="165">
        <f t="shared" si="492"/>
        <v>41926.779958894062</v>
      </c>
      <c r="T1460" s="165">
        <f t="shared" si="493"/>
        <v>38509.881062540946</v>
      </c>
      <c r="U1460" s="165">
        <f t="shared" si="494"/>
        <v>35371.448532537586</v>
      </c>
      <c r="V1460" s="165">
        <f t="shared" si="495"/>
        <v>32488.788247828546</v>
      </c>
      <c r="W1460" s="166">
        <f t="shared" si="496"/>
        <v>29841.055585871371</v>
      </c>
      <c r="X1460" s="159"/>
      <c r="Y1460" s="167">
        <f t="shared" si="488"/>
        <v>73.280413167999995</v>
      </c>
      <c r="Z1460" s="168">
        <f t="shared" si="497"/>
        <v>9179.0675409344167</v>
      </c>
      <c r="AA1460" s="166">
        <f t="shared" si="498"/>
        <v>29330.813521606528</v>
      </c>
      <c r="AB1460" s="159"/>
      <c r="AC1460" s="169"/>
      <c r="AD1460" s="161" t="s">
        <v>1341</v>
      </c>
      <c r="AE1460" s="170">
        <v>40954</v>
      </c>
      <c r="AF1460" s="165">
        <f t="shared" si="499"/>
        <v>45646.852943189391</v>
      </c>
      <c r="AG1460" s="171">
        <f t="shared" si="489"/>
        <v>67.308293126262257</v>
      </c>
      <c r="AH1460" s="165">
        <f t="shared" si="500"/>
        <v>41926.779958894062</v>
      </c>
      <c r="AI1460" s="172">
        <f t="shared" si="490"/>
        <v>61.822881827707484</v>
      </c>
      <c r="AJ1460" s="168">
        <f t="shared" si="505"/>
        <v>9179.0675409344167</v>
      </c>
      <c r="AK1460" s="166">
        <f t="shared" si="506"/>
        <v>29330.813521606528</v>
      </c>
      <c r="AL1460" s="171">
        <f t="shared" si="507"/>
        <v>15.697417722749789</v>
      </c>
      <c r="AM1460" s="165">
        <f t="shared" si="501"/>
        <v>35371.448532537586</v>
      </c>
      <c r="AN1460" s="171">
        <f t="shared" si="508"/>
        <v>2.6078378602481074</v>
      </c>
      <c r="AO1460" s="165">
        <f t="shared" si="502"/>
        <v>32488.788247828546</v>
      </c>
      <c r="AP1460" s="173">
        <f t="shared" si="509"/>
        <v>2.3953073889053069</v>
      </c>
      <c r="AQ1460" s="166">
        <f t="shared" si="503"/>
        <v>29841.055585871371</v>
      </c>
      <c r="AR1460" s="171">
        <f t="shared" si="510"/>
        <v>2.2000974733906578</v>
      </c>
    </row>
    <row r="1461" spans="1:44" x14ac:dyDescent="0.25">
      <c r="A1461" s="43" t="s">
        <v>1625</v>
      </c>
      <c r="B1461" s="4">
        <v>40955</v>
      </c>
      <c r="C1461" s="37">
        <v>4304751733</v>
      </c>
      <c r="D1461" s="38">
        <v>291</v>
      </c>
      <c r="E1461" s="38">
        <v>4033</v>
      </c>
      <c r="F1461" s="38" t="s">
        <v>1695</v>
      </c>
      <c r="G1461" s="38" t="s">
        <v>1697</v>
      </c>
      <c r="H1461" s="38">
        <v>40.151470000000003</v>
      </c>
      <c r="I1461" s="39">
        <v>-109.81921</v>
      </c>
      <c r="J1461" s="37">
        <v>4033</v>
      </c>
      <c r="K1461" s="38">
        <v>365</v>
      </c>
      <c r="L1461" s="38">
        <v>730</v>
      </c>
      <c r="M1461" s="38">
        <v>1095</v>
      </c>
      <c r="N1461" s="38">
        <v>1460</v>
      </c>
      <c r="O1461" s="38">
        <v>1825</v>
      </c>
      <c r="P1461" s="38">
        <v>2190</v>
      </c>
      <c r="Q1461" s="40">
        <v>2.3290384453705478E-4</v>
      </c>
      <c r="R1461" s="41">
        <f t="shared" si="491"/>
        <v>3704.3233579468138</v>
      </c>
      <c r="S1461" s="41">
        <f t="shared" si="492"/>
        <v>3402.4328143392909</v>
      </c>
      <c r="T1461" s="41">
        <f t="shared" si="493"/>
        <v>3125.1453875531242</v>
      </c>
      <c r="U1461" s="41">
        <f t="shared" si="494"/>
        <v>2870.4560020066419</v>
      </c>
      <c r="V1461" s="41">
        <f t="shared" si="495"/>
        <v>2636.5229893855271</v>
      </c>
      <c r="W1461" s="42">
        <f t="shared" si="496"/>
        <v>2421.654771471502</v>
      </c>
      <c r="X1461" s="43"/>
      <c r="Y1461" s="176">
        <f t="shared" si="488"/>
        <v>5.9468359519999998</v>
      </c>
      <c r="Z1461" s="155">
        <f t="shared" si="497"/>
        <v>744.89766771814186</v>
      </c>
      <c r="AA1461" s="156">
        <f t="shared" si="498"/>
        <v>2380.247719834982</v>
      </c>
      <c r="AB1461" s="43"/>
      <c r="AC1461" s="175"/>
      <c r="AD1461" s="37" t="s">
        <v>1625</v>
      </c>
      <c r="AE1461" s="57">
        <v>40955</v>
      </c>
      <c r="AF1461" s="41">
        <f t="shared" si="499"/>
        <v>3704.3233579468138</v>
      </c>
      <c r="AG1461" s="85">
        <f t="shared" si="489"/>
        <v>5.4621877815203259</v>
      </c>
      <c r="AH1461" s="41">
        <f t="shared" si="500"/>
        <v>3402.4328143392909</v>
      </c>
      <c r="AI1461" s="87">
        <f t="shared" si="490"/>
        <v>5.0170368917871153</v>
      </c>
      <c r="AJ1461" s="155">
        <f t="shared" ref="AJ1461" si="511">T1461</f>
        <v>3125.1453875531242</v>
      </c>
      <c r="AK1461" s="56"/>
      <c r="AL1461" s="85">
        <f>AJ1461*$X$11</f>
        <v>4.6081643803441334</v>
      </c>
      <c r="AM1461" s="41">
        <f t="shared" si="501"/>
        <v>2870.4560020066419</v>
      </c>
      <c r="AN1461" s="85">
        <f>(AM1461*$X$11)</f>
        <v>4.2326136750228818</v>
      </c>
      <c r="AO1461" s="41">
        <f t="shared" si="502"/>
        <v>2636.5229893855271</v>
      </c>
      <c r="AP1461" s="91">
        <f>(AO1461*$X$11)</f>
        <v>3.8876691548604927</v>
      </c>
      <c r="AQ1461" s="42">
        <f t="shared" si="503"/>
        <v>2421.654771471502</v>
      </c>
      <c r="AR1461" s="85">
        <f>(AQ1461*$X$11)</f>
        <v>3.5708365133446742</v>
      </c>
    </row>
    <row r="1462" spans="1:44" x14ac:dyDescent="0.25">
      <c r="A1462" s="159" t="s">
        <v>1233</v>
      </c>
      <c r="B1462" s="160">
        <v>40956</v>
      </c>
      <c r="C1462" s="161">
        <v>4301350721</v>
      </c>
      <c r="D1462" s="162">
        <v>321</v>
      </c>
      <c r="E1462" s="162">
        <v>7971</v>
      </c>
      <c r="F1462" s="162" t="s">
        <v>1695</v>
      </c>
      <c r="G1462" s="162" t="s">
        <v>1696</v>
      </c>
      <c r="H1462" s="162">
        <v>40.054989999999897</v>
      </c>
      <c r="I1462" s="163">
        <v>-110.15245</v>
      </c>
      <c r="J1462" s="161">
        <v>7971</v>
      </c>
      <c r="K1462" s="162">
        <v>365</v>
      </c>
      <c r="L1462" s="162">
        <v>730</v>
      </c>
      <c r="M1462" s="162">
        <v>1095</v>
      </c>
      <c r="N1462" s="162">
        <v>1460</v>
      </c>
      <c r="O1462" s="162">
        <v>1825</v>
      </c>
      <c r="P1462" s="162">
        <v>2190</v>
      </c>
      <c r="Q1462" s="164">
        <v>2.3290384453705478E-4</v>
      </c>
      <c r="R1462" s="165">
        <f t="shared" si="491"/>
        <v>7321.3889130161306</v>
      </c>
      <c r="S1462" s="165">
        <f t="shared" si="492"/>
        <v>6724.7190585416529</v>
      </c>
      <c r="T1462" s="165">
        <f t="shared" si="493"/>
        <v>6176.6758949134528</v>
      </c>
      <c r="U1462" s="165">
        <f t="shared" si="494"/>
        <v>5673.2965018584036</v>
      </c>
      <c r="V1462" s="165">
        <f t="shared" si="495"/>
        <v>5210.9409244711223</v>
      </c>
      <c r="W1462" s="166">
        <f t="shared" si="496"/>
        <v>4786.2658525661654</v>
      </c>
      <c r="X1462" s="159"/>
      <c r="Y1462" s="167">
        <f t="shared" si="488"/>
        <v>11.753590224</v>
      </c>
      <c r="Z1462" s="168">
        <f t="shared" si="497"/>
        <v>1472.2487749519737</v>
      </c>
      <c r="AA1462" s="166">
        <f t="shared" si="498"/>
        <v>4704.4271199614786</v>
      </c>
      <c r="AB1462" s="159"/>
      <c r="AC1462" s="169"/>
      <c r="AD1462" s="161" t="s">
        <v>1233</v>
      </c>
      <c r="AE1462" s="170">
        <v>40956</v>
      </c>
      <c r="AF1462" s="165">
        <f t="shared" si="499"/>
        <v>7321.3889130161306</v>
      </c>
      <c r="AG1462" s="171">
        <f t="shared" si="489"/>
        <v>10.795710093354456</v>
      </c>
      <c r="AH1462" s="165">
        <f t="shared" si="500"/>
        <v>6724.7190585416529</v>
      </c>
      <c r="AI1462" s="172">
        <f t="shared" si="490"/>
        <v>9.9158941394582421</v>
      </c>
      <c r="AJ1462" s="168">
        <f t="shared" ref="AJ1462:AJ1473" si="512">Z1462</f>
        <v>1472.2487749519737</v>
      </c>
      <c r="AK1462" s="166">
        <f t="shared" ref="AK1462:AK1473" si="513">AA1462</f>
        <v>4704.4271199614786</v>
      </c>
      <c r="AL1462" s="171">
        <f t="shared" si="507"/>
        <v>2.5177398367716073</v>
      </c>
      <c r="AM1462" s="165">
        <f t="shared" si="501"/>
        <v>5673.2965018584036</v>
      </c>
      <c r="AN1462" s="171">
        <f t="shared" si="508"/>
        <v>0.41827626585181527</v>
      </c>
      <c r="AO1462" s="165">
        <f t="shared" si="502"/>
        <v>5210.9409244711223</v>
      </c>
      <c r="AP1462" s="173">
        <f t="shared" si="509"/>
        <v>0.38418808372666763</v>
      </c>
      <c r="AQ1462" s="166">
        <f t="shared" si="503"/>
        <v>4786.2658525661654</v>
      </c>
      <c r="AR1462" s="171">
        <f t="shared" si="510"/>
        <v>0.35287797976531649</v>
      </c>
    </row>
    <row r="1463" spans="1:44" x14ac:dyDescent="0.25">
      <c r="A1463" s="159" t="s">
        <v>1206</v>
      </c>
      <c r="B1463" s="160">
        <v>40958</v>
      </c>
      <c r="C1463" s="161">
        <v>4301350691</v>
      </c>
      <c r="D1463" s="162">
        <v>316</v>
      </c>
      <c r="E1463" s="162">
        <v>15817</v>
      </c>
      <c r="F1463" s="162" t="s">
        <v>1695</v>
      </c>
      <c r="G1463" s="162" t="s">
        <v>1696</v>
      </c>
      <c r="H1463" s="162">
        <v>40.253790000000002</v>
      </c>
      <c r="I1463" s="163">
        <v>-110.00282</v>
      </c>
      <c r="J1463" s="161">
        <v>15817</v>
      </c>
      <c r="K1463" s="162">
        <v>365</v>
      </c>
      <c r="L1463" s="162">
        <v>730</v>
      </c>
      <c r="M1463" s="162">
        <v>1095</v>
      </c>
      <c r="N1463" s="162">
        <v>1460</v>
      </c>
      <c r="O1463" s="162">
        <v>1825</v>
      </c>
      <c r="P1463" s="162">
        <v>2190</v>
      </c>
      <c r="Q1463" s="164">
        <v>2.3290384453705478E-4</v>
      </c>
      <c r="R1463" s="165">
        <f t="shared" si="491"/>
        <v>14527.964927509238</v>
      </c>
      <c r="S1463" s="165">
        <f t="shared" si="492"/>
        <v>13343.982103745242</v>
      </c>
      <c r="T1463" s="165">
        <f t="shared" si="493"/>
        <v>12256.4901053627</v>
      </c>
      <c r="U1463" s="165">
        <f t="shared" si="494"/>
        <v>11257.625237723545</v>
      </c>
      <c r="V1463" s="165">
        <f t="shared" si="495"/>
        <v>10340.164672231807</v>
      </c>
      <c r="W1463" s="166">
        <f t="shared" si="496"/>
        <v>9497.4742177943845</v>
      </c>
      <c r="X1463" s="159"/>
      <c r="Y1463" s="167">
        <f t="shared" si="488"/>
        <v>23.322862447999999</v>
      </c>
      <c r="Z1463" s="168">
        <f t="shared" si="497"/>
        <v>2921.4099703193283</v>
      </c>
      <c r="AA1463" s="166">
        <f t="shared" si="498"/>
        <v>9335.0801350433721</v>
      </c>
      <c r="AB1463" s="159"/>
      <c r="AC1463" s="169"/>
      <c r="AD1463" s="161" t="s">
        <v>1206</v>
      </c>
      <c r="AE1463" s="170">
        <v>40958</v>
      </c>
      <c r="AF1463" s="165">
        <f t="shared" si="499"/>
        <v>14527.964927509238</v>
      </c>
      <c r="AG1463" s="171">
        <f t="shared" si="489"/>
        <v>21.422123516069181</v>
      </c>
      <c r="AH1463" s="165">
        <f t="shared" si="500"/>
        <v>13343.982103745242</v>
      </c>
      <c r="AI1463" s="172">
        <f t="shared" si="490"/>
        <v>19.676288747184923</v>
      </c>
      <c r="AJ1463" s="168">
        <f t="shared" si="512"/>
        <v>2921.4099703193283</v>
      </c>
      <c r="AK1463" s="166">
        <f t="shared" si="513"/>
        <v>9335.0801350433721</v>
      </c>
      <c r="AL1463" s="171">
        <f t="shared" si="507"/>
        <v>4.9959968634069138</v>
      </c>
      <c r="AM1463" s="165">
        <f t="shared" si="501"/>
        <v>11257.625237723545</v>
      </c>
      <c r="AN1463" s="171">
        <f t="shared" si="508"/>
        <v>0.82999318742669215</v>
      </c>
      <c r="AO1463" s="165">
        <f t="shared" si="502"/>
        <v>10340.164672231807</v>
      </c>
      <c r="AP1463" s="173">
        <f t="shared" si="509"/>
        <v>0.76235138882256948</v>
      </c>
      <c r="AQ1463" s="166">
        <f t="shared" si="503"/>
        <v>9497.4742177943845</v>
      </c>
      <c r="AR1463" s="171">
        <f t="shared" si="510"/>
        <v>0.70022218115017076</v>
      </c>
    </row>
    <row r="1464" spans="1:44" x14ac:dyDescent="0.25">
      <c r="A1464" s="159" t="s">
        <v>1612</v>
      </c>
      <c r="B1464" s="160">
        <v>40958</v>
      </c>
      <c r="C1464" s="161">
        <v>4304751657</v>
      </c>
      <c r="D1464" s="162">
        <v>327</v>
      </c>
      <c r="E1464" s="162">
        <v>38926</v>
      </c>
      <c r="F1464" s="162" t="s">
        <v>1695</v>
      </c>
      <c r="G1464" s="162" t="s">
        <v>1697</v>
      </c>
      <c r="H1464" s="162">
        <v>40.180410000000002</v>
      </c>
      <c r="I1464" s="163">
        <v>-109.85722</v>
      </c>
      <c r="J1464" s="161">
        <v>38926</v>
      </c>
      <c r="K1464" s="162">
        <v>365</v>
      </c>
      <c r="L1464" s="162">
        <v>730</v>
      </c>
      <c r="M1464" s="162">
        <v>1095</v>
      </c>
      <c r="N1464" s="162">
        <v>1460</v>
      </c>
      <c r="O1464" s="162">
        <v>1825</v>
      </c>
      <c r="P1464" s="162">
        <v>2190</v>
      </c>
      <c r="Q1464" s="164">
        <v>2.3290384453705478E-4</v>
      </c>
      <c r="R1464" s="165">
        <f t="shared" si="491"/>
        <v>35753.655103257544</v>
      </c>
      <c r="S1464" s="165">
        <f t="shared" si="492"/>
        <v>32839.846201579778</v>
      </c>
      <c r="T1464" s="165">
        <f t="shared" si="493"/>
        <v>30163.503435629289</v>
      </c>
      <c r="U1464" s="165">
        <f t="shared" si="494"/>
        <v>27705.274072430089</v>
      </c>
      <c r="V1464" s="165">
        <f t="shared" si="495"/>
        <v>25447.382565043645</v>
      </c>
      <c r="W1464" s="166">
        <f t="shared" si="496"/>
        <v>23373.502016935206</v>
      </c>
      <c r="X1464" s="159"/>
      <c r="Y1464" s="167">
        <f t="shared" si="488"/>
        <v>57.398099744</v>
      </c>
      <c r="Z1464" s="168">
        <f t="shared" si="497"/>
        <v>7189.6569832869809</v>
      </c>
      <c r="AA1464" s="166">
        <f t="shared" si="498"/>
        <v>22973.846452342306</v>
      </c>
      <c r="AB1464" s="159"/>
      <c r="AC1464" s="169"/>
      <c r="AD1464" s="161" t="s">
        <v>1612</v>
      </c>
      <c r="AE1464" s="170">
        <v>40958</v>
      </c>
      <c r="AF1464" s="165">
        <f t="shared" si="499"/>
        <v>35753.655103257544</v>
      </c>
      <c r="AG1464" s="171">
        <f t="shared" si="489"/>
        <v>52.720337610577793</v>
      </c>
      <c r="AH1464" s="165">
        <f t="shared" si="500"/>
        <v>32839.846201579778</v>
      </c>
      <c r="AI1464" s="172">
        <f t="shared" si="490"/>
        <v>48.423798177462253</v>
      </c>
      <c r="AJ1464" s="168">
        <f t="shared" si="512"/>
        <v>7189.6569832869809</v>
      </c>
      <c r="AK1464" s="166">
        <f t="shared" si="513"/>
        <v>22973.846452342306</v>
      </c>
      <c r="AL1464" s="171">
        <f t="shared" si="507"/>
        <v>12.295262938925051</v>
      </c>
      <c r="AM1464" s="165">
        <f t="shared" si="501"/>
        <v>27705.274072430089</v>
      </c>
      <c r="AN1464" s="171">
        <f t="shared" si="508"/>
        <v>2.0426322825928693</v>
      </c>
      <c r="AO1464" s="165">
        <f t="shared" si="502"/>
        <v>25447.382565043645</v>
      </c>
      <c r="AP1464" s="173">
        <f t="shared" si="509"/>
        <v>1.8761642638494875</v>
      </c>
      <c r="AQ1464" s="166">
        <f t="shared" si="503"/>
        <v>23373.502016935206</v>
      </c>
      <c r="AR1464" s="171">
        <f t="shared" si="510"/>
        <v>1.7232628579029869</v>
      </c>
    </row>
    <row r="1465" spans="1:44" x14ac:dyDescent="0.25">
      <c r="A1465" s="159" t="s">
        <v>1173</v>
      </c>
      <c r="B1465" s="160">
        <v>40960</v>
      </c>
      <c r="C1465" s="161">
        <v>4301350606</v>
      </c>
      <c r="D1465" s="162">
        <v>318</v>
      </c>
      <c r="E1465" s="162">
        <v>27271</v>
      </c>
      <c r="F1465" s="162" t="s">
        <v>1695</v>
      </c>
      <c r="G1465" s="162" t="s">
        <v>1696</v>
      </c>
      <c r="H1465" s="162">
        <v>40.030659999999898</v>
      </c>
      <c r="I1465" s="163">
        <v>-110.54524000000001</v>
      </c>
      <c r="J1465" s="161">
        <v>27271</v>
      </c>
      <c r="K1465" s="162">
        <v>365</v>
      </c>
      <c r="L1465" s="162">
        <v>730</v>
      </c>
      <c r="M1465" s="162">
        <v>1095</v>
      </c>
      <c r="N1465" s="162">
        <v>1460</v>
      </c>
      <c r="O1465" s="162">
        <v>1825</v>
      </c>
      <c r="P1465" s="162">
        <v>2190</v>
      </c>
      <c r="Q1465" s="164">
        <v>2.3290384453705478E-4</v>
      </c>
      <c r="R1465" s="165">
        <f t="shared" si="491"/>
        <v>25048.500444970879</v>
      </c>
      <c r="S1465" s="165">
        <f t="shared" si="492"/>
        <v>23007.127517938705</v>
      </c>
      <c r="T1465" s="165">
        <f t="shared" si="493"/>
        <v>21132.119976186772</v>
      </c>
      <c r="U1465" s="165">
        <f t="shared" si="494"/>
        <v>19409.919571218234</v>
      </c>
      <c r="V1465" s="165">
        <f t="shared" si="495"/>
        <v>17828.073008562536</v>
      </c>
      <c r="W1465" s="166">
        <f t="shared" si="496"/>
        <v>16375.141897545087</v>
      </c>
      <c r="X1465" s="159"/>
      <c r="Y1465" s="167">
        <f t="shared" si="488"/>
        <v>40.212289423999998</v>
      </c>
      <c r="Z1465" s="168">
        <f t="shared" si="497"/>
        <v>5036.9710628171206</v>
      </c>
      <c r="AA1465" s="166">
        <f t="shared" si="498"/>
        <v>16095.14891336965</v>
      </c>
      <c r="AB1465" s="159"/>
      <c r="AC1465" s="169"/>
      <c r="AD1465" s="161" t="s">
        <v>1173</v>
      </c>
      <c r="AE1465" s="170">
        <v>40960</v>
      </c>
      <c r="AF1465" s="165">
        <f t="shared" si="499"/>
        <v>25048.500444970879</v>
      </c>
      <c r="AG1465" s="171">
        <f t="shared" si="489"/>
        <v>36.935116040129138</v>
      </c>
      <c r="AH1465" s="165">
        <f t="shared" si="500"/>
        <v>23007.127517938705</v>
      </c>
      <c r="AI1465" s="172">
        <f t="shared" si="490"/>
        <v>33.925021838811411</v>
      </c>
      <c r="AJ1465" s="168">
        <f t="shared" si="512"/>
        <v>5036.9710628171206</v>
      </c>
      <c r="AK1465" s="166">
        <f t="shared" si="513"/>
        <v>16095.14891336965</v>
      </c>
      <c r="AL1465" s="171">
        <f t="shared" si="507"/>
        <v>8.6138857218163949</v>
      </c>
      <c r="AM1465" s="165">
        <f t="shared" si="501"/>
        <v>19409.919571218234</v>
      </c>
      <c r="AN1465" s="171">
        <f t="shared" si="508"/>
        <v>1.4310390222111222</v>
      </c>
      <c r="AO1465" s="165">
        <f t="shared" si="502"/>
        <v>17828.073008562536</v>
      </c>
      <c r="AP1465" s="173">
        <f t="shared" si="509"/>
        <v>1.314413904316893</v>
      </c>
      <c r="AQ1465" s="166">
        <f t="shared" si="503"/>
        <v>16375.141897545087</v>
      </c>
      <c r="AR1465" s="171">
        <f t="shared" si="510"/>
        <v>1.2072933617086872</v>
      </c>
    </row>
    <row r="1466" spans="1:44" x14ac:dyDescent="0.25">
      <c r="A1466" s="159" t="s">
        <v>1615</v>
      </c>
      <c r="B1466" s="160">
        <v>40963</v>
      </c>
      <c r="C1466" s="161">
        <v>4304751660</v>
      </c>
      <c r="D1466" s="162">
        <v>329</v>
      </c>
      <c r="E1466" s="162">
        <v>29702</v>
      </c>
      <c r="F1466" s="162" t="s">
        <v>1695</v>
      </c>
      <c r="G1466" s="162" t="s">
        <v>1697</v>
      </c>
      <c r="H1466" s="162">
        <v>40.180430000000001</v>
      </c>
      <c r="I1466" s="163">
        <v>-109.84769</v>
      </c>
      <c r="J1466" s="161">
        <v>29702</v>
      </c>
      <c r="K1466" s="162">
        <v>365</v>
      </c>
      <c r="L1466" s="162">
        <v>730</v>
      </c>
      <c r="M1466" s="162">
        <v>1095</v>
      </c>
      <c r="N1466" s="162">
        <v>1460</v>
      </c>
      <c r="O1466" s="162">
        <v>1825</v>
      </c>
      <c r="P1466" s="162">
        <v>2190</v>
      </c>
      <c r="Q1466" s="164">
        <v>2.3290384453705478E-4</v>
      </c>
      <c r="R1466" s="165">
        <f t="shared" si="491"/>
        <v>27281.381695446631</v>
      </c>
      <c r="S1466" s="165">
        <f t="shared" si="492"/>
        <v>25058.036065337372</v>
      </c>
      <c r="T1466" s="165">
        <f t="shared" si="493"/>
        <v>23015.88601564664</v>
      </c>
      <c r="U1466" s="165">
        <f t="shared" si="494"/>
        <v>21140.164684255215</v>
      </c>
      <c r="V1466" s="165">
        <f t="shared" si="495"/>
        <v>19417.308661227107</v>
      </c>
      <c r="W1466" s="166">
        <f t="shared" si="496"/>
        <v>17834.859911293468</v>
      </c>
      <c r="X1466" s="159"/>
      <c r="Y1466" s="167">
        <f t="shared" si="488"/>
        <v>43.796905887999998</v>
      </c>
      <c r="Z1466" s="168">
        <f t="shared" si="497"/>
        <v>5485.9783105787883</v>
      </c>
      <c r="AA1466" s="166">
        <f t="shared" si="498"/>
        <v>17529.90770506785</v>
      </c>
      <c r="AB1466" s="159"/>
      <c r="AC1466" s="169"/>
      <c r="AD1466" s="161" t="s">
        <v>1615</v>
      </c>
      <c r="AE1466" s="170">
        <v>40963</v>
      </c>
      <c r="AF1466" s="165">
        <f t="shared" si="499"/>
        <v>27281.381695446631</v>
      </c>
      <c r="AG1466" s="171">
        <f t="shared" si="489"/>
        <v>40.227597690730654</v>
      </c>
      <c r="AH1466" s="165">
        <f t="shared" si="500"/>
        <v>25058.036065337372</v>
      </c>
      <c r="AI1466" s="172">
        <f t="shared" si="490"/>
        <v>36.949176731926826</v>
      </c>
      <c r="AJ1466" s="168">
        <f t="shared" si="512"/>
        <v>5485.9783105787883</v>
      </c>
      <c r="AK1466" s="166">
        <f t="shared" si="513"/>
        <v>17529.90770506785</v>
      </c>
      <c r="AL1466" s="171">
        <f t="shared" si="507"/>
        <v>9.381747413347167</v>
      </c>
      <c r="AM1466" s="165">
        <f t="shared" si="501"/>
        <v>21140.164684255215</v>
      </c>
      <c r="AN1466" s="171">
        <f t="shared" si="508"/>
        <v>1.5586051497090223</v>
      </c>
      <c r="AO1466" s="165">
        <f t="shared" si="502"/>
        <v>19417.308661227107</v>
      </c>
      <c r="AP1466" s="173">
        <f t="shared" si="509"/>
        <v>1.4315837991280245</v>
      </c>
      <c r="AQ1466" s="166">
        <f t="shared" si="503"/>
        <v>17834.859911293468</v>
      </c>
      <c r="AR1466" s="171">
        <f t="shared" si="510"/>
        <v>1.314914283651917</v>
      </c>
    </row>
    <row r="1467" spans="1:44" x14ac:dyDescent="0.25">
      <c r="A1467" s="159" t="s">
        <v>1621</v>
      </c>
      <c r="B1467" s="160">
        <v>40964</v>
      </c>
      <c r="C1467" s="161">
        <v>4304751728</v>
      </c>
      <c r="D1467" s="162">
        <v>334</v>
      </c>
      <c r="E1467" s="162">
        <v>11479</v>
      </c>
      <c r="F1467" s="162" t="s">
        <v>1695</v>
      </c>
      <c r="G1467" s="162" t="s">
        <v>1697</v>
      </c>
      <c r="H1467" s="162">
        <v>40.151490000000003</v>
      </c>
      <c r="I1467" s="163">
        <v>-109.80979000000001</v>
      </c>
      <c r="J1467" s="161">
        <v>11479</v>
      </c>
      <c r="K1467" s="162">
        <v>365</v>
      </c>
      <c r="L1467" s="162">
        <v>730</v>
      </c>
      <c r="M1467" s="162">
        <v>1095</v>
      </c>
      <c r="N1467" s="162">
        <v>1460</v>
      </c>
      <c r="O1467" s="162">
        <v>1825</v>
      </c>
      <c r="P1467" s="162">
        <v>2190</v>
      </c>
      <c r="Q1467" s="164">
        <v>2.3290384453705478E-4</v>
      </c>
      <c r="R1467" s="165">
        <f t="shared" si="491"/>
        <v>10543.498097166248</v>
      </c>
      <c r="S1467" s="165">
        <f t="shared" si="492"/>
        <v>9684.236616861077</v>
      </c>
      <c r="T1467" s="165">
        <f t="shared" si="493"/>
        <v>8895.0022077169142</v>
      </c>
      <c r="U1467" s="165">
        <f t="shared" si="494"/>
        <v>8170.0878866933408</v>
      </c>
      <c r="V1467" s="165">
        <f t="shared" si="495"/>
        <v>7504.2517716728153</v>
      </c>
      <c r="W1467" s="166">
        <f t="shared" si="496"/>
        <v>6892.6791772182924</v>
      </c>
      <c r="X1467" s="159"/>
      <c r="Y1467" s="167">
        <f t="shared" si="488"/>
        <v>16.926290576</v>
      </c>
      <c r="Z1467" s="168">
        <f t="shared" si="497"/>
        <v>2120.1786084147166</v>
      </c>
      <c r="AA1467" s="166">
        <f t="shared" si="498"/>
        <v>6774.8235993021972</v>
      </c>
      <c r="AB1467" s="159"/>
      <c r="AC1467" s="169"/>
      <c r="AD1467" s="161" t="s">
        <v>1621</v>
      </c>
      <c r="AE1467" s="170">
        <v>40964</v>
      </c>
      <c r="AF1467" s="165">
        <f t="shared" si="499"/>
        <v>10543.498097166248</v>
      </c>
      <c r="AG1467" s="171">
        <f t="shared" si="489"/>
        <v>15.546851858187907</v>
      </c>
      <c r="AH1467" s="165">
        <f t="shared" si="500"/>
        <v>9684.236616861077</v>
      </c>
      <c r="AI1467" s="172">
        <f t="shared" si="490"/>
        <v>14.279832997972798</v>
      </c>
      <c r="AJ1467" s="168">
        <f t="shared" si="512"/>
        <v>2120.1786084147166</v>
      </c>
      <c r="AK1467" s="166">
        <f t="shared" si="513"/>
        <v>6774.8235993021972</v>
      </c>
      <c r="AL1467" s="171">
        <f t="shared" si="507"/>
        <v>3.6257854204367432</v>
      </c>
      <c r="AM1467" s="165">
        <f t="shared" si="501"/>
        <v>8170.0878866933408</v>
      </c>
      <c r="AN1467" s="171">
        <f t="shared" si="508"/>
        <v>0.60235770363981778</v>
      </c>
      <c r="AO1467" s="165">
        <f t="shared" si="502"/>
        <v>7504.2517716728153</v>
      </c>
      <c r="AP1467" s="173">
        <f t="shared" si="509"/>
        <v>0.55326747122047637</v>
      </c>
      <c r="AQ1467" s="166">
        <f t="shared" si="503"/>
        <v>6892.6791772182924</v>
      </c>
      <c r="AR1467" s="171">
        <f t="shared" si="510"/>
        <v>0.50817793623460894</v>
      </c>
    </row>
    <row r="1468" spans="1:44" x14ac:dyDescent="0.25">
      <c r="A1468" s="159" t="s">
        <v>1642</v>
      </c>
      <c r="B1468" s="160">
        <v>40969</v>
      </c>
      <c r="C1468" s="161">
        <v>4304751895</v>
      </c>
      <c r="D1468" s="162">
        <v>257</v>
      </c>
      <c r="E1468" s="162">
        <v>8356</v>
      </c>
      <c r="F1468" s="162" t="s">
        <v>1695</v>
      </c>
      <c r="G1468" s="162" t="s">
        <v>1697</v>
      </c>
      <c r="H1468" s="162">
        <v>40.184089999999898</v>
      </c>
      <c r="I1468" s="163">
        <v>-109.83826000000001</v>
      </c>
      <c r="J1468" s="161">
        <v>8356</v>
      </c>
      <c r="K1468" s="162">
        <v>365</v>
      </c>
      <c r="L1468" s="162">
        <v>730</v>
      </c>
      <c r="M1468" s="162">
        <v>1095</v>
      </c>
      <c r="N1468" s="162">
        <v>1460</v>
      </c>
      <c r="O1468" s="162">
        <v>1825</v>
      </c>
      <c r="P1468" s="162">
        <v>2190</v>
      </c>
      <c r="Q1468" s="164">
        <v>2.3290384453705478E-4</v>
      </c>
      <c r="R1468" s="165">
        <f t="shared" si="491"/>
        <v>7675.0126404670409</v>
      </c>
      <c r="S1468" s="165">
        <f t="shared" si="492"/>
        <v>7049.5235796228899</v>
      </c>
      <c r="T1468" s="165">
        <f t="shared" si="493"/>
        <v>6475.0098830632051</v>
      </c>
      <c r="U1468" s="165">
        <f t="shared" si="494"/>
        <v>5947.3172211176543</v>
      </c>
      <c r="V1468" s="165">
        <f t="shared" si="495"/>
        <v>5462.6298287392665</v>
      </c>
      <c r="W1468" s="166">
        <f t="shared" si="496"/>
        <v>5017.4429135670398</v>
      </c>
      <c r="X1468" s="159"/>
      <c r="Y1468" s="167">
        <f t="shared" si="488"/>
        <v>12.321289664</v>
      </c>
      <c r="Z1468" s="168">
        <f t="shared" si="497"/>
        <v>1543.3585200725995</v>
      </c>
      <c r="AA1468" s="166">
        <f t="shared" si="498"/>
        <v>4931.6513629906058</v>
      </c>
      <c r="AB1468" s="159"/>
      <c r="AC1468" s="169"/>
      <c r="AD1468" s="161" t="s">
        <v>1642</v>
      </c>
      <c r="AE1468" s="170">
        <v>40969</v>
      </c>
      <c r="AF1468" s="165">
        <f t="shared" si="499"/>
        <v>7675.0126404670409</v>
      </c>
      <c r="AG1468" s="171">
        <f t="shared" si="489"/>
        <v>11.317143838924832</v>
      </c>
      <c r="AH1468" s="165">
        <f t="shared" si="500"/>
        <v>7049.5235796228899</v>
      </c>
      <c r="AI1468" s="172">
        <f t="shared" si="490"/>
        <v>10.394832697191454</v>
      </c>
      <c r="AJ1468" s="168">
        <f t="shared" si="512"/>
        <v>1543.3585200725995</v>
      </c>
      <c r="AK1468" s="166">
        <f t="shared" si="513"/>
        <v>4931.6513629906058</v>
      </c>
      <c r="AL1468" s="171">
        <f t="shared" si="507"/>
        <v>2.6393468919914125</v>
      </c>
      <c r="AM1468" s="165">
        <f t="shared" si="501"/>
        <v>5947.3172211176543</v>
      </c>
      <c r="AN1468" s="171">
        <f t="shared" si="508"/>
        <v>0.4384790462247859</v>
      </c>
      <c r="AO1468" s="165">
        <f t="shared" si="502"/>
        <v>5462.6298287392665</v>
      </c>
      <c r="AP1468" s="173">
        <f t="shared" si="509"/>
        <v>0.40274440190942595</v>
      </c>
      <c r="AQ1468" s="166">
        <f t="shared" si="503"/>
        <v>5017.4429135670398</v>
      </c>
      <c r="AR1468" s="171">
        <f t="shared" si="510"/>
        <v>0.36992201717714018</v>
      </c>
    </row>
    <row r="1469" spans="1:44" x14ac:dyDescent="0.25">
      <c r="A1469" s="159" t="s">
        <v>1237</v>
      </c>
      <c r="B1469" s="160">
        <v>40971</v>
      </c>
      <c r="C1469" s="161">
        <v>4301350726</v>
      </c>
      <c r="D1469" s="162">
        <v>304</v>
      </c>
      <c r="E1469" s="162">
        <v>6191</v>
      </c>
      <c r="F1469" s="162" t="s">
        <v>1695</v>
      </c>
      <c r="G1469" s="162" t="s">
        <v>1696</v>
      </c>
      <c r="H1469" s="162">
        <v>40.043999999999897</v>
      </c>
      <c r="I1469" s="163">
        <v>-110.159499999999</v>
      </c>
      <c r="J1469" s="161">
        <v>6191</v>
      </c>
      <c r="K1469" s="162">
        <v>365</v>
      </c>
      <c r="L1469" s="162">
        <v>730</v>
      </c>
      <c r="M1469" s="162">
        <v>1095</v>
      </c>
      <c r="N1469" s="162">
        <v>1460</v>
      </c>
      <c r="O1469" s="162">
        <v>1825</v>
      </c>
      <c r="P1469" s="162">
        <v>2190</v>
      </c>
      <c r="Q1469" s="164">
        <v>2.3290384453705478E-4</v>
      </c>
      <c r="R1469" s="165">
        <f t="shared" si="491"/>
        <v>5686.4532380482833</v>
      </c>
      <c r="S1469" s="165">
        <f t="shared" si="492"/>
        <v>5223.0254286076242</v>
      </c>
      <c r="T1469" s="165">
        <f t="shared" si="493"/>
        <v>4797.3655081431671</v>
      </c>
      <c r="U1469" s="165">
        <f t="shared" si="494"/>
        <v>4406.3955141143369</v>
      </c>
      <c r="V1469" s="165">
        <f t="shared" si="495"/>
        <v>4047.2883281145046</v>
      </c>
      <c r="W1469" s="166">
        <f t="shared" si="496"/>
        <v>3717.4472328738084</v>
      </c>
      <c r="X1469" s="159"/>
      <c r="Y1469" s="167">
        <f t="shared" si="488"/>
        <v>9.1289019039999992</v>
      </c>
      <c r="Z1469" s="168">
        <f t="shared" si="497"/>
        <v>1143.4816416670014</v>
      </c>
      <c r="AA1469" s="166">
        <f t="shared" si="498"/>
        <v>3653.8838664761656</v>
      </c>
      <c r="AB1469" s="159"/>
      <c r="AC1469" s="169"/>
      <c r="AD1469" s="161" t="s">
        <v>1237</v>
      </c>
      <c r="AE1469" s="170">
        <v>40971</v>
      </c>
      <c r="AF1469" s="165">
        <f t="shared" si="499"/>
        <v>5686.4532380482833</v>
      </c>
      <c r="AG1469" s="171">
        <f t="shared" si="489"/>
        <v>8.3849255034446681</v>
      </c>
      <c r="AH1469" s="165">
        <f t="shared" si="500"/>
        <v>5223.0254286076242</v>
      </c>
      <c r="AI1469" s="172">
        <f t="shared" si="490"/>
        <v>7.7015808076008003</v>
      </c>
      <c r="AJ1469" s="168">
        <f t="shared" si="512"/>
        <v>1143.4816416670014</v>
      </c>
      <c r="AK1469" s="166">
        <f t="shared" si="513"/>
        <v>3653.8838664761656</v>
      </c>
      <c r="AL1469" s="171">
        <f t="shared" si="507"/>
        <v>1.9555046204306887</v>
      </c>
      <c r="AM1469" s="165">
        <f t="shared" si="501"/>
        <v>4406.3955141143369</v>
      </c>
      <c r="AN1469" s="171">
        <f t="shared" si="508"/>
        <v>0.32487120334821085</v>
      </c>
      <c r="AO1469" s="165">
        <f t="shared" si="502"/>
        <v>4047.2883281145046</v>
      </c>
      <c r="AP1469" s="173">
        <f t="shared" si="509"/>
        <v>0.29839523602456397</v>
      </c>
      <c r="AQ1469" s="166">
        <f t="shared" si="503"/>
        <v>3717.4472328738084</v>
      </c>
      <c r="AR1469" s="171">
        <f t="shared" si="510"/>
        <v>0.27407697562753408</v>
      </c>
    </row>
    <row r="1470" spans="1:44" x14ac:dyDescent="0.25">
      <c r="A1470" s="159" t="s">
        <v>1301</v>
      </c>
      <c r="B1470" s="160">
        <v>40971</v>
      </c>
      <c r="C1470" s="161">
        <v>4301350985</v>
      </c>
      <c r="D1470" s="162">
        <v>364</v>
      </c>
      <c r="E1470" s="162">
        <v>30006</v>
      </c>
      <c r="F1470" s="162" t="s">
        <v>1695</v>
      </c>
      <c r="G1470" s="162" t="s">
        <v>1696</v>
      </c>
      <c r="H1470" s="162">
        <v>40.240499999999898</v>
      </c>
      <c r="I1470" s="163">
        <v>-110.03681</v>
      </c>
      <c r="J1470" s="161">
        <v>30006</v>
      </c>
      <c r="K1470" s="162">
        <v>365</v>
      </c>
      <c r="L1470" s="162">
        <v>730</v>
      </c>
      <c r="M1470" s="162">
        <v>1095</v>
      </c>
      <c r="N1470" s="162">
        <v>1460</v>
      </c>
      <c r="O1470" s="162">
        <v>1825</v>
      </c>
      <c r="P1470" s="162">
        <v>2190</v>
      </c>
      <c r="Q1470" s="164">
        <v>2.3290384453705478E-4</v>
      </c>
      <c r="R1470" s="165">
        <f t="shared" si="491"/>
        <v>27560.606664654624</v>
      </c>
      <c r="S1470" s="165">
        <f t="shared" si="492"/>
        <v>25314.505089775543</v>
      </c>
      <c r="T1470" s="165">
        <f t="shared" si="493"/>
        <v>23251.453632263587</v>
      </c>
      <c r="U1470" s="165">
        <f t="shared" si="494"/>
        <v>21356.534291150831</v>
      </c>
      <c r="V1470" s="165">
        <f t="shared" si="495"/>
        <v>19616.044834986889</v>
      </c>
      <c r="W1470" s="166">
        <f t="shared" si="496"/>
        <v>18017.399720499354</v>
      </c>
      <c r="X1470" s="159"/>
      <c r="Y1470" s="167">
        <f t="shared" si="488"/>
        <v>44.245167263999996</v>
      </c>
      <c r="Z1470" s="168">
        <f t="shared" si="497"/>
        <v>5542.1273041285804</v>
      </c>
      <c r="AA1470" s="166">
        <f t="shared" si="498"/>
        <v>17709.326328135005</v>
      </c>
      <c r="AB1470" s="159"/>
      <c r="AC1470" s="169"/>
      <c r="AD1470" s="161" t="s">
        <v>1301</v>
      </c>
      <c r="AE1470" s="170">
        <v>40971</v>
      </c>
      <c r="AF1470" s="165">
        <f t="shared" si="499"/>
        <v>27560.606664654624</v>
      </c>
      <c r="AG1470" s="171">
        <f t="shared" si="489"/>
        <v>40.639327193726487</v>
      </c>
      <c r="AH1470" s="165">
        <f t="shared" si="500"/>
        <v>25314.505089775543</v>
      </c>
      <c r="AI1470" s="172">
        <f t="shared" si="490"/>
        <v>37.327351593097987</v>
      </c>
      <c r="AJ1470" s="168">
        <f t="shared" si="512"/>
        <v>5542.1273041285804</v>
      </c>
      <c r="AK1470" s="166">
        <f t="shared" si="513"/>
        <v>17709.326328135005</v>
      </c>
      <c r="AL1470" s="171">
        <f t="shared" si="507"/>
        <v>9.4777696075986491</v>
      </c>
      <c r="AM1470" s="165">
        <f t="shared" si="501"/>
        <v>21356.534291150831</v>
      </c>
      <c r="AN1470" s="171">
        <f t="shared" si="508"/>
        <v>1.5745574749905369</v>
      </c>
      <c r="AO1470" s="165">
        <f t="shared" si="502"/>
        <v>19616.044834986889</v>
      </c>
      <c r="AP1470" s="173">
        <f t="shared" si="509"/>
        <v>1.4462360607580467</v>
      </c>
      <c r="AQ1470" s="166">
        <f t="shared" si="503"/>
        <v>18017.399720499354</v>
      </c>
      <c r="AR1470" s="171">
        <f t="shared" si="510"/>
        <v>1.3283724326732012</v>
      </c>
    </row>
    <row r="1471" spans="1:44" x14ac:dyDescent="0.25">
      <c r="A1471" s="159" t="s">
        <v>1290</v>
      </c>
      <c r="B1471" s="160">
        <v>40972</v>
      </c>
      <c r="C1471" s="161">
        <v>4301350929</v>
      </c>
      <c r="D1471" s="162">
        <v>306</v>
      </c>
      <c r="E1471" s="162">
        <v>20549</v>
      </c>
      <c r="F1471" s="162" t="s">
        <v>1695</v>
      </c>
      <c r="G1471" s="162" t="s">
        <v>1696</v>
      </c>
      <c r="H1471" s="162">
        <v>40.098329999999898</v>
      </c>
      <c r="I1471" s="163">
        <v>-110.4808</v>
      </c>
      <c r="J1471" s="161">
        <v>20549</v>
      </c>
      <c r="K1471" s="162">
        <v>365</v>
      </c>
      <c r="L1471" s="162">
        <v>730</v>
      </c>
      <c r="M1471" s="162">
        <v>1095</v>
      </c>
      <c r="N1471" s="162">
        <v>1460</v>
      </c>
      <c r="O1471" s="162">
        <v>1825</v>
      </c>
      <c r="P1471" s="162">
        <v>2190</v>
      </c>
      <c r="Q1471" s="164">
        <v>2.3290384453705478E-4</v>
      </c>
      <c r="R1471" s="165">
        <f t="shared" si="491"/>
        <v>18874.322013996796</v>
      </c>
      <c r="S1471" s="165">
        <f t="shared" si="492"/>
        <v>17336.124944670988</v>
      </c>
      <c r="T1471" s="165">
        <f t="shared" si="493"/>
        <v>15923.286032439661</v>
      </c>
      <c r="U1471" s="165">
        <f t="shared" si="494"/>
        <v>14625.588987164514</v>
      </c>
      <c r="V1471" s="165">
        <f t="shared" si="495"/>
        <v>13433.650113782096</v>
      </c>
      <c r="W1471" s="166">
        <f t="shared" si="496"/>
        <v>12338.850458459683</v>
      </c>
      <c r="X1471" s="159"/>
      <c r="Y1471" s="167">
        <f t="shared" si="488"/>
        <v>30.300404655999998</v>
      </c>
      <c r="Z1471" s="168">
        <f t="shared" si="497"/>
        <v>3795.4133830746587</v>
      </c>
      <c r="AA1471" s="166">
        <f t="shared" si="498"/>
        <v>12127.872649365001</v>
      </c>
      <c r="AB1471" s="159"/>
      <c r="AC1471" s="169"/>
      <c r="AD1471" s="161" t="s">
        <v>1290</v>
      </c>
      <c r="AE1471" s="170">
        <v>40972</v>
      </c>
      <c r="AF1471" s="165">
        <f t="shared" si="499"/>
        <v>18874.322013996796</v>
      </c>
      <c r="AG1471" s="171">
        <f t="shared" si="489"/>
        <v>27.831018279806891</v>
      </c>
      <c r="AH1471" s="165">
        <f t="shared" si="500"/>
        <v>17336.124944670988</v>
      </c>
      <c r="AI1471" s="172">
        <f t="shared" si="490"/>
        <v>25.562879020414936</v>
      </c>
      <c r="AJ1471" s="168">
        <f t="shared" si="512"/>
        <v>3795.4133830746587</v>
      </c>
      <c r="AK1471" s="166">
        <f t="shared" si="513"/>
        <v>12127.872649365001</v>
      </c>
      <c r="AL1471" s="171">
        <f t="shared" si="507"/>
        <v>6.4906581239267034</v>
      </c>
      <c r="AM1471" s="165">
        <f t="shared" si="501"/>
        <v>14625.588987164514</v>
      </c>
      <c r="AN1471" s="171">
        <f t="shared" si="508"/>
        <v>1.0783037243744764</v>
      </c>
      <c r="AO1471" s="165">
        <f t="shared" si="502"/>
        <v>13433.650113782096</v>
      </c>
      <c r="AP1471" s="173">
        <f t="shared" si="509"/>
        <v>0.9904254086688361</v>
      </c>
      <c r="AQ1471" s="166">
        <f t="shared" si="503"/>
        <v>12338.850458459683</v>
      </c>
      <c r="AR1471" s="171">
        <f t="shared" si="510"/>
        <v>0.90970889552094958</v>
      </c>
    </row>
    <row r="1472" spans="1:44" x14ac:dyDescent="0.25">
      <c r="A1472" s="159" t="s">
        <v>1304</v>
      </c>
      <c r="B1472" s="160">
        <v>40980</v>
      </c>
      <c r="C1472" s="161">
        <v>4301350995</v>
      </c>
      <c r="D1472" s="162">
        <v>296</v>
      </c>
      <c r="E1472" s="162">
        <v>48730</v>
      </c>
      <c r="F1472" s="162" t="s">
        <v>1695</v>
      </c>
      <c r="G1472" s="162" t="s">
        <v>1696</v>
      </c>
      <c r="H1472" s="162">
        <v>40.220460000000003</v>
      </c>
      <c r="I1472" s="163">
        <v>-110.13111000000001</v>
      </c>
      <c r="J1472" s="161">
        <v>48730</v>
      </c>
      <c r="K1472" s="162">
        <v>365</v>
      </c>
      <c r="L1472" s="162">
        <v>730</v>
      </c>
      <c r="M1472" s="162">
        <v>1095</v>
      </c>
      <c r="N1472" s="162">
        <v>1460</v>
      </c>
      <c r="O1472" s="162">
        <v>1825</v>
      </c>
      <c r="P1472" s="162">
        <v>2190</v>
      </c>
      <c r="Q1472" s="164">
        <v>2.3290384453705478E-4</v>
      </c>
      <c r="R1472" s="165">
        <f t="shared" si="491"/>
        <v>44758.660360215283</v>
      </c>
      <c r="S1472" s="165">
        <f t="shared" si="492"/>
        <v>41110.972239710798</v>
      </c>
      <c r="T1472" s="165">
        <f t="shared" si="493"/>
        <v>37760.559071525851</v>
      </c>
      <c r="U1472" s="165">
        <f t="shared" si="494"/>
        <v>34683.193894813703</v>
      </c>
      <c r="V1472" s="165">
        <f t="shared" si="495"/>
        <v>31856.62416879661</v>
      </c>
      <c r="W1472" s="166">
        <f t="shared" si="496"/>
        <v>29260.410863825018</v>
      </c>
      <c r="X1472" s="159"/>
      <c r="Y1472" s="167">
        <f t="shared" si="488"/>
        <v>71.854529119999995</v>
      </c>
      <c r="Z1472" s="168">
        <f t="shared" si="497"/>
        <v>9000.4620252678051</v>
      </c>
      <c r="AA1472" s="166">
        <f t="shared" si="498"/>
        <v>28760.097046258044</v>
      </c>
      <c r="AB1472" s="159"/>
      <c r="AC1472" s="169"/>
      <c r="AD1472" s="161" t="s">
        <v>1304</v>
      </c>
      <c r="AE1472" s="170">
        <v>40980</v>
      </c>
      <c r="AF1472" s="165">
        <f t="shared" si="499"/>
        <v>44758.660360215283</v>
      </c>
      <c r="AG1472" s="171">
        <f t="shared" si="489"/>
        <v>65.998614082193285</v>
      </c>
      <c r="AH1472" s="165">
        <f t="shared" si="500"/>
        <v>41110.972239710798</v>
      </c>
      <c r="AI1472" s="172">
        <f t="shared" si="490"/>
        <v>60.619937450232115</v>
      </c>
      <c r="AJ1472" s="168">
        <f t="shared" si="512"/>
        <v>9000.4620252678051</v>
      </c>
      <c r="AK1472" s="166">
        <f t="shared" si="513"/>
        <v>28760.097046258044</v>
      </c>
      <c r="AL1472" s="171">
        <f t="shared" si="507"/>
        <v>15.391978703535367</v>
      </c>
      <c r="AM1472" s="165">
        <f t="shared" si="501"/>
        <v>34683.193894813703</v>
      </c>
      <c r="AN1472" s="171">
        <f t="shared" si="508"/>
        <v>2.5570947729217113</v>
      </c>
      <c r="AO1472" s="165">
        <f t="shared" si="502"/>
        <v>31856.62416879661</v>
      </c>
      <c r="AP1472" s="173">
        <f t="shared" si="509"/>
        <v>2.3486997014177033</v>
      </c>
      <c r="AQ1472" s="166">
        <f t="shared" si="503"/>
        <v>29260.410863825018</v>
      </c>
      <c r="AR1472" s="171">
        <f t="shared" si="510"/>
        <v>2.1572881638394019</v>
      </c>
    </row>
    <row r="1473" spans="1:44" x14ac:dyDescent="0.25">
      <c r="A1473" s="159" t="s">
        <v>1643</v>
      </c>
      <c r="B1473" s="160">
        <v>40980</v>
      </c>
      <c r="C1473" s="161">
        <v>4304751897</v>
      </c>
      <c r="D1473" s="162">
        <v>299</v>
      </c>
      <c r="E1473" s="162">
        <v>23933</v>
      </c>
      <c r="F1473" s="162" t="s">
        <v>1695</v>
      </c>
      <c r="G1473" s="162" t="s">
        <v>1697</v>
      </c>
      <c r="H1473" s="162">
        <v>40.180410000000002</v>
      </c>
      <c r="I1473" s="163">
        <v>-109.83351</v>
      </c>
      <c r="J1473" s="161">
        <v>23933</v>
      </c>
      <c r="K1473" s="162">
        <v>365</v>
      </c>
      <c r="L1473" s="162">
        <v>730</v>
      </c>
      <c r="M1473" s="162">
        <v>1095</v>
      </c>
      <c r="N1473" s="162">
        <v>1460</v>
      </c>
      <c r="O1473" s="162">
        <v>1825</v>
      </c>
      <c r="P1473" s="162">
        <v>2190</v>
      </c>
      <c r="Q1473" s="164">
        <v>2.3290384453705478E-4</v>
      </c>
      <c r="R1473" s="165">
        <f t="shared" si="491"/>
        <v>21982.536802812076</v>
      </c>
      <c r="S1473" s="165">
        <f t="shared" si="492"/>
        <v>20191.030137759051</v>
      </c>
      <c r="T1473" s="165">
        <f t="shared" si="493"/>
        <v>18545.525554254629</v>
      </c>
      <c r="U1473" s="165">
        <f t="shared" si="494"/>
        <v>17034.124348134133</v>
      </c>
      <c r="V1473" s="165">
        <f t="shared" si="495"/>
        <v>15645.897521687037</v>
      </c>
      <c r="W1473" s="166">
        <f t="shared" si="496"/>
        <v>14370.806755672567</v>
      </c>
      <c r="X1473" s="159"/>
      <c r="Y1473" s="167">
        <f t="shared" si="488"/>
        <v>35.290261551999997</v>
      </c>
      <c r="Z1473" s="168">
        <f t="shared" si="497"/>
        <v>4420.440337589459</v>
      </c>
      <c r="AA1473" s="166">
        <f t="shared" si="498"/>
        <v>14125.085216665169</v>
      </c>
      <c r="AB1473" s="159"/>
      <c r="AC1473" s="169"/>
      <c r="AD1473" s="161" t="s">
        <v>1643</v>
      </c>
      <c r="AE1473" s="170">
        <v>40980</v>
      </c>
      <c r="AF1473" s="165">
        <f t="shared" si="499"/>
        <v>21982.536802812076</v>
      </c>
      <c r="AG1473" s="171">
        <f t="shared" si="489"/>
        <v>32.414217747365726</v>
      </c>
      <c r="AH1473" s="165">
        <f t="shared" si="500"/>
        <v>20191.030137759051</v>
      </c>
      <c r="AI1473" s="172">
        <f t="shared" si="490"/>
        <v>29.772562343451781</v>
      </c>
      <c r="AJ1473" s="168">
        <f t="shared" si="512"/>
        <v>4420.440337589459</v>
      </c>
      <c r="AK1473" s="166">
        <f t="shared" si="513"/>
        <v>14125.085216665169</v>
      </c>
      <c r="AL1473" s="171">
        <f t="shared" si="507"/>
        <v>7.5595367599366279</v>
      </c>
      <c r="AM1473" s="165">
        <f t="shared" si="501"/>
        <v>17034.124348134133</v>
      </c>
      <c r="AN1473" s="171">
        <f t="shared" si="508"/>
        <v>1.2558782926397558</v>
      </c>
      <c r="AO1473" s="165">
        <f t="shared" si="502"/>
        <v>15645.897521687037</v>
      </c>
      <c r="AP1473" s="173">
        <f t="shared" si="509"/>
        <v>1.1535282157609255</v>
      </c>
      <c r="AQ1473" s="166">
        <f t="shared" si="503"/>
        <v>14370.806755672567</v>
      </c>
      <c r="AR1473" s="171">
        <f t="shared" si="510"/>
        <v>1.0595193438368236</v>
      </c>
    </row>
    <row r="1474" spans="1:44" x14ac:dyDescent="0.25">
      <c r="A1474" s="43" t="s">
        <v>1282</v>
      </c>
      <c r="B1474" s="4">
        <v>40983</v>
      </c>
      <c r="C1474" s="37">
        <v>4301350910</v>
      </c>
      <c r="D1474" s="38">
        <v>258</v>
      </c>
      <c r="E1474" s="38">
        <v>2203</v>
      </c>
      <c r="F1474" s="38" t="s">
        <v>1695</v>
      </c>
      <c r="G1474" s="38" t="s">
        <v>1696</v>
      </c>
      <c r="H1474" s="38">
        <v>40.058079999999897</v>
      </c>
      <c r="I1474" s="39">
        <v>-110.20149000000001</v>
      </c>
      <c r="J1474" s="37">
        <v>2203</v>
      </c>
      <c r="K1474" s="38">
        <v>365</v>
      </c>
      <c r="L1474" s="38">
        <v>730</v>
      </c>
      <c r="M1474" s="38">
        <v>1095</v>
      </c>
      <c r="N1474" s="38">
        <v>1460</v>
      </c>
      <c r="O1474" s="38">
        <v>1825</v>
      </c>
      <c r="P1474" s="38">
        <v>2190</v>
      </c>
      <c r="Q1474" s="40">
        <v>2.3290384453705478E-4</v>
      </c>
      <c r="R1474" s="41">
        <f t="shared" si="491"/>
        <v>2023.4625235697572</v>
      </c>
      <c r="S1474" s="41">
        <f t="shared" si="492"/>
        <v>1858.5567790700366</v>
      </c>
      <c r="T1474" s="41">
        <f t="shared" si="493"/>
        <v>1707.0903269971568</v>
      </c>
      <c r="U1474" s="41">
        <f t="shared" si="494"/>
        <v>1567.9679078652696</v>
      </c>
      <c r="V1474" s="41">
        <f t="shared" si="495"/>
        <v>1440.1835223447349</v>
      </c>
      <c r="W1474" s="42">
        <f t="shared" si="496"/>
        <v>1322.8131568439671</v>
      </c>
      <c r="X1474" s="43"/>
      <c r="Y1474" s="176">
        <f t="shared" si="488"/>
        <v>3.2484204320000001</v>
      </c>
      <c r="Z1474" s="155">
        <f t="shared" si="497"/>
        <v>406.8955025993223</v>
      </c>
      <c r="AA1474" s="156">
        <f t="shared" si="498"/>
        <v>1300.1948243978345</v>
      </c>
      <c r="AB1474" s="43"/>
      <c r="AC1474" s="175"/>
      <c r="AD1474" s="37" t="s">
        <v>1282</v>
      </c>
      <c r="AE1474" s="57">
        <v>40983</v>
      </c>
      <c r="AF1474" s="41">
        <f t="shared" si="499"/>
        <v>2023.4625235697572</v>
      </c>
      <c r="AG1474" s="85">
        <f t="shared" si="489"/>
        <v>2.9836845233546438</v>
      </c>
      <c r="AH1474" s="41">
        <f t="shared" si="500"/>
        <v>1858.5567790700366</v>
      </c>
      <c r="AI1474" s="87">
        <f t="shared" si="490"/>
        <v>2.7405237472370478</v>
      </c>
      <c r="AJ1474" s="155">
        <f t="shared" ref="AJ1474:AJ1475" si="514">T1474</f>
        <v>1707.0903269971568</v>
      </c>
      <c r="AK1474" s="56"/>
      <c r="AL1474" s="85">
        <f>AJ1474*$X$11</f>
        <v>2.5171797991316955</v>
      </c>
      <c r="AM1474" s="41">
        <f t="shared" si="501"/>
        <v>1567.9679078652696</v>
      </c>
      <c r="AN1474" s="85">
        <f>(AM1474*$X$11)</f>
        <v>2.3120376707352861</v>
      </c>
      <c r="AO1474" s="41">
        <f t="shared" si="502"/>
        <v>1440.1835223447349</v>
      </c>
      <c r="AP1474" s="91">
        <f t="shared" ref="AP1474:AP1475" si="515">(AO1474*$X$11)</f>
        <v>2.1236139717722948</v>
      </c>
      <c r="AQ1474" s="42">
        <f t="shared" si="503"/>
        <v>1322.8131568439671</v>
      </c>
      <c r="AR1474" s="85">
        <f t="shared" ref="AR1474:AR1475" si="516">(AQ1474*$X$11)</f>
        <v>1.9505462035453307</v>
      </c>
    </row>
    <row r="1475" spans="1:44" x14ac:dyDescent="0.25">
      <c r="A1475" s="43" t="s">
        <v>1283</v>
      </c>
      <c r="B1475" s="4">
        <v>40983</v>
      </c>
      <c r="C1475" s="37">
        <v>4301350911</v>
      </c>
      <c r="D1475" s="38">
        <v>251</v>
      </c>
      <c r="E1475" s="38">
        <v>2327</v>
      </c>
      <c r="F1475" s="38" t="s">
        <v>1695</v>
      </c>
      <c r="G1475" s="38" t="s">
        <v>1696</v>
      </c>
      <c r="H1475" s="38">
        <v>40.058039999999899</v>
      </c>
      <c r="I1475" s="39">
        <v>-110.20143</v>
      </c>
      <c r="J1475" s="37">
        <v>2327</v>
      </c>
      <c r="K1475" s="38">
        <v>365</v>
      </c>
      <c r="L1475" s="38">
        <v>730</v>
      </c>
      <c r="M1475" s="38">
        <v>1095</v>
      </c>
      <c r="N1475" s="38">
        <v>1460</v>
      </c>
      <c r="O1475" s="38">
        <v>1825</v>
      </c>
      <c r="P1475" s="38">
        <v>2190</v>
      </c>
      <c r="Q1475" s="40">
        <v>2.3290384453705478E-4</v>
      </c>
      <c r="R1475" s="41">
        <f t="shared" si="491"/>
        <v>2137.3569189045961</v>
      </c>
      <c r="S1475" s="41">
        <f t="shared" si="492"/>
        <v>1963.169144301396</v>
      </c>
      <c r="T1475" s="41">
        <f t="shared" si="493"/>
        <v>1803.1771179856485</v>
      </c>
      <c r="U1475" s="41">
        <f t="shared" si="494"/>
        <v>1656.2239317305866</v>
      </c>
      <c r="V1475" s="41">
        <f t="shared" si="495"/>
        <v>1521.246961641488</v>
      </c>
      <c r="W1475" s="42">
        <f t="shared" si="496"/>
        <v>1397.2701842832098</v>
      </c>
      <c r="X1475" s="43"/>
      <c r="Y1475" s="176">
        <f t="shared" si="488"/>
        <v>3.4312638879999997</v>
      </c>
      <c r="Z1475" s="155">
        <f t="shared" si="497"/>
        <v>429.79838154726411</v>
      </c>
      <c r="AA1475" s="156">
        <f t="shared" si="498"/>
        <v>1373.3787364383843</v>
      </c>
      <c r="AB1475" s="43"/>
      <c r="AC1475" s="175"/>
      <c r="AD1475" s="37" t="s">
        <v>1283</v>
      </c>
      <c r="AE1475" s="57">
        <v>40983</v>
      </c>
      <c r="AF1475" s="41">
        <f t="shared" si="499"/>
        <v>2137.3569189045961</v>
      </c>
      <c r="AG1475" s="85">
        <f t="shared" si="489"/>
        <v>3.1516268206292586</v>
      </c>
      <c r="AH1475" s="41">
        <f t="shared" si="500"/>
        <v>1963.169144301396</v>
      </c>
      <c r="AI1475" s="87">
        <f t="shared" si="490"/>
        <v>2.8947792827147576</v>
      </c>
      <c r="AJ1475" s="155">
        <f t="shared" si="514"/>
        <v>1803.1771179856485</v>
      </c>
      <c r="AK1475" s="56"/>
      <c r="AL1475" s="85">
        <f>AJ1475*$X$11</f>
        <v>2.6588640002630299</v>
      </c>
      <c r="AM1475" s="41">
        <f t="shared" si="501"/>
        <v>1656.2239317305866</v>
      </c>
      <c r="AN1475" s="85">
        <f>(AM1475*$X$11)</f>
        <v>2.4421750611897459</v>
      </c>
      <c r="AO1475" s="41">
        <f t="shared" si="502"/>
        <v>1521.246961641488</v>
      </c>
      <c r="AP1475" s="91">
        <f t="shared" si="515"/>
        <v>2.2431455798066864</v>
      </c>
      <c r="AQ1475" s="42">
        <f t="shared" si="503"/>
        <v>1397.2701842832098</v>
      </c>
      <c r="AR1475" s="85">
        <f t="shared" si="516"/>
        <v>2.0603363666137011</v>
      </c>
    </row>
    <row r="1476" spans="1:44" x14ac:dyDescent="0.25">
      <c r="A1476" s="159" t="s">
        <v>1622</v>
      </c>
      <c r="B1476" s="160">
        <v>40984</v>
      </c>
      <c r="C1476" s="161">
        <v>4304751729</v>
      </c>
      <c r="D1476" s="162">
        <v>302</v>
      </c>
      <c r="E1476" s="162">
        <v>12194</v>
      </c>
      <c r="F1476" s="162" t="s">
        <v>1695</v>
      </c>
      <c r="G1476" s="162" t="s">
        <v>1697</v>
      </c>
      <c r="H1476" s="162">
        <v>40.147860000000001</v>
      </c>
      <c r="I1476" s="163">
        <v>-109.80506</v>
      </c>
      <c r="J1476" s="161">
        <v>12194</v>
      </c>
      <c r="K1476" s="162">
        <v>365</v>
      </c>
      <c r="L1476" s="162">
        <v>730</v>
      </c>
      <c r="M1476" s="162">
        <v>1095</v>
      </c>
      <c r="N1476" s="162">
        <v>1460</v>
      </c>
      <c r="O1476" s="162">
        <v>1825</v>
      </c>
      <c r="P1476" s="162">
        <v>2190</v>
      </c>
      <c r="Q1476" s="164">
        <v>2.3290384453705478E-4</v>
      </c>
      <c r="R1476" s="165">
        <f t="shared" si="491"/>
        <v>11200.22787671794</v>
      </c>
      <c r="S1476" s="165">
        <f t="shared" si="492"/>
        <v>10287.445013154802</v>
      </c>
      <c r="T1476" s="165">
        <f t="shared" si="493"/>
        <v>9449.0510428521684</v>
      </c>
      <c r="U1476" s="165">
        <f t="shared" si="494"/>
        <v>8678.983508174806</v>
      </c>
      <c r="V1476" s="165">
        <f t="shared" si="495"/>
        <v>7971.6740224565128</v>
      </c>
      <c r="W1476" s="166">
        <f t="shared" si="496"/>
        <v>7322.0080047913461</v>
      </c>
      <c r="X1476" s="159"/>
      <c r="Y1476" s="167">
        <f t="shared" ref="Y1476:Y1539" si="517">J1476*$X$11</f>
        <v>17.980589536</v>
      </c>
      <c r="Z1476" s="168">
        <f t="shared" si="497"/>
        <v>2252.2395636387359</v>
      </c>
      <c r="AA1476" s="166">
        <f t="shared" si="498"/>
        <v>7196.811479213432</v>
      </c>
      <c r="AB1476" s="159"/>
      <c r="AC1476" s="169"/>
      <c r="AD1476" s="161" t="s">
        <v>1622</v>
      </c>
      <c r="AE1476" s="170">
        <v>40984</v>
      </c>
      <c r="AF1476" s="165">
        <f t="shared" si="499"/>
        <v>11200.22787671794</v>
      </c>
      <c r="AG1476" s="171">
        <f t="shared" ref="AG1476:AG1539" si="518">AF1476*$X$11</f>
        <v>16.515228814247177</v>
      </c>
      <c r="AH1476" s="165">
        <f t="shared" si="500"/>
        <v>10287.445013154802</v>
      </c>
      <c r="AI1476" s="172">
        <f t="shared" ref="AI1476:AI1539" si="519">AH1476*$X$11</f>
        <v>15.169290319477334</v>
      </c>
      <c r="AJ1476" s="168">
        <f>Z1476</f>
        <v>2252.2395636387359</v>
      </c>
      <c r="AK1476" s="166">
        <f>AA1476</f>
        <v>7196.811479213432</v>
      </c>
      <c r="AL1476" s="171">
        <f t="shared" si="507"/>
        <v>3.8516270944163811</v>
      </c>
      <c r="AM1476" s="165">
        <f t="shared" si="501"/>
        <v>8678.983508174806</v>
      </c>
      <c r="AN1476" s="171">
        <f t="shared" si="508"/>
        <v>0.63987715290390612</v>
      </c>
      <c r="AO1476" s="165">
        <f t="shared" si="502"/>
        <v>7971.6740224565128</v>
      </c>
      <c r="AP1476" s="173">
        <f t="shared" si="509"/>
        <v>0.58772920498845627</v>
      </c>
      <c r="AQ1476" s="166">
        <f t="shared" si="503"/>
        <v>7322.0080047913461</v>
      </c>
      <c r="AR1476" s="171">
        <f t="shared" si="510"/>
        <v>0.53983114857085301</v>
      </c>
    </row>
    <row r="1477" spans="1:44" x14ac:dyDescent="0.25">
      <c r="A1477" s="159" t="s">
        <v>1222</v>
      </c>
      <c r="B1477" s="160">
        <v>40989</v>
      </c>
      <c r="C1477" s="161">
        <v>4301350707</v>
      </c>
      <c r="D1477" s="162">
        <v>286</v>
      </c>
      <c r="E1477" s="162">
        <v>44133</v>
      </c>
      <c r="F1477" s="162" t="s">
        <v>1695</v>
      </c>
      <c r="G1477" s="162" t="s">
        <v>1696</v>
      </c>
      <c r="H1477" s="162">
        <v>40.283270000000002</v>
      </c>
      <c r="I1477" s="163">
        <v>-110.31035</v>
      </c>
      <c r="J1477" s="161">
        <v>44133</v>
      </c>
      <c r="K1477" s="162">
        <v>365</v>
      </c>
      <c r="L1477" s="162">
        <v>730</v>
      </c>
      <c r="M1477" s="162">
        <v>1095</v>
      </c>
      <c r="N1477" s="162">
        <v>1460</v>
      </c>
      <c r="O1477" s="162">
        <v>1825</v>
      </c>
      <c r="P1477" s="162">
        <v>2190</v>
      </c>
      <c r="Q1477" s="164">
        <v>2.3290384453705478E-4</v>
      </c>
      <c r="R1477" s="165">
        <f t="shared" ref="R1477:R1540" si="520">(J1477*(EXP(-Q1477*K1477)))</f>
        <v>40536.301204132593</v>
      </c>
      <c r="S1477" s="165">
        <f t="shared" ref="S1477:S1540" si="521">(J1477*(EXP(-Q1477*L1477)))</f>
        <v>37232.721893190166</v>
      </c>
      <c r="T1477" s="165">
        <f t="shared" ref="T1477:T1540" si="522">(J1477*(EXP(-Q1477*M1477)))</f>
        <v>34198.373763670228</v>
      </c>
      <c r="U1477" s="165">
        <f t="shared" ref="U1477:U1540" si="523">(J1477*(EXP(-Q1477*N1477)))</f>
        <v>31411.315332645459</v>
      </c>
      <c r="V1477" s="165">
        <f t="shared" ref="V1477:V1540" si="524">(J1477*(EXP(-Q1477*O1477)))</f>
        <v>28851.393278093594</v>
      </c>
      <c r="W1477" s="166">
        <f t="shared" ref="W1477:W1540" si="525">(J1477*(EXP(-Q1477*P1477)))</f>
        <v>26500.096709484704</v>
      </c>
      <c r="X1477" s="159"/>
      <c r="Y1477" s="167">
        <f t="shared" si="517"/>
        <v>65.076050351999996</v>
      </c>
      <c r="Z1477" s="168">
        <f t="shared" ref="Z1477:Z1540" si="526">(87/365)*T1477</f>
        <v>8151.3931984638621</v>
      </c>
      <c r="AA1477" s="166">
        <f t="shared" ref="AA1477:AA1540" si="527">(278/365)*T1477</f>
        <v>26046.980565206366</v>
      </c>
      <c r="AB1477" s="159"/>
      <c r="AC1477" s="169"/>
      <c r="AD1477" s="161" t="s">
        <v>1222</v>
      </c>
      <c r="AE1477" s="170">
        <v>40989</v>
      </c>
      <c r="AF1477" s="165">
        <f t="shared" ref="AF1477:AF1540" si="528">R1477</f>
        <v>40536.301204132593</v>
      </c>
      <c r="AG1477" s="171">
        <f t="shared" si="518"/>
        <v>59.772559722746486</v>
      </c>
      <c r="AH1477" s="165">
        <f t="shared" ref="AH1477:AH1540" si="529">S1477</f>
        <v>37232.721893190166</v>
      </c>
      <c r="AI1477" s="172">
        <f t="shared" si="519"/>
        <v>54.901286671272196</v>
      </c>
      <c r="AJ1477" s="168">
        <f>Z1477</f>
        <v>8151.3931984638621</v>
      </c>
      <c r="AK1477" s="166">
        <f>AA1477</f>
        <v>26046.980565206366</v>
      </c>
      <c r="AL1477" s="171">
        <f t="shared" si="507"/>
        <v>13.939958877962781</v>
      </c>
      <c r="AM1477" s="165">
        <f t="shared" ref="AM1477:AM1540" si="530">U1477</f>
        <v>31411.315332645459</v>
      </c>
      <c r="AN1477" s="171">
        <f t="shared" si="508"/>
        <v>2.3158683277930203</v>
      </c>
      <c r="AO1477" s="165">
        <f t="shared" ref="AO1477:AO1540" si="531">V1477</f>
        <v>28851.393278093594</v>
      </c>
      <c r="AP1477" s="173">
        <f t="shared" si="509"/>
        <v>2.1271324424926639</v>
      </c>
      <c r="AQ1477" s="166">
        <f t="shared" ref="AQ1477:AQ1540" si="532">W1477</f>
        <v>26500.096709484704</v>
      </c>
      <c r="AR1477" s="171">
        <f t="shared" si="510"/>
        <v>1.9537779301195222</v>
      </c>
    </row>
    <row r="1478" spans="1:44" x14ac:dyDescent="0.25">
      <c r="A1478" s="43" t="s">
        <v>1631</v>
      </c>
      <c r="B1478" s="4">
        <v>40990</v>
      </c>
      <c r="C1478" s="37">
        <v>4304751746</v>
      </c>
      <c r="D1478" s="38">
        <v>212</v>
      </c>
      <c r="E1478" s="38">
        <v>3486</v>
      </c>
      <c r="F1478" s="38" t="s">
        <v>1695</v>
      </c>
      <c r="G1478" s="38" t="s">
        <v>1697</v>
      </c>
      <c r="H1478" s="38">
        <v>40.144280000000002</v>
      </c>
      <c r="I1478" s="39">
        <v>-109.81912</v>
      </c>
      <c r="J1478" s="37">
        <v>3486</v>
      </c>
      <c r="K1478" s="38">
        <v>365</v>
      </c>
      <c r="L1478" s="38">
        <v>730</v>
      </c>
      <c r="M1478" s="38">
        <v>1095</v>
      </c>
      <c r="N1478" s="38">
        <v>1460</v>
      </c>
      <c r="O1478" s="38">
        <v>1825</v>
      </c>
      <c r="P1478" s="38">
        <v>2190</v>
      </c>
      <c r="Q1478" s="40">
        <v>2.3290384453705478E-4</v>
      </c>
      <c r="R1478" s="41">
        <f t="shared" si="520"/>
        <v>3201.9021140100654</v>
      </c>
      <c r="S1478" s="41">
        <f t="shared" si="521"/>
        <v>2940.9572999719235</v>
      </c>
      <c r="T1478" s="41">
        <f t="shared" si="522"/>
        <v>2701.2786563377613</v>
      </c>
      <c r="U1478" s="41">
        <f t="shared" si="523"/>
        <v>2481.1330580201225</v>
      </c>
      <c r="V1478" s="41">
        <f t="shared" si="524"/>
        <v>2278.9286241006562</v>
      </c>
      <c r="W1478" s="42">
        <f t="shared" si="525"/>
        <v>2093.2032068806488</v>
      </c>
      <c r="X1478" s="43"/>
      <c r="Y1478" s="176">
        <f t="shared" si="517"/>
        <v>5.1402603839999994</v>
      </c>
      <c r="Z1478" s="155">
        <f t="shared" si="526"/>
        <v>643.86641945584995</v>
      </c>
      <c r="AA1478" s="156">
        <f t="shared" si="527"/>
        <v>2057.4122368819112</v>
      </c>
      <c r="AB1478" s="43"/>
      <c r="AC1478" s="175"/>
      <c r="AD1478" s="37" t="s">
        <v>1631</v>
      </c>
      <c r="AE1478" s="57">
        <v>40990</v>
      </c>
      <c r="AF1478" s="41">
        <f t="shared" si="528"/>
        <v>3201.9021140100654</v>
      </c>
      <c r="AG1478" s="85">
        <f t="shared" si="518"/>
        <v>4.7213455508008577</v>
      </c>
      <c r="AH1478" s="41">
        <f t="shared" si="529"/>
        <v>2940.9572999719235</v>
      </c>
      <c r="AI1478" s="87">
        <f t="shared" si="519"/>
        <v>4.3365709409297999</v>
      </c>
      <c r="AJ1478" s="155">
        <f t="shared" ref="AJ1478" si="533">T1478</f>
        <v>2701.2786563377613</v>
      </c>
      <c r="AK1478" s="56"/>
      <c r="AL1478" s="85">
        <f t="shared" si="507"/>
        <v>3.9831542350309075</v>
      </c>
      <c r="AM1478" s="41">
        <f t="shared" si="530"/>
        <v>2481.1330580201225</v>
      </c>
      <c r="AN1478" s="85">
        <f>(AM1478*$X$11)</f>
        <v>3.6585398639052231</v>
      </c>
      <c r="AO1478" s="41">
        <f t="shared" si="531"/>
        <v>2278.9286241006562</v>
      </c>
      <c r="AP1478" s="91">
        <f>(AO1478*$X$11)</f>
        <v>3.3603805290958779</v>
      </c>
      <c r="AQ1478" s="42">
        <f t="shared" si="532"/>
        <v>2093.2032068806488</v>
      </c>
      <c r="AR1478" s="85">
        <f>(AQ1478*$X$11)</f>
        <v>3.0865202294866192</v>
      </c>
    </row>
    <row r="1479" spans="1:44" x14ac:dyDescent="0.25">
      <c r="A1479" s="159" t="s">
        <v>1230</v>
      </c>
      <c r="B1479" s="160">
        <v>40991</v>
      </c>
      <c r="C1479" s="161">
        <v>4301350716</v>
      </c>
      <c r="D1479" s="162">
        <v>284</v>
      </c>
      <c r="E1479" s="162">
        <v>41073</v>
      </c>
      <c r="F1479" s="162" t="s">
        <v>1695</v>
      </c>
      <c r="G1479" s="162" t="s">
        <v>1696</v>
      </c>
      <c r="H1479" s="162">
        <v>40.29627</v>
      </c>
      <c r="I1479" s="163">
        <v>-110.29132</v>
      </c>
      <c r="J1479" s="161">
        <v>41073</v>
      </c>
      <c r="K1479" s="162">
        <v>365</v>
      </c>
      <c r="L1479" s="162">
        <v>730</v>
      </c>
      <c r="M1479" s="162">
        <v>1095</v>
      </c>
      <c r="N1479" s="162">
        <v>1460</v>
      </c>
      <c r="O1479" s="162">
        <v>1825</v>
      </c>
      <c r="P1479" s="162">
        <v>2190</v>
      </c>
      <c r="Q1479" s="164">
        <v>2.3290384453705478E-4</v>
      </c>
      <c r="R1479" s="165">
        <f t="shared" si="520"/>
        <v>37725.681448288989</v>
      </c>
      <c r="S1479" s="165">
        <f t="shared" si="521"/>
        <v>34651.15868667436</v>
      </c>
      <c r="T1479" s="165">
        <f t="shared" si="522"/>
        <v>31827.199727986481</v>
      </c>
      <c r="U1479" s="165">
        <f t="shared" si="523"/>
        <v>29233.384421130377</v>
      </c>
      <c r="V1479" s="165">
        <f t="shared" si="524"/>
        <v>26850.956792222103</v>
      </c>
      <c r="W1479" s="166">
        <f t="shared" si="525"/>
        <v>24662.689419451774</v>
      </c>
      <c r="X1479" s="159"/>
      <c r="Y1479" s="167">
        <f t="shared" si="517"/>
        <v>60.563945711999999</v>
      </c>
      <c r="Z1479" s="168">
        <f t="shared" si="526"/>
        <v>7586.209250232394</v>
      </c>
      <c r="AA1479" s="166">
        <f t="shared" si="527"/>
        <v>24240.990477754087</v>
      </c>
      <c r="AB1479" s="159"/>
      <c r="AC1479" s="169"/>
      <c r="AD1479" s="161" t="s">
        <v>1230</v>
      </c>
      <c r="AE1479" s="170">
        <v>40991</v>
      </c>
      <c r="AF1479" s="165">
        <f t="shared" si="528"/>
        <v>37725.681448288989</v>
      </c>
      <c r="AG1479" s="171">
        <f t="shared" si="518"/>
        <v>55.628177225485835</v>
      </c>
      <c r="AH1479" s="165">
        <f t="shared" si="529"/>
        <v>34651.15868667436</v>
      </c>
      <c r="AI1479" s="172">
        <f t="shared" si="519"/>
        <v>51.094658134483552</v>
      </c>
      <c r="AJ1479" s="168">
        <f t="shared" ref="AJ1479:AJ1488" si="534">Z1479</f>
        <v>7586.209250232394</v>
      </c>
      <c r="AK1479" s="166">
        <f t="shared" ref="AK1479:AK1488" si="535">AA1479</f>
        <v>24240.990477754087</v>
      </c>
      <c r="AL1479" s="171">
        <f t="shared" si="507"/>
        <v>12.973419685826146</v>
      </c>
      <c r="AM1479" s="165">
        <f t="shared" si="530"/>
        <v>29233.384421130377</v>
      </c>
      <c r="AN1479" s="171">
        <f t="shared" si="508"/>
        <v>2.1552955798935653</v>
      </c>
      <c r="AO1479" s="165">
        <f t="shared" si="531"/>
        <v>26850.956792222103</v>
      </c>
      <c r="AP1479" s="173">
        <f t="shared" si="509"/>
        <v>1.9796458616115191</v>
      </c>
      <c r="AQ1479" s="166">
        <f t="shared" si="532"/>
        <v>24662.689419451774</v>
      </c>
      <c r="AR1479" s="171">
        <f t="shared" si="510"/>
        <v>1.8183110353658063</v>
      </c>
    </row>
    <row r="1480" spans="1:44" x14ac:dyDescent="0.25">
      <c r="A1480" s="159" t="s">
        <v>1255</v>
      </c>
      <c r="B1480" s="160">
        <v>40991</v>
      </c>
      <c r="C1480" s="161">
        <v>4301350795</v>
      </c>
      <c r="D1480" s="162">
        <v>284</v>
      </c>
      <c r="E1480" s="162">
        <v>6995</v>
      </c>
      <c r="F1480" s="162" t="s">
        <v>1695</v>
      </c>
      <c r="G1480" s="162" t="s">
        <v>1696</v>
      </c>
      <c r="H1480" s="162">
        <v>40.050730000000001</v>
      </c>
      <c r="I1480" s="163">
        <v>-110.074929999999</v>
      </c>
      <c r="J1480" s="161">
        <v>6995</v>
      </c>
      <c r="K1480" s="162">
        <v>365</v>
      </c>
      <c r="L1480" s="162">
        <v>730</v>
      </c>
      <c r="M1480" s="162">
        <v>1095</v>
      </c>
      <c r="N1480" s="162">
        <v>1460</v>
      </c>
      <c r="O1480" s="162">
        <v>1825</v>
      </c>
      <c r="P1480" s="162">
        <v>2190</v>
      </c>
      <c r="Q1480" s="164">
        <v>2.3290384453705478E-4</v>
      </c>
      <c r="R1480" s="165">
        <f t="shared" si="520"/>
        <v>6424.9298013483667</v>
      </c>
      <c r="S1480" s="165">
        <f t="shared" si="521"/>
        <v>5901.3185063980509</v>
      </c>
      <c r="T1480" s="165">
        <f t="shared" si="522"/>
        <v>5420.3798626169364</v>
      </c>
      <c r="U1480" s="165">
        <f t="shared" si="523"/>
        <v>4978.6361849830055</v>
      </c>
      <c r="V1480" s="165">
        <f t="shared" si="524"/>
        <v>4572.8932087160329</v>
      </c>
      <c r="W1480" s="166">
        <f t="shared" si="525"/>
        <v>4200.21699143148</v>
      </c>
      <c r="X1480" s="159"/>
      <c r="Y1480" s="167">
        <f t="shared" si="517"/>
        <v>10.31443528</v>
      </c>
      <c r="Z1480" s="168">
        <f t="shared" si="526"/>
        <v>1291.9809535552697</v>
      </c>
      <c r="AA1480" s="166">
        <f t="shared" si="527"/>
        <v>4128.3989090616669</v>
      </c>
      <c r="AB1480" s="159"/>
      <c r="AC1480" s="169"/>
      <c r="AD1480" s="161" t="s">
        <v>1255</v>
      </c>
      <c r="AE1480" s="170">
        <v>40991</v>
      </c>
      <c r="AF1480" s="165">
        <f t="shared" si="528"/>
        <v>6424.9298013483667</v>
      </c>
      <c r="AG1480" s="171">
        <f t="shared" si="518"/>
        <v>9.4738416889994248</v>
      </c>
      <c r="AH1480" s="165">
        <f t="shared" si="529"/>
        <v>5901.3185063980509</v>
      </c>
      <c r="AI1480" s="172">
        <f t="shared" si="519"/>
        <v>8.7017537956982078</v>
      </c>
      <c r="AJ1480" s="168">
        <f t="shared" si="534"/>
        <v>1291.9809535552697</v>
      </c>
      <c r="AK1480" s="166">
        <f t="shared" si="535"/>
        <v>4128.3989090616669</v>
      </c>
      <c r="AL1480" s="171">
        <f t="shared" si="507"/>
        <v>2.209458055227373</v>
      </c>
      <c r="AM1480" s="165">
        <f t="shared" si="530"/>
        <v>4978.6361849830055</v>
      </c>
      <c r="AN1480" s="171">
        <f t="shared" si="508"/>
        <v>0.36706090573747935</v>
      </c>
      <c r="AO1480" s="165">
        <f t="shared" si="531"/>
        <v>4572.8932087160329</v>
      </c>
      <c r="AP1480" s="173">
        <f t="shared" si="509"/>
        <v>0.33714661217764902</v>
      </c>
      <c r="AQ1480" s="166">
        <f t="shared" si="532"/>
        <v>4200.21699143148</v>
      </c>
      <c r="AR1480" s="171">
        <f t="shared" si="510"/>
        <v>0.30967023817066724</v>
      </c>
    </row>
    <row r="1481" spans="1:44" x14ac:dyDescent="0.25">
      <c r="A1481" s="159" t="s">
        <v>1294</v>
      </c>
      <c r="B1481" s="160">
        <v>40991</v>
      </c>
      <c r="C1481" s="161">
        <v>4301350955</v>
      </c>
      <c r="D1481" s="162">
        <v>286</v>
      </c>
      <c r="E1481" s="162">
        <v>45333</v>
      </c>
      <c r="F1481" s="162" t="s">
        <v>1695</v>
      </c>
      <c r="G1481" s="162" t="s">
        <v>1696</v>
      </c>
      <c r="H1481" s="162">
        <v>40.234549999999899</v>
      </c>
      <c r="I1481" s="163">
        <v>-110.22101000000001</v>
      </c>
      <c r="J1481" s="161">
        <v>45333</v>
      </c>
      <c r="K1481" s="162">
        <v>365</v>
      </c>
      <c r="L1481" s="162">
        <v>730</v>
      </c>
      <c r="M1481" s="162">
        <v>1095</v>
      </c>
      <c r="N1481" s="162">
        <v>1460</v>
      </c>
      <c r="O1481" s="162">
        <v>1825</v>
      </c>
      <c r="P1481" s="162">
        <v>2190</v>
      </c>
      <c r="Q1481" s="164">
        <v>2.3290384453705478E-4</v>
      </c>
      <c r="R1481" s="165">
        <f t="shared" si="520"/>
        <v>41638.505029953609</v>
      </c>
      <c r="S1481" s="165">
        <f t="shared" si="521"/>
        <v>38245.099621235575</v>
      </c>
      <c r="T1481" s="165">
        <f t="shared" si="522"/>
        <v>35128.245934526603</v>
      </c>
      <c r="U1481" s="165">
        <f t="shared" si="523"/>
        <v>32265.405886180783</v>
      </c>
      <c r="V1481" s="165">
        <f t="shared" si="524"/>
        <v>29635.878174513786</v>
      </c>
      <c r="W1481" s="166">
        <f t="shared" si="525"/>
        <v>27220.648587928987</v>
      </c>
      <c r="X1481" s="159"/>
      <c r="Y1481" s="167">
        <f t="shared" si="517"/>
        <v>66.845503151999992</v>
      </c>
      <c r="Z1481" s="168">
        <f t="shared" si="526"/>
        <v>8373.0339624762037</v>
      </c>
      <c r="AA1481" s="166">
        <f t="shared" si="527"/>
        <v>26755.211972050398</v>
      </c>
      <c r="AB1481" s="159"/>
      <c r="AC1481" s="169"/>
      <c r="AD1481" s="161" t="s">
        <v>1294</v>
      </c>
      <c r="AE1481" s="170">
        <v>40991</v>
      </c>
      <c r="AF1481" s="165">
        <f t="shared" si="528"/>
        <v>41638.505029953609</v>
      </c>
      <c r="AG1481" s="171">
        <f t="shared" si="518"/>
        <v>61.397807760887915</v>
      </c>
      <c r="AH1481" s="165">
        <f t="shared" si="529"/>
        <v>38245.099621235575</v>
      </c>
      <c r="AI1481" s="172">
        <f t="shared" si="519"/>
        <v>56.394082175895186</v>
      </c>
      <c r="AJ1481" s="168">
        <f t="shared" si="534"/>
        <v>8373.0339624762037</v>
      </c>
      <c r="AK1481" s="166">
        <f t="shared" si="535"/>
        <v>26755.211972050398</v>
      </c>
      <c r="AL1481" s="171">
        <f t="shared" si="507"/>
        <v>14.318993855271266</v>
      </c>
      <c r="AM1481" s="165">
        <f t="shared" si="530"/>
        <v>32265.405886180783</v>
      </c>
      <c r="AN1481" s="171">
        <f t="shared" si="508"/>
        <v>2.3788380328516299</v>
      </c>
      <c r="AO1481" s="165">
        <f t="shared" si="531"/>
        <v>29635.878174513786</v>
      </c>
      <c r="AP1481" s="173">
        <f t="shared" si="509"/>
        <v>2.1849703173480144</v>
      </c>
      <c r="AQ1481" s="166">
        <f t="shared" si="532"/>
        <v>27220.648587928987</v>
      </c>
      <c r="AR1481" s="171">
        <f t="shared" si="510"/>
        <v>2.0069022025719598</v>
      </c>
    </row>
    <row r="1482" spans="1:44" x14ac:dyDescent="0.25">
      <c r="A1482" s="159" t="s">
        <v>1145</v>
      </c>
      <c r="B1482" s="160">
        <v>40995</v>
      </c>
      <c r="C1482" s="161">
        <v>4301350534</v>
      </c>
      <c r="D1482" s="162">
        <v>281</v>
      </c>
      <c r="E1482" s="162">
        <v>9719</v>
      </c>
      <c r="F1482" s="162" t="s">
        <v>1695</v>
      </c>
      <c r="G1482" s="162" t="s">
        <v>1696</v>
      </c>
      <c r="H1482" s="162">
        <v>40.061219999999899</v>
      </c>
      <c r="I1482" s="163">
        <v>-110.06537</v>
      </c>
      <c r="J1482" s="161">
        <v>9719</v>
      </c>
      <c r="K1482" s="162">
        <v>365</v>
      </c>
      <c r="L1482" s="162">
        <v>730</v>
      </c>
      <c r="M1482" s="162">
        <v>1095</v>
      </c>
      <c r="N1482" s="162">
        <v>1460</v>
      </c>
      <c r="O1482" s="162">
        <v>1825</v>
      </c>
      <c r="P1482" s="162">
        <v>2190</v>
      </c>
      <c r="Q1482" s="164">
        <v>2.3290384453705478E-4</v>
      </c>
      <c r="R1482" s="165">
        <f t="shared" si="520"/>
        <v>8926.9324859620847</v>
      </c>
      <c r="S1482" s="165">
        <f t="shared" si="521"/>
        <v>8199.4159490611382</v>
      </c>
      <c r="T1482" s="165">
        <f t="shared" si="522"/>
        <v>7531.1896904609011</v>
      </c>
      <c r="U1482" s="165">
        <f t="shared" si="523"/>
        <v>6917.4217415081957</v>
      </c>
      <c r="V1482" s="165">
        <f t="shared" si="524"/>
        <v>6353.6739235898676</v>
      </c>
      <c r="W1482" s="166">
        <f t="shared" si="525"/>
        <v>5835.8697555000072</v>
      </c>
      <c r="X1482" s="159"/>
      <c r="Y1482" s="167">
        <f t="shared" si="517"/>
        <v>14.331093136</v>
      </c>
      <c r="Z1482" s="168">
        <f t="shared" si="526"/>
        <v>1795.1054878632833</v>
      </c>
      <c r="AA1482" s="166">
        <f t="shared" si="527"/>
        <v>5736.0842025976181</v>
      </c>
      <c r="AB1482" s="159"/>
      <c r="AC1482" s="169"/>
      <c r="AD1482" s="161" t="s">
        <v>1145</v>
      </c>
      <c r="AE1482" s="170">
        <v>40995</v>
      </c>
      <c r="AF1482" s="165">
        <f t="shared" si="528"/>
        <v>8926.9324859620847</v>
      </c>
      <c r="AG1482" s="171">
        <f t="shared" si="518"/>
        <v>13.163154735580475</v>
      </c>
      <c r="AH1482" s="165">
        <f t="shared" si="529"/>
        <v>8199.4159490611382</v>
      </c>
      <c r="AI1482" s="172">
        <f t="shared" si="519"/>
        <v>12.090399591192407</v>
      </c>
      <c r="AJ1482" s="168">
        <f t="shared" si="534"/>
        <v>1795.1054878632833</v>
      </c>
      <c r="AK1482" s="166">
        <f t="shared" si="535"/>
        <v>5736.0842025976181</v>
      </c>
      <c r="AL1482" s="171">
        <f t="shared" si="507"/>
        <v>3.0698674537176327</v>
      </c>
      <c r="AM1482" s="165">
        <f t="shared" si="530"/>
        <v>6917.4217415081957</v>
      </c>
      <c r="AN1482" s="171">
        <f t="shared" si="508"/>
        <v>0.51000213622052348</v>
      </c>
      <c r="AO1482" s="165">
        <f t="shared" si="531"/>
        <v>6353.6739235898676</v>
      </c>
      <c r="AP1482" s="173">
        <f t="shared" si="509"/>
        <v>0.46843858809929528</v>
      </c>
      <c r="AQ1482" s="166">
        <f t="shared" si="532"/>
        <v>5835.8697555000072</v>
      </c>
      <c r="AR1482" s="171">
        <f t="shared" si="510"/>
        <v>0.43026233663770053</v>
      </c>
    </row>
    <row r="1483" spans="1:44" x14ac:dyDescent="0.25">
      <c r="A1483" s="159" t="s">
        <v>1648</v>
      </c>
      <c r="B1483" s="160">
        <v>40995</v>
      </c>
      <c r="C1483" s="161">
        <v>4304751998</v>
      </c>
      <c r="D1483" s="162">
        <v>304</v>
      </c>
      <c r="E1483" s="162">
        <v>13174</v>
      </c>
      <c r="F1483" s="162" t="s">
        <v>1695</v>
      </c>
      <c r="G1483" s="162" t="s">
        <v>1697</v>
      </c>
      <c r="H1483" s="162">
        <v>40.1405999999999</v>
      </c>
      <c r="I1483" s="163">
        <v>-109.81439</v>
      </c>
      <c r="J1483" s="161">
        <v>13174</v>
      </c>
      <c r="K1483" s="162">
        <v>365</v>
      </c>
      <c r="L1483" s="162">
        <v>730</v>
      </c>
      <c r="M1483" s="162">
        <v>1095</v>
      </c>
      <c r="N1483" s="162">
        <v>1460</v>
      </c>
      <c r="O1483" s="162">
        <v>1825</v>
      </c>
      <c r="P1483" s="162">
        <v>2190</v>
      </c>
      <c r="Q1483" s="164">
        <v>2.3290384453705478E-4</v>
      </c>
      <c r="R1483" s="165">
        <f t="shared" si="520"/>
        <v>12100.361001138439</v>
      </c>
      <c r="S1483" s="165">
        <f t="shared" si="521"/>
        <v>11114.220157725222</v>
      </c>
      <c r="T1483" s="165">
        <f t="shared" si="522"/>
        <v>10208.446649051541</v>
      </c>
      <c r="U1483" s="165">
        <f t="shared" si="523"/>
        <v>9376.4907935619885</v>
      </c>
      <c r="V1483" s="165">
        <f t="shared" si="524"/>
        <v>8612.3366878663364</v>
      </c>
      <c r="W1483" s="166">
        <f t="shared" si="525"/>
        <v>7910.4587055208458</v>
      </c>
      <c r="X1483" s="159"/>
      <c r="Y1483" s="167">
        <f t="shared" si="517"/>
        <v>19.425642656000001</v>
      </c>
      <c r="Z1483" s="168">
        <f t="shared" si="526"/>
        <v>2433.2461875821477</v>
      </c>
      <c r="AA1483" s="166">
        <f t="shared" si="527"/>
        <v>7775.2004614693924</v>
      </c>
      <c r="AB1483" s="159"/>
      <c r="AC1483" s="169"/>
      <c r="AD1483" s="161" t="s">
        <v>1648</v>
      </c>
      <c r="AE1483" s="170">
        <v>40995</v>
      </c>
      <c r="AF1483" s="165">
        <f t="shared" si="528"/>
        <v>12100.361001138439</v>
      </c>
      <c r="AG1483" s="171">
        <f t="shared" si="518"/>
        <v>17.842514712062677</v>
      </c>
      <c r="AH1483" s="165">
        <f t="shared" si="529"/>
        <v>11114.220157725222</v>
      </c>
      <c r="AI1483" s="172">
        <f t="shared" si="519"/>
        <v>16.388406648252779</v>
      </c>
      <c r="AJ1483" s="168">
        <f t="shared" si="534"/>
        <v>2433.2461875821477</v>
      </c>
      <c r="AK1483" s="166">
        <f t="shared" si="535"/>
        <v>7775.2004614693924</v>
      </c>
      <c r="AL1483" s="171">
        <f t="shared" si="507"/>
        <v>4.1611723258849773</v>
      </c>
      <c r="AM1483" s="165">
        <f t="shared" si="530"/>
        <v>9376.4907935619885</v>
      </c>
      <c r="AN1483" s="171">
        <f t="shared" si="508"/>
        <v>0.69130241203510401</v>
      </c>
      <c r="AO1483" s="165">
        <f t="shared" si="531"/>
        <v>8612.3366878663364</v>
      </c>
      <c r="AP1483" s="173">
        <f t="shared" si="509"/>
        <v>0.63496346945365945</v>
      </c>
      <c r="AQ1483" s="166">
        <f t="shared" si="532"/>
        <v>7910.4587055208458</v>
      </c>
      <c r="AR1483" s="171">
        <f t="shared" si="510"/>
        <v>0.58321597107367695</v>
      </c>
    </row>
    <row r="1484" spans="1:44" x14ac:dyDescent="0.25">
      <c r="A1484" s="159" t="s">
        <v>1623</v>
      </c>
      <c r="B1484" s="160">
        <v>40997</v>
      </c>
      <c r="C1484" s="161">
        <v>4304751730</v>
      </c>
      <c r="D1484" s="162">
        <v>303</v>
      </c>
      <c r="E1484" s="162">
        <v>18209</v>
      </c>
      <c r="F1484" s="162" t="s">
        <v>1695</v>
      </c>
      <c r="G1484" s="162" t="s">
        <v>1697</v>
      </c>
      <c r="H1484" s="162">
        <v>40.1554</v>
      </c>
      <c r="I1484" s="163">
        <v>-109.79564000000001</v>
      </c>
      <c r="J1484" s="161">
        <v>18209</v>
      </c>
      <c r="K1484" s="162">
        <v>365</v>
      </c>
      <c r="L1484" s="162">
        <v>730</v>
      </c>
      <c r="M1484" s="162">
        <v>1095</v>
      </c>
      <c r="N1484" s="162">
        <v>1460</v>
      </c>
      <c r="O1484" s="162">
        <v>1825</v>
      </c>
      <c r="P1484" s="162">
        <v>2190</v>
      </c>
      <c r="Q1484" s="164">
        <v>2.3290384453705478E-4</v>
      </c>
      <c r="R1484" s="165">
        <f t="shared" si="520"/>
        <v>16725.024553645806</v>
      </c>
      <c r="S1484" s="165">
        <f t="shared" si="521"/>
        <v>15361.988374982431</v>
      </c>
      <c r="T1484" s="165">
        <f t="shared" si="522"/>
        <v>14110.035299269735</v>
      </c>
      <c r="U1484" s="165">
        <f t="shared" si="523"/>
        <v>12960.112407770628</v>
      </c>
      <c r="V1484" s="165">
        <f t="shared" si="524"/>
        <v>11903.904565762723</v>
      </c>
      <c r="W1484" s="166">
        <f t="shared" si="525"/>
        <v>10933.774295493326</v>
      </c>
      <c r="X1484" s="159"/>
      <c r="Y1484" s="167">
        <f t="shared" si="517"/>
        <v>26.849971695999997</v>
      </c>
      <c r="Z1484" s="168">
        <f t="shared" si="526"/>
        <v>3363.2138932505945</v>
      </c>
      <c r="AA1484" s="166">
        <f t="shared" si="527"/>
        <v>10746.82140601914</v>
      </c>
      <c r="AB1484" s="159"/>
      <c r="AC1484" s="169"/>
      <c r="AD1484" s="161" t="s">
        <v>1623</v>
      </c>
      <c r="AE1484" s="170">
        <v>40997</v>
      </c>
      <c r="AF1484" s="165">
        <f t="shared" si="528"/>
        <v>16725.024553645806</v>
      </c>
      <c r="AG1484" s="171">
        <f t="shared" si="518"/>
        <v>24.661784605431102</v>
      </c>
      <c r="AH1484" s="165">
        <f t="shared" si="529"/>
        <v>15361.988374982431</v>
      </c>
      <c r="AI1484" s="172">
        <f t="shared" si="519"/>
        <v>22.651927786400094</v>
      </c>
      <c r="AJ1484" s="168">
        <f t="shared" si="534"/>
        <v>3363.2138932505945</v>
      </c>
      <c r="AK1484" s="166">
        <f t="shared" si="535"/>
        <v>10746.82140601914</v>
      </c>
      <c r="AL1484" s="171">
        <f t="shared" si="507"/>
        <v>5.7515399181751592</v>
      </c>
      <c r="AM1484" s="165">
        <f t="shared" si="530"/>
        <v>12960.112407770628</v>
      </c>
      <c r="AN1484" s="171">
        <f t="shared" si="508"/>
        <v>0.95551279951018753</v>
      </c>
      <c r="AO1484" s="165">
        <f t="shared" si="531"/>
        <v>11903.904565762723</v>
      </c>
      <c r="AP1484" s="173">
        <f t="shared" si="509"/>
        <v>0.87764155270090216</v>
      </c>
      <c r="AQ1484" s="166">
        <f t="shared" si="532"/>
        <v>10933.774295493326</v>
      </c>
      <c r="AR1484" s="171">
        <f t="shared" si="510"/>
        <v>0.80611656423869626</v>
      </c>
    </row>
    <row r="1485" spans="1:44" x14ac:dyDescent="0.25">
      <c r="A1485" s="159" t="s">
        <v>1256</v>
      </c>
      <c r="B1485" s="160">
        <v>40998</v>
      </c>
      <c r="C1485" s="161">
        <v>4301350796</v>
      </c>
      <c r="D1485" s="162">
        <v>277</v>
      </c>
      <c r="E1485" s="162">
        <v>8411</v>
      </c>
      <c r="F1485" s="162" t="s">
        <v>1695</v>
      </c>
      <c r="G1485" s="162" t="s">
        <v>1696</v>
      </c>
      <c r="H1485" s="162">
        <v>40.050739999999898</v>
      </c>
      <c r="I1485" s="163">
        <v>-110.075</v>
      </c>
      <c r="J1485" s="161">
        <v>8411</v>
      </c>
      <c r="K1485" s="162">
        <v>365</v>
      </c>
      <c r="L1485" s="162">
        <v>730</v>
      </c>
      <c r="M1485" s="162">
        <v>1095</v>
      </c>
      <c r="N1485" s="162">
        <v>1460</v>
      </c>
      <c r="O1485" s="162">
        <v>1825</v>
      </c>
      <c r="P1485" s="162">
        <v>2190</v>
      </c>
      <c r="Q1485" s="164">
        <v>2.3290384453705478E-4</v>
      </c>
      <c r="R1485" s="165">
        <f t="shared" si="520"/>
        <v>7725.530315817171</v>
      </c>
      <c r="S1485" s="165">
        <f t="shared" si="521"/>
        <v>7095.924225491638</v>
      </c>
      <c r="T1485" s="165">
        <f t="shared" si="522"/>
        <v>6517.6290242274554</v>
      </c>
      <c r="U1485" s="165">
        <f t="shared" si="523"/>
        <v>5986.4630381546904</v>
      </c>
      <c r="V1485" s="165">
        <f t="shared" si="524"/>
        <v>5498.585386491859</v>
      </c>
      <c r="W1485" s="166">
        <f t="shared" si="525"/>
        <v>5050.4682079957365</v>
      </c>
      <c r="X1485" s="159"/>
      <c r="Y1485" s="167">
        <f t="shared" si="517"/>
        <v>12.402389584</v>
      </c>
      <c r="Z1485" s="168">
        <f t="shared" si="526"/>
        <v>1553.5170550898317</v>
      </c>
      <c r="AA1485" s="166">
        <f t="shared" si="527"/>
        <v>4964.1119691376234</v>
      </c>
      <c r="AB1485" s="159"/>
      <c r="AC1485" s="169"/>
      <c r="AD1485" s="161" t="s">
        <v>1256</v>
      </c>
      <c r="AE1485" s="170">
        <v>40998</v>
      </c>
      <c r="AF1485" s="165">
        <f t="shared" si="528"/>
        <v>7725.530315817171</v>
      </c>
      <c r="AG1485" s="171">
        <f t="shared" si="518"/>
        <v>11.391634374006314</v>
      </c>
      <c r="AH1485" s="165">
        <f t="shared" si="529"/>
        <v>7095.924225491638</v>
      </c>
      <c r="AI1485" s="172">
        <f t="shared" si="519"/>
        <v>10.463252491153341</v>
      </c>
      <c r="AJ1485" s="168">
        <f t="shared" si="534"/>
        <v>1553.5170550898317</v>
      </c>
      <c r="AK1485" s="166">
        <f t="shared" si="535"/>
        <v>4964.1119691376234</v>
      </c>
      <c r="AL1485" s="171">
        <f t="shared" si="507"/>
        <v>2.6567193284513846</v>
      </c>
      <c r="AM1485" s="165">
        <f t="shared" si="530"/>
        <v>5986.4630381546904</v>
      </c>
      <c r="AN1485" s="171">
        <f t="shared" si="508"/>
        <v>0.44136515770663887</v>
      </c>
      <c r="AO1485" s="165">
        <f t="shared" si="531"/>
        <v>5498.585386491859</v>
      </c>
      <c r="AP1485" s="173">
        <f t="shared" si="509"/>
        <v>0.40539530450696298</v>
      </c>
      <c r="AQ1485" s="166">
        <f t="shared" si="532"/>
        <v>5050.4682079957365</v>
      </c>
      <c r="AR1485" s="171">
        <f t="shared" si="510"/>
        <v>0.37235687966454356</v>
      </c>
    </row>
    <row r="1486" spans="1:44" x14ac:dyDescent="0.25">
      <c r="A1486" s="159" t="s">
        <v>1274</v>
      </c>
      <c r="B1486" s="160">
        <v>40998</v>
      </c>
      <c r="C1486" s="161">
        <v>4301350871</v>
      </c>
      <c r="D1486" s="162">
        <v>296</v>
      </c>
      <c r="E1486" s="162">
        <v>13220</v>
      </c>
      <c r="F1486" s="162" t="s">
        <v>1695</v>
      </c>
      <c r="G1486" s="162" t="s">
        <v>1696</v>
      </c>
      <c r="H1486" s="162">
        <v>40.011949999999899</v>
      </c>
      <c r="I1486" s="163">
        <v>-110.52455</v>
      </c>
      <c r="J1486" s="161">
        <v>13220</v>
      </c>
      <c r="K1486" s="162">
        <v>365</v>
      </c>
      <c r="L1486" s="162">
        <v>730</v>
      </c>
      <c r="M1486" s="162">
        <v>1095</v>
      </c>
      <c r="N1486" s="162">
        <v>1460</v>
      </c>
      <c r="O1486" s="162">
        <v>1825</v>
      </c>
      <c r="P1486" s="162">
        <v>2190</v>
      </c>
      <c r="Q1486" s="164">
        <v>2.3290384453705478E-4</v>
      </c>
      <c r="R1486" s="165">
        <f t="shared" si="520"/>
        <v>12142.612147794913</v>
      </c>
      <c r="S1486" s="165">
        <f t="shared" si="521"/>
        <v>11153.02797063363</v>
      </c>
      <c r="T1486" s="165">
        <f t="shared" si="522"/>
        <v>10244.091748934368</v>
      </c>
      <c r="U1486" s="165">
        <f t="shared" si="523"/>
        <v>9409.2309314475096</v>
      </c>
      <c r="V1486" s="165">
        <f t="shared" si="524"/>
        <v>8642.4086088957756</v>
      </c>
      <c r="W1486" s="166">
        <f t="shared" si="525"/>
        <v>7938.0798608612095</v>
      </c>
      <c r="X1486" s="159"/>
      <c r="Y1486" s="167">
        <f t="shared" si="517"/>
        <v>19.493471679999999</v>
      </c>
      <c r="Z1486" s="168">
        <f t="shared" si="526"/>
        <v>2441.7424168692878</v>
      </c>
      <c r="AA1486" s="166">
        <f t="shared" si="527"/>
        <v>7802.3493320650805</v>
      </c>
      <c r="AB1486" s="159"/>
      <c r="AC1486" s="169"/>
      <c r="AD1486" s="161" t="s">
        <v>1274</v>
      </c>
      <c r="AE1486" s="170">
        <v>40998</v>
      </c>
      <c r="AF1486" s="165">
        <f t="shared" si="528"/>
        <v>12142.612147794913</v>
      </c>
      <c r="AG1486" s="171">
        <f t="shared" si="518"/>
        <v>17.904815886858103</v>
      </c>
      <c r="AH1486" s="165">
        <f t="shared" si="529"/>
        <v>11153.02797063363</v>
      </c>
      <c r="AI1486" s="172">
        <f t="shared" si="519"/>
        <v>16.445630475929995</v>
      </c>
      <c r="AJ1486" s="168">
        <f t="shared" si="534"/>
        <v>2441.7424168692878</v>
      </c>
      <c r="AK1486" s="166">
        <f t="shared" si="535"/>
        <v>7802.3493320650805</v>
      </c>
      <c r="AL1486" s="171">
        <f t="shared" si="507"/>
        <v>4.1757020000151366</v>
      </c>
      <c r="AM1486" s="165">
        <f t="shared" si="530"/>
        <v>9409.2309314475096</v>
      </c>
      <c r="AN1486" s="171">
        <f t="shared" si="508"/>
        <v>0.69371625072901744</v>
      </c>
      <c r="AO1486" s="165">
        <f t="shared" si="531"/>
        <v>8642.4086088957756</v>
      </c>
      <c r="AP1486" s="173">
        <f t="shared" si="509"/>
        <v>0.63718058798978117</v>
      </c>
      <c r="AQ1486" s="166">
        <f t="shared" si="532"/>
        <v>7938.0798608612095</v>
      </c>
      <c r="AR1486" s="171">
        <f t="shared" si="510"/>
        <v>0.58525240151768709</v>
      </c>
    </row>
    <row r="1487" spans="1:44" x14ac:dyDescent="0.25">
      <c r="A1487" s="159" t="s">
        <v>1649</v>
      </c>
      <c r="B1487" s="160">
        <v>41000</v>
      </c>
      <c r="C1487" s="161">
        <v>4304751999</v>
      </c>
      <c r="D1487" s="162">
        <v>269</v>
      </c>
      <c r="E1487" s="162">
        <v>4192</v>
      </c>
      <c r="F1487" s="162" t="s">
        <v>1695</v>
      </c>
      <c r="G1487" s="162" t="s">
        <v>1697</v>
      </c>
      <c r="H1487" s="162">
        <v>40.140079999999898</v>
      </c>
      <c r="I1487" s="163">
        <v>-109.81944</v>
      </c>
      <c r="J1487" s="161">
        <v>4192</v>
      </c>
      <c r="K1487" s="162">
        <v>365</v>
      </c>
      <c r="L1487" s="162">
        <v>730</v>
      </c>
      <c r="M1487" s="162">
        <v>1095</v>
      </c>
      <c r="N1487" s="162">
        <v>1460</v>
      </c>
      <c r="O1487" s="162">
        <v>1825</v>
      </c>
      <c r="P1487" s="162">
        <v>2190</v>
      </c>
      <c r="Q1487" s="164">
        <v>2.3290384453705478E-4</v>
      </c>
      <c r="R1487" s="165">
        <f t="shared" si="520"/>
        <v>3850.3653648680993</v>
      </c>
      <c r="S1487" s="165">
        <f t="shared" si="521"/>
        <v>3536.5728633053081</v>
      </c>
      <c r="T1487" s="165">
        <f t="shared" si="522"/>
        <v>3248.3534501915938</v>
      </c>
      <c r="U1487" s="165">
        <f t="shared" si="523"/>
        <v>2983.6230003500727</v>
      </c>
      <c r="V1487" s="165">
        <f t="shared" si="524"/>
        <v>2740.4672381612022</v>
      </c>
      <c r="W1487" s="166">
        <f t="shared" si="525"/>
        <v>2517.12789536537</v>
      </c>
      <c r="X1487" s="159"/>
      <c r="Y1487" s="167">
        <f t="shared" si="517"/>
        <v>6.1812884480000001</v>
      </c>
      <c r="Z1487" s="168">
        <f t="shared" si="526"/>
        <v>774.26506894977717</v>
      </c>
      <c r="AA1487" s="166">
        <f t="shared" si="527"/>
        <v>2474.0883812418165</v>
      </c>
      <c r="AB1487" s="159"/>
      <c r="AC1487" s="169"/>
      <c r="AD1487" s="161" t="s">
        <v>1649</v>
      </c>
      <c r="AE1487" s="170">
        <v>41000</v>
      </c>
      <c r="AF1487" s="165">
        <f t="shared" si="528"/>
        <v>3850.3653648680993</v>
      </c>
      <c r="AG1487" s="171">
        <f t="shared" si="518"/>
        <v>5.6775331465740662</v>
      </c>
      <c r="AH1487" s="165">
        <f t="shared" si="529"/>
        <v>3536.5728633053081</v>
      </c>
      <c r="AI1487" s="172">
        <f t="shared" si="519"/>
        <v>5.2148322961496625</v>
      </c>
      <c r="AJ1487" s="168">
        <f t="shared" si="534"/>
        <v>774.26506894977717</v>
      </c>
      <c r="AK1487" s="166">
        <f t="shared" si="535"/>
        <v>2474.0883812418165</v>
      </c>
      <c r="AL1487" s="171">
        <f t="shared" si="507"/>
        <v>1.3240955207309721</v>
      </c>
      <c r="AM1487" s="165">
        <f t="shared" si="530"/>
        <v>2983.6230003500727</v>
      </c>
      <c r="AN1487" s="171">
        <f t="shared" si="508"/>
        <v>0.21997416967141006</v>
      </c>
      <c r="AO1487" s="165">
        <f t="shared" si="531"/>
        <v>2740.4672381612022</v>
      </c>
      <c r="AP1487" s="173">
        <f t="shared" si="509"/>
        <v>0.20204697616135875</v>
      </c>
      <c r="AQ1487" s="166">
        <f t="shared" si="532"/>
        <v>2517.12789536537</v>
      </c>
      <c r="AR1487" s="171">
        <f t="shared" si="510"/>
        <v>0.18558079176718187</v>
      </c>
    </row>
    <row r="1488" spans="1:44" x14ac:dyDescent="0.25">
      <c r="A1488" s="159" t="s">
        <v>1313</v>
      </c>
      <c r="B1488" s="160">
        <v>41002</v>
      </c>
      <c r="C1488" s="161">
        <v>4301351081</v>
      </c>
      <c r="D1488" s="162">
        <v>270</v>
      </c>
      <c r="E1488" s="162">
        <v>13653</v>
      </c>
      <c r="F1488" s="162" t="s">
        <v>1695</v>
      </c>
      <c r="G1488" s="162" t="s">
        <v>1696</v>
      </c>
      <c r="H1488" s="162">
        <v>40.254550000000002</v>
      </c>
      <c r="I1488" s="163">
        <v>-110.05385</v>
      </c>
      <c r="J1488" s="161">
        <v>13653</v>
      </c>
      <c r="K1488" s="162">
        <v>365</v>
      </c>
      <c r="L1488" s="162">
        <v>730</v>
      </c>
      <c r="M1488" s="162">
        <v>1095</v>
      </c>
      <c r="N1488" s="162">
        <v>1460</v>
      </c>
      <c r="O1488" s="162">
        <v>1825</v>
      </c>
      <c r="P1488" s="162">
        <v>2190</v>
      </c>
      <c r="Q1488" s="164">
        <v>2.3290384453705478E-4</v>
      </c>
      <c r="R1488" s="165">
        <f t="shared" si="520"/>
        <v>12540.324028278665</v>
      </c>
      <c r="S1488" s="165">
        <f t="shared" si="521"/>
        <v>11518.327600836683</v>
      </c>
      <c r="T1488" s="165">
        <f t="shared" si="522"/>
        <v>10579.620623918376</v>
      </c>
      <c r="U1488" s="165">
        <f t="shared" si="523"/>
        <v>9717.4152728481731</v>
      </c>
      <c r="V1488" s="165">
        <f t="shared" si="524"/>
        <v>8925.4769090207283</v>
      </c>
      <c r="W1488" s="166">
        <f t="shared" si="525"/>
        <v>8198.0789969998568</v>
      </c>
      <c r="X1488" s="159"/>
      <c r="Y1488" s="167">
        <f t="shared" si="517"/>
        <v>20.131949232</v>
      </c>
      <c r="Z1488" s="168">
        <f t="shared" si="526"/>
        <v>2521.7177925504075</v>
      </c>
      <c r="AA1488" s="166">
        <f t="shared" si="527"/>
        <v>8057.9028313679682</v>
      </c>
      <c r="AB1488" s="159"/>
      <c r="AC1488" s="169"/>
      <c r="AD1488" s="161" t="s">
        <v>1313</v>
      </c>
      <c r="AE1488" s="170">
        <v>41002</v>
      </c>
      <c r="AF1488" s="165">
        <f t="shared" si="528"/>
        <v>12540.324028278665</v>
      </c>
      <c r="AG1488" s="171">
        <f t="shared" si="518"/>
        <v>18.491259553954134</v>
      </c>
      <c r="AH1488" s="165">
        <f t="shared" si="529"/>
        <v>11518.327600836683</v>
      </c>
      <c r="AI1488" s="172">
        <f t="shared" si="519"/>
        <v>16.984280853848126</v>
      </c>
      <c r="AJ1488" s="168">
        <f t="shared" si="534"/>
        <v>2521.7177925504075</v>
      </c>
      <c r="AK1488" s="166">
        <f t="shared" si="535"/>
        <v>8057.9028313679682</v>
      </c>
      <c r="AL1488" s="171">
        <f t="shared" si="507"/>
        <v>4.3124704543272809</v>
      </c>
      <c r="AM1488" s="165">
        <f t="shared" si="530"/>
        <v>9717.4152728481731</v>
      </c>
      <c r="AN1488" s="171">
        <f t="shared" si="508"/>
        <v>0.71643781930433248</v>
      </c>
      <c r="AO1488" s="165">
        <f t="shared" si="531"/>
        <v>8925.4769090207283</v>
      </c>
      <c r="AP1488" s="173">
        <f t="shared" si="509"/>
        <v>0.65805042116675361</v>
      </c>
      <c r="AQ1488" s="166">
        <f t="shared" si="532"/>
        <v>8198.0789969998568</v>
      </c>
      <c r="AR1488" s="171">
        <f t="shared" si="510"/>
        <v>0.60442140982760839</v>
      </c>
    </row>
    <row r="1489" spans="1:44" x14ac:dyDescent="0.25">
      <c r="A1489" s="43" t="s">
        <v>1651</v>
      </c>
      <c r="B1489" s="4">
        <v>41002</v>
      </c>
      <c r="C1489" s="37">
        <v>4304752001</v>
      </c>
      <c r="D1489" s="38">
        <v>264</v>
      </c>
      <c r="E1489" s="38">
        <v>1538</v>
      </c>
      <c r="F1489" s="38" t="s">
        <v>1695</v>
      </c>
      <c r="G1489" s="38" t="s">
        <v>1697</v>
      </c>
      <c r="H1489" s="38">
        <v>40.140610000000002</v>
      </c>
      <c r="I1489" s="39">
        <v>-109.80489</v>
      </c>
      <c r="J1489" s="37">
        <v>1538</v>
      </c>
      <c r="K1489" s="38">
        <v>365</v>
      </c>
      <c r="L1489" s="38">
        <v>730</v>
      </c>
      <c r="M1489" s="38">
        <v>1095</v>
      </c>
      <c r="N1489" s="38">
        <v>1460</v>
      </c>
      <c r="O1489" s="38">
        <v>1825</v>
      </c>
      <c r="P1489" s="38">
        <v>2190</v>
      </c>
      <c r="Q1489" s="40">
        <v>2.3290384453705478E-4</v>
      </c>
      <c r="R1489" s="41">
        <f t="shared" si="520"/>
        <v>1412.657903427275</v>
      </c>
      <c r="S1489" s="41">
        <f t="shared" si="521"/>
        <v>1297.5307881115373</v>
      </c>
      <c r="T1489" s="41">
        <f t="shared" si="522"/>
        <v>1191.7861656475839</v>
      </c>
      <c r="U1489" s="41">
        <f t="shared" si="523"/>
        <v>1094.6593927811098</v>
      </c>
      <c r="V1489" s="41">
        <f t="shared" si="524"/>
        <v>1005.4481422452121</v>
      </c>
      <c r="W1489" s="42">
        <f t="shared" si="525"/>
        <v>923.50732420609233</v>
      </c>
      <c r="X1489" s="43"/>
      <c r="Y1489" s="176">
        <f t="shared" si="517"/>
        <v>2.267848672</v>
      </c>
      <c r="Z1489" s="155">
        <f t="shared" si="526"/>
        <v>284.06957920915011</v>
      </c>
      <c r="AA1489" s="156">
        <f t="shared" si="527"/>
        <v>907.71658643843375</v>
      </c>
      <c r="AB1489" s="43"/>
      <c r="AC1489" s="175"/>
      <c r="AD1489" s="37" t="s">
        <v>1651</v>
      </c>
      <c r="AE1489" s="57">
        <v>41002</v>
      </c>
      <c r="AF1489" s="41">
        <f t="shared" si="528"/>
        <v>1412.657903427275</v>
      </c>
      <c r="AG1489" s="85">
        <f t="shared" si="518"/>
        <v>2.0830262355512676</v>
      </c>
      <c r="AH1489" s="41">
        <f t="shared" si="529"/>
        <v>1297.5307881115373</v>
      </c>
      <c r="AI1489" s="87">
        <f t="shared" si="519"/>
        <v>1.9132662384251387</v>
      </c>
      <c r="AJ1489" s="155">
        <f t="shared" ref="AJ1489" si="536">T1489</f>
        <v>1191.7861656475839</v>
      </c>
      <c r="AK1489" s="56"/>
      <c r="AL1489" s="85">
        <f>AJ1489*$X$11</f>
        <v>1.7573411398386509</v>
      </c>
      <c r="AM1489" s="41">
        <f t="shared" si="530"/>
        <v>1094.6593927811098</v>
      </c>
      <c r="AN1489" s="85">
        <f>(AM1489*$X$11)</f>
        <v>1.6141234396690287</v>
      </c>
      <c r="AO1489" s="41">
        <f t="shared" si="531"/>
        <v>1005.4481422452121</v>
      </c>
      <c r="AP1489" s="91">
        <f>(AO1489*$X$11)</f>
        <v>1.482577525458824</v>
      </c>
      <c r="AQ1489" s="42">
        <f t="shared" si="532"/>
        <v>923.50732420609233</v>
      </c>
      <c r="AR1489" s="85">
        <f>(AQ1489*$X$11)</f>
        <v>1.3617521838641482</v>
      </c>
    </row>
    <row r="1490" spans="1:44" x14ac:dyDescent="0.25">
      <c r="A1490" s="159" t="s">
        <v>1177</v>
      </c>
      <c r="B1490" s="160">
        <v>41003</v>
      </c>
      <c r="C1490" s="161">
        <v>4301350626</v>
      </c>
      <c r="D1490" s="162">
        <v>267</v>
      </c>
      <c r="E1490" s="162">
        <v>10094</v>
      </c>
      <c r="F1490" s="162" t="s">
        <v>1695</v>
      </c>
      <c r="G1490" s="162" t="s">
        <v>1696</v>
      </c>
      <c r="H1490" s="162">
        <v>40.057949999999899</v>
      </c>
      <c r="I1490" s="163">
        <v>-110.07012</v>
      </c>
      <c r="J1490" s="161">
        <v>10094</v>
      </c>
      <c r="K1490" s="162">
        <v>365</v>
      </c>
      <c r="L1490" s="162">
        <v>730</v>
      </c>
      <c r="M1490" s="162">
        <v>1095</v>
      </c>
      <c r="N1490" s="162">
        <v>1460</v>
      </c>
      <c r="O1490" s="162">
        <v>1825</v>
      </c>
      <c r="P1490" s="162">
        <v>2190</v>
      </c>
      <c r="Q1490" s="164">
        <v>2.3290384453705478E-4</v>
      </c>
      <c r="R1490" s="165">
        <f t="shared" si="520"/>
        <v>9271.3711815311526</v>
      </c>
      <c r="S1490" s="165">
        <f t="shared" si="521"/>
        <v>8515.7839890753294</v>
      </c>
      <c r="T1490" s="165">
        <f t="shared" si="522"/>
        <v>7821.774743853518</v>
      </c>
      <c r="U1490" s="165">
        <f t="shared" si="523"/>
        <v>7184.3250394879851</v>
      </c>
      <c r="V1490" s="165">
        <f t="shared" si="524"/>
        <v>6598.8254537211778</v>
      </c>
      <c r="W1490" s="166">
        <f t="shared" si="525"/>
        <v>6061.0422175138465</v>
      </c>
      <c r="X1490" s="159"/>
      <c r="Y1490" s="167">
        <f t="shared" si="517"/>
        <v>14.884047136</v>
      </c>
      <c r="Z1490" s="168">
        <f t="shared" si="526"/>
        <v>1864.36822661714</v>
      </c>
      <c r="AA1490" s="166">
        <f t="shared" si="527"/>
        <v>5957.406517236378</v>
      </c>
      <c r="AB1490" s="159"/>
      <c r="AC1490" s="169"/>
      <c r="AD1490" s="161" t="s">
        <v>1177</v>
      </c>
      <c r="AE1490" s="170">
        <v>41003</v>
      </c>
      <c r="AF1490" s="165">
        <f t="shared" si="528"/>
        <v>9271.3711815311526</v>
      </c>
      <c r="AG1490" s="171">
        <f t="shared" si="518"/>
        <v>13.671044747499671</v>
      </c>
      <c r="AH1490" s="165">
        <f t="shared" si="529"/>
        <v>8515.7839890753294</v>
      </c>
      <c r="AI1490" s="172">
        <f t="shared" si="519"/>
        <v>12.556898186387093</v>
      </c>
      <c r="AJ1490" s="168">
        <f t="shared" ref="AJ1490:AK1494" si="537">Z1490</f>
        <v>1864.36822661714</v>
      </c>
      <c r="AK1490" s="166">
        <f t="shared" si="537"/>
        <v>5957.406517236378</v>
      </c>
      <c r="AL1490" s="171">
        <f t="shared" si="507"/>
        <v>3.1883158841265344</v>
      </c>
      <c r="AM1490" s="165">
        <f t="shared" si="530"/>
        <v>7184.3250394879851</v>
      </c>
      <c r="AN1490" s="171">
        <f t="shared" si="508"/>
        <v>0.52968016905133897</v>
      </c>
      <c r="AO1490" s="165">
        <f t="shared" si="531"/>
        <v>6598.8254537211778</v>
      </c>
      <c r="AP1490" s="173">
        <f t="shared" si="509"/>
        <v>0.48651292399159241</v>
      </c>
      <c r="AQ1490" s="166">
        <f t="shared" si="532"/>
        <v>6061.0422175138465</v>
      </c>
      <c r="AR1490" s="171">
        <f t="shared" si="510"/>
        <v>0.44686367177908726</v>
      </c>
    </row>
    <row r="1491" spans="1:44" x14ac:dyDescent="0.25">
      <c r="A1491" s="159" t="s">
        <v>1159</v>
      </c>
      <c r="B1491" s="160">
        <v>41005</v>
      </c>
      <c r="C1491" s="161">
        <v>4301350570</v>
      </c>
      <c r="D1491" s="162">
        <v>270</v>
      </c>
      <c r="E1491" s="162">
        <v>24295</v>
      </c>
      <c r="F1491" s="162" t="s">
        <v>1695</v>
      </c>
      <c r="G1491" s="162" t="s">
        <v>1696</v>
      </c>
      <c r="H1491" s="162">
        <v>40.30715</v>
      </c>
      <c r="I1491" s="163">
        <v>-110.19588</v>
      </c>
      <c r="J1491" s="161">
        <v>24295</v>
      </c>
      <c r="K1491" s="162">
        <v>365</v>
      </c>
      <c r="L1491" s="162">
        <v>730</v>
      </c>
      <c r="M1491" s="162">
        <v>1095</v>
      </c>
      <c r="N1491" s="162">
        <v>1460</v>
      </c>
      <c r="O1491" s="162">
        <v>1825</v>
      </c>
      <c r="P1491" s="162">
        <v>2190</v>
      </c>
      <c r="Q1491" s="164">
        <v>2.3290384453705478E-4</v>
      </c>
      <c r="R1491" s="165">
        <f t="shared" si="520"/>
        <v>22315.034956934749</v>
      </c>
      <c r="S1491" s="165">
        <f t="shared" si="521"/>
        <v>20496.430752386084</v>
      </c>
      <c r="T1491" s="165">
        <f t="shared" si="522"/>
        <v>18826.03699246297</v>
      </c>
      <c r="U1491" s="165">
        <f t="shared" si="523"/>
        <v>17291.774998450623</v>
      </c>
      <c r="V1491" s="165">
        <f t="shared" si="524"/>
        <v>15882.550465440461</v>
      </c>
      <c r="W1491" s="166">
        <f t="shared" si="525"/>
        <v>14588.173239003259</v>
      </c>
      <c r="X1491" s="159"/>
      <c r="Y1491" s="167">
        <f t="shared" si="517"/>
        <v>35.82404648</v>
      </c>
      <c r="Z1491" s="168">
        <f t="shared" si="526"/>
        <v>4487.3019680665157</v>
      </c>
      <c r="AA1491" s="166">
        <f t="shared" si="527"/>
        <v>14338.735024396454</v>
      </c>
      <c r="AB1491" s="159"/>
      <c r="AC1491" s="169"/>
      <c r="AD1491" s="161" t="s">
        <v>1159</v>
      </c>
      <c r="AE1491" s="170">
        <v>41005</v>
      </c>
      <c r="AF1491" s="165">
        <f t="shared" si="528"/>
        <v>22315.034956934749</v>
      </c>
      <c r="AG1491" s="171">
        <f t="shared" si="518"/>
        <v>32.904500905538391</v>
      </c>
      <c r="AH1491" s="165">
        <f t="shared" si="529"/>
        <v>20496.430752386084</v>
      </c>
      <c r="AI1491" s="172">
        <f t="shared" si="519"/>
        <v>30.222888987346384</v>
      </c>
      <c r="AJ1491" s="168">
        <f t="shared" si="537"/>
        <v>4487.3019680665157</v>
      </c>
      <c r="AK1491" s="166">
        <f t="shared" si="537"/>
        <v>14338.735024396454</v>
      </c>
      <c r="AL1491" s="171">
        <f t="shared" si="507"/>
        <v>7.6738789780913548</v>
      </c>
      <c r="AM1491" s="165">
        <f t="shared" si="530"/>
        <v>17291.774998450623</v>
      </c>
      <c r="AN1491" s="171">
        <f t="shared" si="508"/>
        <v>1.2748741536657697</v>
      </c>
      <c r="AO1491" s="165">
        <f t="shared" si="531"/>
        <v>15882.550465440461</v>
      </c>
      <c r="AP1491" s="173">
        <f t="shared" si="509"/>
        <v>1.170975974675623</v>
      </c>
      <c r="AQ1491" s="166">
        <f t="shared" si="532"/>
        <v>14588.173239003259</v>
      </c>
      <c r="AR1491" s="171">
        <f t="shared" si="510"/>
        <v>1.0755451660266422</v>
      </c>
    </row>
    <row r="1492" spans="1:44" x14ac:dyDescent="0.25">
      <c r="A1492" s="159" t="s">
        <v>1273</v>
      </c>
      <c r="B1492" s="160">
        <v>41006</v>
      </c>
      <c r="C1492" s="161">
        <v>4301350870</v>
      </c>
      <c r="D1492" s="162">
        <v>279</v>
      </c>
      <c r="E1492" s="162">
        <v>7820</v>
      </c>
      <c r="F1492" s="162" t="s">
        <v>1695</v>
      </c>
      <c r="G1492" s="162" t="s">
        <v>1696</v>
      </c>
      <c r="H1492" s="162">
        <v>40.027749999999898</v>
      </c>
      <c r="I1492" s="163">
        <v>-110.5204</v>
      </c>
      <c r="J1492" s="161">
        <v>7820</v>
      </c>
      <c r="K1492" s="162">
        <v>365</v>
      </c>
      <c r="L1492" s="162">
        <v>730</v>
      </c>
      <c r="M1492" s="162">
        <v>1095</v>
      </c>
      <c r="N1492" s="162">
        <v>1460</v>
      </c>
      <c r="O1492" s="162">
        <v>1825</v>
      </c>
      <c r="P1492" s="162">
        <v>2190</v>
      </c>
      <c r="Q1492" s="164">
        <v>2.3290384453705478E-4</v>
      </c>
      <c r="R1492" s="165">
        <f t="shared" si="520"/>
        <v>7182.6949316003183</v>
      </c>
      <c r="S1492" s="165">
        <f t="shared" si="521"/>
        <v>6597.3281944292721</v>
      </c>
      <c r="T1492" s="165">
        <f t="shared" si="522"/>
        <v>6059.6669800806922</v>
      </c>
      <c r="U1492" s="165">
        <f t="shared" si="523"/>
        <v>5565.8234405385419</v>
      </c>
      <c r="V1492" s="165">
        <f t="shared" si="524"/>
        <v>5112.2265750049146</v>
      </c>
      <c r="W1492" s="166">
        <f t="shared" si="525"/>
        <v>4695.5964078619263</v>
      </c>
      <c r="X1492" s="159"/>
      <c r="Y1492" s="167">
        <f t="shared" si="517"/>
        <v>11.53093408</v>
      </c>
      <c r="Z1492" s="168">
        <f t="shared" si="526"/>
        <v>1444.358978813754</v>
      </c>
      <c r="AA1492" s="166">
        <f t="shared" si="527"/>
        <v>4615.3080012669379</v>
      </c>
      <c r="AB1492" s="159"/>
      <c r="AC1492" s="169"/>
      <c r="AD1492" s="161" t="s">
        <v>1273</v>
      </c>
      <c r="AE1492" s="170">
        <v>41006</v>
      </c>
      <c r="AF1492" s="165">
        <f t="shared" si="528"/>
        <v>7182.6949316003183</v>
      </c>
      <c r="AG1492" s="171">
        <f t="shared" si="518"/>
        <v>10.591199715221659</v>
      </c>
      <c r="AH1492" s="165">
        <f t="shared" si="529"/>
        <v>6597.3281944292721</v>
      </c>
      <c r="AI1492" s="172">
        <f t="shared" si="519"/>
        <v>9.7280507051265168</v>
      </c>
      <c r="AJ1492" s="168">
        <f t="shared" si="537"/>
        <v>1444.358978813754</v>
      </c>
      <c r="AK1492" s="166">
        <f t="shared" si="537"/>
        <v>4615.3080012669379</v>
      </c>
      <c r="AL1492" s="171">
        <f t="shared" si="507"/>
        <v>2.470044602126956</v>
      </c>
      <c r="AM1492" s="165">
        <f t="shared" si="530"/>
        <v>5565.8234405385419</v>
      </c>
      <c r="AN1492" s="171">
        <f t="shared" si="508"/>
        <v>0.41035257796527358</v>
      </c>
      <c r="AO1492" s="165">
        <f t="shared" si="531"/>
        <v>5112.2265750049146</v>
      </c>
      <c r="AP1492" s="173">
        <f t="shared" si="509"/>
        <v>0.3769101511407027</v>
      </c>
      <c r="AQ1492" s="166">
        <f t="shared" si="532"/>
        <v>4695.5964078619263</v>
      </c>
      <c r="AR1492" s="171">
        <f t="shared" si="510"/>
        <v>0.34619317548171813</v>
      </c>
    </row>
    <row r="1493" spans="1:44" x14ac:dyDescent="0.25">
      <c r="A1493" s="159" t="s">
        <v>1650</v>
      </c>
      <c r="B1493" s="160">
        <v>41007</v>
      </c>
      <c r="C1493" s="161">
        <v>4304752000</v>
      </c>
      <c r="D1493" s="162">
        <v>273</v>
      </c>
      <c r="E1493" s="162">
        <v>9619</v>
      </c>
      <c r="F1493" s="162" t="s">
        <v>1695</v>
      </c>
      <c r="G1493" s="162" t="s">
        <v>1697</v>
      </c>
      <c r="H1493" s="162">
        <v>40.136989999999898</v>
      </c>
      <c r="I1493" s="163">
        <v>-109.80934000000001</v>
      </c>
      <c r="J1493" s="161">
        <v>9619</v>
      </c>
      <c r="K1493" s="162">
        <v>365</v>
      </c>
      <c r="L1493" s="162">
        <v>730</v>
      </c>
      <c r="M1493" s="162">
        <v>1095</v>
      </c>
      <c r="N1493" s="162">
        <v>1460</v>
      </c>
      <c r="O1493" s="162">
        <v>1825</v>
      </c>
      <c r="P1493" s="162">
        <v>2190</v>
      </c>
      <c r="Q1493" s="164">
        <v>2.3290384453705478E-4</v>
      </c>
      <c r="R1493" s="165">
        <f t="shared" si="520"/>
        <v>8835.0821671436661</v>
      </c>
      <c r="S1493" s="165">
        <f t="shared" si="521"/>
        <v>8115.0511383906869</v>
      </c>
      <c r="T1493" s="165">
        <f t="shared" si="522"/>
        <v>7453.7003428895368</v>
      </c>
      <c r="U1493" s="165">
        <f t="shared" si="523"/>
        <v>6846.2475287135858</v>
      </c>
      <c r="V1493" s="165">
        <f t="shared" si="524"/>
        <v>6288.3001822215183</v>
      </c>
      <c r="W1493" s="166">
        <f t="shared" si="525"/>
        <v>5775.8237656296506</v>
      </c>
      <c r="X1493" s="159"/>
      <c r="Y1493" s="167">
        <f t="shared" si="517"/>
        <v>14.183638735999999</v>
      </c>
      <c r="Z1493" s="168">
        <f t="shared" si="526"/>
        <v>1776.6354241955883</v>
      </c>
      <c r="AA1493" s="166">
        <f t="shared" si="527"/>
        <v>5677.0649186939481</v>
      </c>
      <c r="AB1493" s="159"/>
      <c r="AC1493" s="169"/>
      <c r="AD1493" s="161" t="s">
        <v>1650</v>
      </c>
      <c r="AE1493" s="170">
        <v>41007</v>
      </c>
      <c r="AF1493" s="165">
        <f t="shared" si="528"/>
        <v>8835.0821671436661</v>
      </c>
      <c r="AG1493" s="171">
        <f t="shared" si="518"/>
        <v>13.02771739906869</v>
      </c>
      <c r="AH1493" s="165">
        <f t="shared" si="529"/>
        <v>8115.0511383906869</v>
      </c>
      <c r="AI1493" s="172">
        <f t="shared" si="519"/>
        <v>11.965999965807157</v>
      </c>
      <c r="AJ1493" s="168">
        <f t="shared" si="537"/>
        <v>1776.6354241955883</v>
      </c>
      <c r="AK1493" s="166">
        <f t="shared" si="537"/>
        <v>5677.0649186939481</v>
      </c>
      <c r="AL1493" s="171">
        <f t="shared" si="507"/>
        <v>3.0382812056085924</v>
      </c>
      <c r="AM1493" s="165">
        <f t="shared" si="530"/>
        <v>6846.2475287135858</v>
      </c>
      <c r="AN1493" s="171">
        <f t="shared" si="508"/>
        <v>0.50475466079897269</v>
      </c>
      <c r="AO1493" s="165">
        <f t="shared" si="531"/>
        <v>6288.3001822215183</v>
      </c>
      <c r="AP1493" s="173">
        <f t="shared" si="509"/>
        <v>0.46361876519468276</v>
      </c>
      <c r="AQ1493" s="166">
        <f t="shared" si="532"/>
        <v>5775.8237656296506</v>
      </c>
      <c r="AR1493" s="171">
        <f t="shared" si="510"/>
        <v>0.42583531393333074</v>
      </c>
    </row>
    <row r="1494" spans="1:44" x14ac:dyDescent="0.25">
      <c r="A1494" s="159" t="s">
        <v>1303</v>
      </c>
      <c r="B1494" s="160">
        <v>41009</v>
      </c>
      <c r="C1494" s="161">
        <v>4301350994</v>
      </c>
      <c r="D1494" s="162">
        <v>242</v>
      </c>
      <c r="E1494" s="162">
        <v>4321</v>
      </c>
      <c r="F1494" s="162" t="s">
        <v>1695</v>
      </c>
      <c r="G1494" s="162" t="s">
        <v>1696</v>
      </c>
      <c r="H1494" s="162">
        <v>40.088540000000002</v>
      </c>
      <c r="I1494" s="163">
        <v>-110.49373</v>
      </c>
      <c r="J1494" s="161">
        <v>4321</v>
      </c>
      <c r="K1494" s="162">
        <v>365</v>
      </c>
      <c r="L1494" s="162">
        <v>730</v>
      </c>
      <c r="M1494" s="162">
        <v>1095</v>
      </c>
      <c r="N1494" s="162">
        <v>1460</v>
      </c>
      <c r="O1494" s="162">
        <v>1825</v>
      </c>
      <c r="P1494" s="162">
        <v>2190</v>
      </c>
      <c r="Q1494" s="164">
        <v>2.3290384453705478E-4</v>
      </c>
      <c r="R1494" s="165">
        <f t="shared" si="520"/>
        <v>3968.8522761438589</v>
      </c>
      <c r="S1494" s="165">
        <f t="shared" si="521"/>
        <v>3645.4034690701901</v>
      </c>
      <c r="T1494" s="165">
        <f t="shared" si="522"/>
        <v>3348.3147085586538</v>
      </c>
      <c r="U1494" s="165">
        <f t="shared" si="523"/>
        <v>3075.4377348551202</v>
      </c>
      <c r="V1494" s="165">
        <f t="shared" si="524"/>
        <v>2824.7993645263728</v>
      </c>
      <c r="W1494" s="166">
        <f t="shared" si="525"/>
        <v>2594.5872222981307</v>
      </c>
      <c r="X1494" s="159"/>
      <c r="Y1494" s="167">
        <f t="shared" si="517"/>
        <v>6.371504624</v>
      </c>
      <c r="Z1494" s="168">
        <f t="shared" si="526"/>
        <v>798.09145108110374</v>
      </c>
      <c r="AA1494" s="166">
        <f t="shared" si="527"/>
        <v>2550.2232574775499</v>
      </c>
      <c r="AB1494" s="159"/>
      <c r="AC1494" s="169"/>
      <c r="AD1494" s="161" t="s">
        <v>1303</v>
      </c>
      <c r="AE1494" s="170">
        <v>41009</v>
      </c>
      <c r="AF1494" s="165">
        <f t="shared" si="528"/>
        <v>3968.8522761438589</v>
      </c>
      <c r="AG1494" s="171">
        <f t="shared" si="518"/>
        <v>5.8522473106742705</v>
      </c>
      <c r="AH1494" s="165">
        <f t="shared" si="529"/>
        <v>3645.4034690701901</v>
      </c>
      <c r="AI1494" s="172">
        <f t="shared" si="519"/>
        <v>5.3753078128966338</v>
      </c>
      <c r="AJ1494" s="168">
        <f t="shared" si="537"/>
        <v>798.09145108110374</v>
      </c>
      <c r="AK1494" s="166">
        <f t="shared" si="537"/>
        <v>2550.2232574775499</v>
      </c>
      <c r="AL1494" s="171">
        <f t="shared" si="507"/>
        <v>1.364841780791634</v>
      </c>
      <c r="AM1494" s="165">
        <f t="shared" si="530"/>
        <v>3075.4377348551202</v>
      </c>
      <c r="AN1494" s="171">
        <f t="shared" si="508"/>
        <v>0.22674341296521058</v>
      </c>
      <c r="AO1494" s="165">
        <f t="shared" si="531"/>
        <v>2824.7993645263728</v>
      </c>
      <c r="AP1494" s="173">
        <f t="shared" si="509"/>
        <v>0.20826454770830899</v>
      </c>
      <c r="AQ1494" s="166">
        <f t="shared" si="532"/>
        <v>2594.5872222981307</v>
      </c>
      <c r="AR1494" s="171">
        <f t="shared" si="510"/>
        <v>0.19129165105581891</v>
      </c>
    </row>
    <row r="1495" spans="1:44" x14ac:dyDescent="0.25">
      <c r="A1495" s="43" t="s">
        <v>1620</v>
      </c>
      <c r="B1495" s="4">
        <v>41010</v>
      </c>
      <c r="C1495" s="37">
        <v>4304751727</v>
      </c>
      <c r="D1495" s="38">
        <v>264</v>
      </c>
      <c r="E1495" s="38">
        <v>3384</v>
      </c>
      <c r="F1495" s="38" t="s">
        <v>1695</v>
      </c>
      <c r="G1495" s="38" t="s">
        <v>1697</v>
      </c>
      <c r="H1495" s="38">
        <v>40.156260000000003</v>
      </c>
      <c r="I1495" s="39">
        <v>-109.785659999999</v>
      </c>
      <c r="J1495" s="37">
        <v>3384</v>
      </c>
      <c r="K1495" s="38">
        <v>365</v>
      </c>
      <c r="L1495" s="38">
        <v>730</v>
      </c>
      <c r="M1495" s="38">
        <v>1095</v>
      </c>
      <c r="N1495" s="38">
        <v>1460</v>
      </c>
      <c r="O1495" s="38">
        <v>1825</v>
      </c>
      <c r="P1495" s="38">
        <v>2190</v>
      </c>
      <c r="Q1495" s="40">
        <v>2.3290384453705478E-4</v>
      </c>
      <c r="R1495" s="41">
        <f t="shared" si="520"/>
        <v>3108.2147888152786</v>
      </c>
      <c r="S1495" s="41">
        <f t="shared" si="521"/>
        <v>2854.9051930880637</v>
      </c>
      <c r="T1495" s="41">
        <f t="shared" si="522"/>
        <v>2622.2395218149695</v>
      </c>
      <c r="U1495" s="41">
        <f t="shared" si="523"/>
        <v>2408.5353609696199</v>
      </c>
      <c r="V1495" s="41">
        <f t="shared" si="524"/>
        <v>2212.2474079049402</v>
      </c>
      <c r="W1495" s="42">
        <f t="shared" si="525"/>
        <v>2031.9562972128845</v>
      </c>
      <c r="X1495" s="43"/>
      <c r="Y1495" s="176">
        <f t="shared" si="517"/>
        <v>4.989856896</v>
      </c>
      <c r="Z1495" s="155">
        <f t="shared" si="526"/>
        <v>625.02695451480088</v>
      </c>
      <c r="AA1495" s="156">
        <f t="shared" si="527"/>
        <v>1997.2125673001685</v>
      </c>
      <c r="AB1495" s="43"/>
      <c r="AC1495" s="175"/>
      <c r="AD1495" s="37" t="s">
        <v>1620</v>
      </c>
      <c r="AE1495" s="57">
        <v>41010</v>
      </c>
      <c r="AF1495" s="41">
        <f t="shared" si="528"/>
        <v>3108.2147888152786</v>
      </c>
      <c r="AG1495" s="85">
        <f t="shared" si="518"/>
        <v>4.5831994675588357</v>
      </c>
      <c r="AH1495" s="41">
        <f t="shared" si="529"/>
        <v>2854.9051930880637</v>
      </c>
      <c r="AI1495" s="87">
        <f t="shared" si="519"/>
        <v>4.2096833230368453</v>
      </c>
      <c r="AJ1495" s="155">
        <f t="shared" ref="AJ1495" si="538">T1495</f>
        <v>2622.2395218149695</v>
      </c>
      <c r="AK1495" s="56"/>
      <c r="AL1495" s="85">
        <f>AJ1495*$X$11</f>
        <v>3.8666075534551321</v>
      </c>
      <c r="AM1495" s="41">
        <f t="shared" si="530"/>
        <v>2408.5353609696199</v>
      </c>
      <c r="AN1495" s="85">
        <f>(AM1495*$X$11)</f>
        <v>3.5514913653055871</v>
      </c>
      <c r="AO1495" s="41">
        <f t="shared" si="531"/>
        <v>2212.2474079049402</v>
      </c>
      <c r="AP1495" s="91">
        <f>(AO1495*$X$11)</f>
        <v>3.2620561418417822</v>
      </c>
      <c r="AQ1495" s="42">
        <f t="shared" si="532"/>
        <v>2031.9562972128845</v>
      </c>
      <c r="AR1495" s="85">
        <f>(AQ1495*$X$11)</f>
        <v>2.9962089663174756</v>
      </c>
    </row>
    <row r="1496" spans="1:44" x14ac:dyDescent="0.25">
      <c r="A1496" s="159" t="s">
        <v>1312</v>
      </c>
      <c r="B1496" s="160">
        <v>41012</v>
      </c>
      <c r="C1496" s="161">
        <v>4301351068</v>
      </c>
      <c r="D1496" s="162">
        <v>267</v>
      </c>
      <c r="E1496" s="162">
        <v>23951</v>
      </c>
      <c r="F1496" s="162" t="s">
        <v>1695</v>
      </c>
      <c r="G1496" s="162" t="s">
        <v>1696</v>
      </c>
      <c r="H1496" s="162">
        <v>40.205150000000003</v>
      </c>
      <c r="I1496" s="163">
        <v>-110.11754000000001</v>
      </c>
      <c r="J1496" s="161">
        <v>23951</v>
      </c>
      <c r="K1496" s="162">
        <v>365</v>
      </c>
      <c r="L1496" s="162">
        <v>730</v>
      </c>
      <c r="M1496" s="162">
        <v>1095</v>
      </c>
      <c r="N1496" s="162">
        <v>1460</v>
      </c>
      <c r="O1496" s="162">
        <v>1825</v>
      </c>
      <c r="P1496" s="162">
        <v>2190</v>
      </c>
      <c r="Q1496" s="164">
        <v>2.3290384453705478E-4</v>
      </c>
      <c r="R1496" s="165">
        <f t="shared" si="520"/>
        <v>21999.06986019939</v>
      </c>
      <c r="S1496" s="165">
        <f t="shared" si="521"/>
        <v>20206.21580367973</v>
      </c>
      <c r="T1496" s="165">
        <f t="shared" si="522"/>
        <v>18559.473636817474</v>
      </c>
      <c r="U1496" s="165">
        <f t="shared" si="523"/>
        <v>17046.935706437165</v>
      </c>
      <c r="V1496" s="165">
        <f t="shared" si="524"/>
        <v>15657.66479513334</v>
      </c>
      <c r="W1496" s="166">
        <f t="shared" si="525"/>
        <v>14381.615033849232</v>
      </c>
      <c r="X1496" s="159"/>
      <c r="Y1496" s="167">
        <f t="shared" si="517"/>
        <v>35.316803344</v>
      </c>
      <c r="Z1496" s="168">
        <f t="shared" si="526"/>
        <v>4423.7649490496442</v>
      </c>
      <c r="AA1496" s="166">
        <f t="shared" si="527"/>
        <v>14135.70868776783</v>
      </c>
      <c r="AB1496" s="159"/>
      <c r="AC1496" s="169"/>
      <c r="AD1496" s="161" t="s">
        <v>1312</v>
      </c>
      <c r="AE1496" s="170">
        <v>41012</v>
      </c>
      <c r="AF1496" s="165">
        <f t="shared" si="528"/>
        <v>21999.06986019939</v>
      </c>
      <c r="AG1496" s="171">
        <f t="shared" si="518"/>
        <v>32.438596467937849</v>
      </c>
      <c r="AH1496" s="165">
        <f t="shared" si="529"/>
        <v>20206.21580367973</v>
      </c>
      <c r="AI1496" s="172">
        <f t="shared" si="519"/>
        <v>29.794954276021123</v>
      </c>
      <c r="AJ1496" s="168">
        <f t="shared" ref="AJ1496:AK1499" si="539">Z1496</f>
        <v>4423.7649490496442</v>
      </c>
      <c r="AK1496" s="166">
        <f t="shared" si="539"/>
        <v>14135.70868776783</v>
      </c>
      <c r="AL1496" s="171">
        <f t="shared" si="507"/>
        <v>7.5652222845962562</v>
      </c>
      <c r="AM1496" s="165">
        <f t="shared" si="530"/>
        <v>17046.935706437165</v>
      </c>
      <c r="AN1496" s="171">
        <f t="shared" si="508"/>
        <v>1.2568228382156352</v>
      </c>
      <c r="AO1496" s="165">
        <f t="shared" si="531"/>
        <v>15657.66479513334</v>
      </c>
      <c r="AP1496" s="173">
        <f t="shared" si="509"/>
        <v>1.1543957838837557</v>
      </c>
      <c r="AQ1496" s="166">
        <f t="shared" si="532"/>
        <v>14381.615033849232</v>
      </c>
      <c r="AR1496" s="171">
        <f t="shared" si="510"/>
        <v>1.0603162079236099</v>
      </c>
    </row>
    <row r="1497" spans="1:44" x14ac:dyDescent="0.25">
      <c r="A1497" s="159" t="s">
        <v>1310</v>
      </c>
      <c r="B1497" s="160">
        <v>41013</v>
      </c>
      <c r="C1497" s="161">
        <v>4301351054</v>
      </c>
      <c r="D1497" s="162">
        <v>262</v>
      </c>
      <c r="E1497" s="162">
        <v>71488</v>
      </c>
      <c r="F1497" s="162" t="s">
        <v>1695</v>
      </c>
      <c r="G1497" s="162" t="s">
        <v>1696</v>
      </c>
      <c r="H1497" s="162">
        <v>40.234659999999899</v>
      </c>
      <c r="I1497" s="163">
        <v>-110.17345</v>
      </c>
      <c r="J1497" s="161">
        <v>71488</v>
      </c>
      <c r="K1497" s="162">
        <v>365</v>
      </c>
      <c r="L1497" s="162">
        <v>730</v>
      </c>
      <c r="M1497" s="162">
        <v>1095</v>
      </c>
      <c r="N1497" s="162">
        <v>1460</v>
      </c>
      <c r="O1497" s="162">
        <v>1825</v>
      </c>
      <c r="P1497" s="162">
        <v>2190</v>
      </c>
      <c r="Q1497" s="164">
        <v>2.3290384453705478E-4</v>
      </c>
      <c r="R1497" s="165">
        <f t="shared" si="520"/>
        <v>65661.955916910942</v>
      </c>
      <c r="S1497" s="165">
        <f t="shared" si="521"/>
        <v>60310.715852092049</v>
      </c>
      <c r="T1497" s="165">
        <f t="shared" si="522"/>
        <v>55395.584791816946</v>
      </c>
      <c r="U1497" s="165">
        <f t="shared" si="523"/>
        <v>50881.021242611161</v>
      </c>
      <c r="V1497" s="165">
        <f t="shared" si="524"/>
        <v>46734.380229405542</v>
      </c>
      <c r="W1497" s="166">
        <f t="shared" si="525"/>
        <v>42925.67723852089</v>
      </c>
      <c r="X1497" s="159"/>
      <c r="Y1497" s="167">
        <f t="shared" si="517"/>
        <v>105.41220147199999</v>
      </c>
      <c r="Z1497" s="168">
        <f t="shared" si="526"/>
        <v>13203.879114761847</v>
      </c>
      <c r="AA1497" s="166">
        <f t="shared" si="527"/>
        <v>42191.705677055099</v>
      </c>
      <c r="AB1497" s="159"/>
      <c r="AC1497" s="169"/>
      <c r="AD1497" s="161" t="s">
        <v>1310</v>
      </c>
      <c r="AE1497" s="170">
        <v>41013</v>
      </c>
      <c r="AF1497" s="165">
        <f t="shared" si="528"/>
        <v>65661.955916910942</v>
      </c>
      <c r="AG1497" s="171">
        <f t="shared" si="518"/>
        <v>96.821443125545528</v>
      </c>
      <c r="AH1497" s="165">
        <f t="shared" si="529"/>
        <v>60310.715852092049</v>
      </c>
      <c r="AI1497" s="172">
        <f t="shared" si="519"/>
        <v>88.930804195407219</v>
      </c>
      <c r="AJ1497" s="168">
        <f t="shared" si="539"/>
        <v>13203.879114761847</v>
      </c>
      <c r="AK1497" s="166">
        <f t="shared" si="539"/>
        <v>42191.705677055099</v>
      </c>
      <c r="AL1497" s="171">
        <f t="shared" si="507"/>
        <v>22.580377048190769</v>
      </c>
      <c r="AM1497" s="165">
        <f t="shared" si="530"/>
        <v>50881.021242611161</v>
      </c>
      <c r="AN1497" s="171">
        <f t="shared" si="508"/>
        <v>3.7513152293582448</v>
      </c>
      <c r="AO1497" s="165">
        <f t="shared" si="531"/>
        <v>46734.380229405542</v>
      </c>
      <c r="AP1497" s="173">
        <f t="shared" si="509"/>
        <v>3.4455949980494314</v>
      </c>
      <c r="AQ1497" s="166">
        <f t="shared" si="532"/>
        <v>42925.67723852089</v>
      </c>
      <c r="AR1497" s="171">
        <f t="shared" si="510"/>
        <v>3.1647899908998802</v>
      </c>
    </row>
    <row r="1498" spans="1:44" x14ac:dyDescent="0.25">
      <c r="A1498" s="159" t="s">
        <v>1624</v>
      </c>
      <c r="B1498" s="160">
        <v>41013</v>
      </c>
      <c r="C1498" s="161">
        <v>4304751732</v>
      </c>
      <c r="D1498" s="162">
        <v>272</v>
      </c>
      <c r="E1498" s="162">
        <v>8630</v>
      </c>
      <c r="F1498" s="162" t="s">
        <v>1695</v>
      </c>
      <c r="G1498" s="162" t="s">
        <v>1697</v>
      </c>
      <c r="H1498" s="162">
        <v>40.14432</v>
      </c>
      <c r="I1498" s="163">
        <v>-109.80032</v>
      </c>
      <c r="J1498" s="161">
        <v>8630</v>
      </c>
      <c r="K1498" s="162">
        <v>365</v>
      </c>
      <c r="L1498" s="162">
        <v>730</v>
      </c>
      <c r="M1498" s="162">
        <v>1095</v>
      </c>
      <c r="N1498" s="162">
        <v>1460</v>
      </c>
      <c r="O1498" s="162">
        <v>1825</v>
      </c>
      <c r="P1498" s="162">
        <v>2190</v>
      </c>
      <c r="Q1498" s="164">
        <v>2.3290384453705478E-4</v>
      </c>
      <c r="R1498" s="165">
        <f t="shared" si="520"/>
        <v>7926.6825140295077</v>
      </c>
      <c r="S1498" s="165">
        <f t="shared" si="521"/>
        <v>7280.6831608599259</v>
      </c>
      <c r="T1498" s="165">
        <f t="shared" si="522"/>
        <v>6687.3306954087438</v>
      </c>
      <c r="U1498" s="165">
        <f t="shared" si="523"/>
        <v>6142.3345641748874</v>
      </c>
      <c r="V1498" s="165">
        <f t="shared" si="524"/>
        <v>5641.7538800885441</v>
      </c>
      <c r="W1498" s="166">
        <f t="shared" si="525"/>
        <v>5181.9689258118187</v>
      </c>
      <c r="X1498" s="159"/>
      <c r="Y1498" s="167">
        <f t="shared" si="517"/>
        <v>12.72531472</v>
      </c>
      <c r="Z1498" s="168">
        <f t="shared" si="526"/>
        <v>1593.9664945220841</v>
      </c>
      <c r="AA1498" s="166">
        <f t="shared" si="527"/>
        <v>5093.36420088666</v>
      </c>
      <c r="AB1498" s="159"/>
      <c r="AC1498" s="169"/>
      <c r="AD1498" s="161" t="s">
        <v>1624</v>
      </c>
      <c r="AE1498" s="170">
        <v>41013</v>
      </c>
      <c r="AF1498" s="165">
        <f t="shared" si="528"/>
        <v>7926.6825140295077</v>
      </c>
      <c r="AG1498" s="171">
        <f t="shared" si="518"/>
        <v>11.688242140967127</v>
      </c>
      <c r="AH1498" s="165">
        <f t="shared" si="529"/>
        <v>7280.6831608599259</v>
      </c>
      <c r="AI1498" s="172">
        <f t="shared" si="519"/>
        <v>10.735687670747039</v>
      </c>
      <c r="AJ1498" s="168">
        <f t="shared" si="539"/>
        <v>1593.9664945220841</v>
      </c>
      <c r="AK1498" s="166">
        <f t="shared" si="539"/>
        <v>5093.36420088666</v>
      </c>
      <c r="AL1498" s="171">
        <f t="shared" si="507"/>
        <v>2.7258932118101828</v>
      </c>
      <c r="AM1498" s="165">
        <f t="shared" si="530"/>
        <v>6142.3345641748874</v>
      </c>
      <c r="AN1498" s="171">
        <f t="shared" si="508"/>
        <v>0.45285712887983515</v>
      </c>
      <c r="AO1498" s="165">
        <f t="shared" si="531"/>
        <v>5641.7538800885441</v>
      </c>
      <c r="AP1498" s="173">
        <f t="shared" si="509"/>
        <v>0.41595071666806444</v>
      </c>
      <c r="AQ1498" s="166">
        <f t="shared" si="532"/>
        <v>5181.9689258118187</v>
      </c>
      <c r="AR1498" s="171">
        <f t="shared" si="510"/>
        <v>0.38205205938711345</v>
      </c>
    </row>
    <row r="1499" spans="1:44" x14ac:dyDescent="0.25">
      <c r="A1499" s="159" t="s">
        <v>1652</v>
      </c>
      <c r="B1499" s="160">
        <v>41014</v>
      </c>
      <c r="C1499" s="161">
        <v>4304752002</v>
      </c>
      <c r="D1499" s="162">
        <v>269</v>
      </c>
      <c r="E1499" s="162">
        <v>5927</v>
      </c>
      <c r="F1499" s="162" t="s">
        <v>1695</v>
      </c>
      <c r="G1499" s="162" t="s">
        <v>1697</v>
      </c>
      <c r="H1499" s="162">
        <v>40.155099999999898</v>
      </c>
      <c r="I1499" s="163">
        <v>-109.814539999999</v>
      </c>
      <c r="J1499" s="161">
        <v>5927</v>
      </c>
      <c r="K1499" s="162">
        <v>365</v>
      </c>
      <c r="L1499" s="162">
        <v>730</v>
      </c>
      <c r="M1499" s="162">
        <v>1095</v>
      </c>
      <c r="N1499" s="162">
        <v>1460</v>
      </c>
      <c r="O1499" s="162">
        <v>1825</v>
      </c>
      <c r="P1499" s="162">
        <v>2190</v>
      </c>
      <c r="Q1499" s="164">
        <v>2.3290384453705478E-4</v>
      </c>
      <c r="R1499" s="165">
        <f t="shared" si="520"/>
        <v>5443.968396367658</v>
      </c>
      <c r="S1499" s="165">
        <f t="shared" si="521"/>
        <v>5000.3023284376341</v>
      </c>
      <c r="T1499" s="165">
        <f t="shared" si="522"/>
        <v>4592.7936305547655</v>
      </c>
      <c r="U1499" s="165">
        <f t="shared" si="523"/>
        <v>4218.4955923365651</v>
      </c>
      <c r="V1499" s="165">
        <f t="shared" si="524"/>
        <v>3874.7016509020627</v>
      </c>
      <c r="W1499" s="166">
        <f t="shared" si="525"/>
        <v>3558.9258196160658</v>
      </c>
      <c r="X1499" s="159"/>
      <c r="Y1499" s="167">
        <f t="shared" si="517"/>
        <v>8.7396222879999996</v>
      </c>
      <c r="Z1499" s="168">
        <f t="shared" si="526"/>
        <v>1094.7206735842865</v>
      </c>
      <c r="AA1499" s="166">
        <f t="shared" si="527"/>
        <v>3498.072956970479</v>
      </c>
      <c r="AB1499" s="159"/>
      <c r="AC1499" s="169"/>
      <c r="AD1499" s="161" t="s">
        <v>1652</v>
      </c>
      <c r="AE1499" s="170">
        <v>41014</v>
      </c>
      <c r="AF1499" s="165">
        <f t="shared" si="528"/>
        <v>5443.968396367658</v>
      </c>
      <c r="AG1499" s="171">
        <f t="shared" si="518"/>
        <v>8.0273709350535523</v>
      </c>
      <c r="AH1499" s="165">
        <f t="shared" si="529"/>
        <v>5000.3023284376341</v>
      </c>
      <c r="AI1499" s="172">
        <f t="shared" si="519"/>
        <v>7.3731657965837423</v>
      </c>
      <c r="AJ1499" s="168">
        <f t="shared" si="539"/>
        <v>1094.7206735842865</v>
      </c>
      <c r="AK1499" s="166">
        <f t="shared" si="539"/>
        <v>3498.072956970479</v>
      </c>
      <c r="AL1499" s="171">
        <f t="shared" si="507"/>
        <v>1.872116925422822</v>
      </c>
      <c r="AM1499" s="165">
        <f t="shared" si="530"/>
        <v>4218.4955923365651</v>
      </c>
      <c r="AN1499" s="171">
        <f t="shared" si="508"/>
        <v>0.31101786823531669</v>
      </c>
      <c r="AO1499" s="165">
        <f t="shared" si="531"/>
        <v>3874.7016509020627</v>
      </c>
      <c r="AP1499" s="173">
        <f t="shared" si="509"/>
        <v>0.2856709035563868</v>
      </c>
      <c r="AQ1499" s="166">
        <f t="shared" si="532"/>
        <v>3558.9258196160658</v>
      </c>
      <c r="AR1499" s="171">
        <f t="shared" si="510"/>
        <v>0.26238963568799784</v>
      </c>
    </row>
    <row r="1500" spans="1:44" x14ac:dyDescent="0.25">
      <c r="A1500" s="43" t="s">
        <v>1286</v>
      </c>
      <c r="B1500" s="4">
        <v>41015</v>
      </c>
      <c r="C1500" s="37">
        <v>4301350919</v>
      </c>
      <c r="D1500" s="38">
        <v>24</v>
      </c>
      <c r="E1500" s="38">
        <v>6</v>
      </c>
      <c r="F1500" s="38" t="s">
        <v>1695</v>
      </c>
      <c r="G1500" s="38" t="s">
        <v>1696</v>
      </c>
      <c r="H1500" s="38">
        <v>40.21407</v>
      </c>
      <c r="I1500" s="39">
        <v>-110.51808</v>
      </c>
      <c r="J1500" s="37">
        <v>6</v>
      </c>
      <c r="K1500" s="38">
        <v>365</v>
      </c>
      <c r="L1500" s="38">
        <v>730</v>
      </c>
      <c r="M1500" s="38">
        <v>1095</v>
      </c>
      <c r="N1500" s="38">
        <v>1460</v>
      </c>
      <c r="O1500" s="38">
        <v>1825</v>
      </c>
      <c r="P1500" s="38">
        <v>2190</v>
      </c>
      <c r="Q1500" s="40">
        <v>2.3290384453705478E-4</v>
      </c>
      <c r="R1500" s="41">
        <f t="shared" si="520"/>
        <v>5.5110191291051036</v>
      </c>
      <c r="S1500" s="41">
        <f t="shared" si="521"/>
        <v>5.0618886402270631</v>
      </c>
      <c r="T1500" s="41">
        <f t="shared" si="522"/>
        <v>4.649360854281861</v>
      </c>
      <c r="U1500" s="41">
        <f t="shared" si="523"/>
        <v>4.2704527676766304</v>
      </c>
      <c r="V1500" s="41">
        <f t="shared" si="524"/>
        <v>3.9224244821009577</v>
      </c>
      <c r="W1500" s="42">
        <f t="shared" si="525"/>
        <v>3.6027593922214267</v>
      </c>
      <c r="X1500" s="43"/>
      <c r="Y1500" s="176">
        <f t="shared" si="517"/>
        <v>8.8472640000000005E-3</v>
      </c>
      <c r="Z1500" s="155">
        <f t="shared" si="526"/>
        <v>1.1082038200617037</v>
      </c>
      <c r="AA1500" s="156">
        <f t="shared" si="527"/>
        <v>3.541157034220157</v>
      </c>
      <c r="AB1500" s="43"/>
      <c r="AC1500" s="175"/>
      <c r="AD1500" s="37" t="s">
        <v>1286</v>
      </c>
      <c r="AE1500" s="57">
        <v>41015</v>
      </c>
      <c r="AF1500" s="41">
        <f t="shared" si="528"/>
        <v>5.5110191291051036</v>
      </c>
      <c r="AG1500" s="85">
        <f t="shared" si="518"/>
        <v>8.1262401907071548E-3</v>
      </c>
      <c r="AH1500" s="41">
        <f t="shared" si="529"/>
        <v>5.0618886402270631</v>
      </c>
      <c r="AI1500" s="87">
        <f t="shared" si="519"/>
        <v>7.4639775231149742E-3</v>
      </c>
      <c r="AJ1500" s="155">
        <f t="shared" ref="AJ1500" si="540">T1500</f>
        <v>4.649360854281861</v>
      </c>
      <c r="AK1500" s="156"/>
      <c r="AL1500" s="85">
        <f>AJ1500*$X$11</f>
        <v>6.855687151516192E-3</v>
      </c>
      <c r="AM1500" s="41">
        <f t="shared" si="530"/>
        <v>4.2704527676766304</v>
      </c>
      <c r="AN1500" s="85">
        <f>(AM1500*$X$11)</f>
        <v>6.2969705058609693E-3</v>
      </c>
      <c r="AO1500" s="41">
        <f t="shared" si="531"/>
        <v>3.9224244821009577</v>
      </c>
      <c r="AP1500" s="91">
        <f>(AO1500*$X$11)</f>
        <v>5.7837874855350743E-3</v>
      </c>
      <c r="AQ1500" s="42">
        <f t="shared" si="532"/>
        <v>3.6027593922214267</v>
      </c>
      <c r="AR1500" s="85">
        <f>(AQ1500*$X$11)</f>
        <v>5.3124272452437513E-3</v>
      </c>
    </row>
    <row r="1501" spans="1:44" x14ac:dyDescent="0.25">
      <c r="A1501" s="159" t="s">
        <v>1626</v>
      </c>
      <c r="B1501" s="160">
        <v>41018</v>
      </c>
      <c r="C1501" s="161">
        <v>4304751734</v>
      </c>
      <c r="D1501" s="162">
        <v>271</v>
      </c>
      <c r="E1501" s="162">
        <v>7725</v>
      </c>
      <c r="F1501" s="162" t="s">
        <v>1695</v>
      </c>
      <c r="G1501" s="162" t="s">
        <v>1697</v>
      </c>
      <c r="H1501" s="162">
        <v>40.144759999999899</v>
      </c>
      <c r="I1501" s="163">
        <v>-109.78993</v>
      </c>
      <c r="J1501" s="161">
        <v>7725</v>
      </c>
      <c r="K1501" s="162">
        <v>365</v>
      </c>
      <c r="L1501" s="162">
        <v>730</v>
      </c>
      <c r="M1501" s="162">
        <v>1095</v>
      </c>
      <c r="N1501" s="162">
        <v>1460</v>
      </c>
      <c r="O1501" s="162">
        <v>1825</v>
      </c>
      <c r="P1501" s="162">
        <v>2190</v>
      </c>
      <c r="Q1501" s="164">
        <v>2.3290384453705478E-4</v>
      </c>
      <c r="R1501" s="165">
        <f t="shared" si="520"/>
        <v>7095.4371287228214</v>
      </c>
      <c r="S1501" s="165">
        <f t="shared" si="521"/>
        <v>6517.1816242923442</v>
      </c>
      <c r="T1501" s="165">
        <f t="shared" si="522"/>
        <v>5986.0520998878965</v>
      </c>
      <c r="U1501" s="165">
        <f t="shared" si="523"/>
        <v>5498.2079383836626</v>
      </c>
      <c r="V1501" s="165">
        <f t="shared" si="524"/>
        <v>5050.1215207049827</v>
      </c>
      <c r="W1501" s="166">
        <f t="shared" si="525"/>
        <v>4638.5527174850868</v>
      </c>
      <c r="X1501" s="159"/>
      <c r="Y1501" s="167">
        <f t="shared" si="517"/>
        <v>11.3908524</v>
      </c>
      <c r="Z1501" s="168">
        <f t="shared" si="526"/>
        <v>1426.8124183294437</v>
      </c>
      <c r="AA1501" s="166">
        <f t="shared" si="527"/>
        <v>4559.2396815584525</v>
      </c>
      <c r="AB1501" s="159"/>
      <c r="AC1501" s="169"/>
      <c r="AD1501" s="161" t="s">
        <v>1626</v>
      </c>
      <c r="AE1501" s="170">
        <v>41018</v>
      </c>
      <c r="AF1501" s="165">
        <f t="shared" si="528"/>
        <v>7095.4371287228214</v>
      </c>
      <c r="AG1501" s="171">
        <f t="shared" si="518"/>
        <v>10.462534245535464</v>
      </c>
      <c r="AH1501" s="165">
        <f t="shared" si="529"/>
        <v>6517.1816242923442</v>
      </c>
      <c r="AI1501" s="172">
        <f t="shared" si="519"/>
        <v>9.60987106101053</v>
      </c>
      <c r="AJ1501" s="168">
        <f t="shared" ref="AJ1501:AJ1532" si="541">Z1501</f>
        <v>1426.8124183294437</v>
      </c>
      <c r="AK1501" s="166">
        <f t="shared" ref="AK1501:AK1532" si="542">AA1501</f>
        <v>4559.2396815584525</v>
      </c>
      <c r="AL1501" s="171">
        <f t="shared" si="507"/>
        <v>2.4400376664233674</v>
      </c>
      <c r="AM1501" s="165">
        <f t="shared" si="530"/>
        <v>5498.2079383836626</v>
      </c>
      <c r="AN1501" s="171">
        <f t="shared" si="508"/>
        <v>0.40536747631480036</v>
      </c>
      <c r="AO1501" s="165">
        <f t="shared" si="531"/>
        <v>5050.1215207049827</v>
      </c>
      <c r="AP1501" s="173">
        <f t="shared" si="509"/>
        <v>0.37233131938132069</v>
      </c>
      <c r="AQ1501" s="166">
        <f t="shared" si="532"/>
        <v>4638.5527174850868</v>
      </c>
      <c r="AR1501" s="171">
        <f t="shared" si="510"/>
        <v>0.34198750391256677</v>
      </c>
    </row>
    <row r="1502" spans="1:44" x14ac:dyDescent="0.25">
      <c r="A1502" s="159" t="s">
        <v>1246</v>
      </c>
      <c r="B1502" s="160">
        <v>41020</v>
      </c>
      <c r="C1502" s="161">
        <v>4301350744</v>
      </c>
      <c r="D1502" s="162">
        <v>237</v>
      </c>
      <c r="E1502" s="162">
        <v>10418</v>
      </c>
      <c r="F1502" s="162" t="s">
        <v>1695</v>
      </c>
      <c r="G1502" s="162" t="s">
        <v>1696</v>
      </c>
      <c r="H1502" s="162">
        <v>40.068489999999898</v>
      </c>
      <c r="I1502" s="163">
        <v>-110.08856</v>
      </c>
      <c r="J1502" s="161">
        <v>10418</v>
      </c>
      <c r="K1502" s="162">
        <v>365</v>
      </c>
      <c r="L1502" s="162">
        <v>730</v>
      </c>
      <c r="M1502" s="162">
        <v>1095</v>
      </c>
      <c r="N1502" s="162">
        <v>1460</v>
      </c>
      <c r="O1502" s="162">
        <v>1825</v>
      </c>
      <c r="P1502" s="162">
        <v>2190</v>
      </c>
      <c r="Q1502" s="164">
        <v>2.3290384453705478E-4</v>
      </c>
      <c r="R1502" s="165">
        <f t="shared" si="520"/>
        <v>9568.9662145028287</v>
      </c>
      <c r="S1502" s="165">
        <f t="shared" si="521"/>
        <v>8789.1259756475902</v>
      </c>
      <c r="T1502" s="165">
        <f t="shared" si="522"/>
        <v>8072.8402299847385</v>
      </c>
      <c r="U1502" s="165">
        <f t="shared" si="523"/>
        <v>7414.9294889425237</v>
      </c>
      <c r="V1502" s="165">
        <f t="shared" si="524"/>
        <v>6810.6363757546296</v>
      </c>
      <c r="W1502" s="166">
        <f t="shared" si="525"/>
        <v>6255.5912246938033</v>
      </c>
      <c r="X1502" s="159"/>
      <c r="Y1502" s="167">
        <f t="shared" si="517"/>
        <v>15.361799392</v>
      </c>
      <c r="Z1502" s="168">
        <f t="shared" si="526"/>
        <v>1924.2112329004719</v>
      </c>
      <c r="AA1502" s="166">
        <f t="shared" si="527"/>
        <v>6148.6289970842663</v>
      </c>
      <c r="AB1502" s="159"/>
      <c r="AC1502" s="169"/>
      <c r="AD1502" s="161" t="s">
        <v>1246</v>
      </c>
      <c r="AE1502" s="170">
        <v>41020</v>
      </c>
      <c r="AF1502" s="165">
        <f t="shared" si="528"/>
        <v>9568.9662145028287</v>
      </c>
      <c r="AG1502" s="171">
        <f t="shared" si="518"/>
        <v>14.109861717797859</v>
      </c>
      <c r="AH1502" s="165">
        <f t="shared" si="529"/>
        <v>8789.1259756475902</v>
      </c>
      <c r="AI1502" s="172">
        <f t="shared" si="519"/>
        <v>12.9599529726353</v>
      </c>
      <c r="AJ1502" s="168">
        <f t="shared" si="541"/>
        <v>1924.2112329004719</v>
      </c>
      <c r="AK1502" s="166">
        <f t="shared" si="542"/>
        <v>6148.6289970842663</v>
      </c>
      <c r="AL1502" s="171">
        <f t="shared" si="507"/>
        <v>3.2906553279998247</v>
      </c>
      <c r="AM1502" s="165">
        <f t="shared" si="530"/>
        <v>7414.9294889425237</v>
      </c>
      <c r="AN1502" s="171">
        <f t="shared" si="508"/>
        <v>0.54668198941716373</v>
      </c>
      <c r="AO1502" s="165">
        <f t="shared" si="531"/>
        <v>6810.6363757546296</v>
      </c>
      <c r="AP1502" s="173">
        <f t="shared" si="509"/>
        <v>0.50212915020253712</v>
      </c>
      <c r="AQ1502" s="166">
        <f t="shared" si="532"/>
        <v>6255.5912246938033</v>
      </c>
      <c r="AR1502" s="171">
        <f t="shared" si="510"/>
        <v>0.46120722534124536</v>
      </c>
    </row>
    <row r="1503" spans="1:44" x14ac:dyDescent="0.25">
      <c r="A1503" s="159" t="s">
        <v>1641</v>
      </c>
      <c r="B1503" s="160">
        <v>41020</v>
      </c>
      <c r="C1503" s="161">
        <v>4304751891</v>
      </c>
      <c r="D1503" s="162">
        <v>273</v>
      </c>
      <c r="E1503" s="162">
        <v>11126</v>
      </c>
      <c r="F1503" s="162" t="s">
        <v>1695</v>
      </c>
      <c r="G1503" s="162" t="s">
        <v>1697</v>
      </c>
      <c r="H1503" s="162">
        <v>40.1912799999999</v>
      </c>
      <c r="I1503" s="163">
        <v>-109.85728</v>
      </c>
      <c r="J1503" s="161">
        <v>11126</v>
      </c>
      <c r="K1503" s="162">
        <v>365</v>
      </c>
      <c r="L1503" s="162">
        <v>730</v>
      </c>
      <c r="M1503" s="162">
        <v>1095</v>
      </c>
      <c r="N1503" s="162">
        <v>1460</v>
      </c>
      <c r="O1503" s="162">
        <v>1825</v>
      </c>
      <c r="P1503" s="162">
        <v>2190</v>
      </c>
      <c r="Q1503" s="164">
        <v>2.3290384453705478E-4</v>
      </c>
      <c r="R1503" s="165">
        <f t="shared" si="520"/>
        <v>10219.266471737232</v>
      </c>
      <c r="S1503" s="165">
        <f t="shared" si="521"/>
        <v>9386.4288351943833</v>
      </c>
      <c r="T1503" s="165">
        <f t="shared" si="522"/>
        <v>8621.4648107899975</v>
      </c>
      <c r="U1503" s="165">
        <f t="shared" si="523"/>
        <v>7918.8429155283657</v>
      </c>
      <c r="V1503" s="165">
        <f t="shared" si="524"/>
        <v>7273.4824646425423</v>
      </c>
      <c r="W1503" s="166">
        <f t="shared" si="525"/>
        <v>6680.7168329759315</v>
      </c>
      <c r="X1503" s="159"/>
      <c r="Y1503" s="167">
        <f t="shared" si="517"/>
        <v>16.405776543999998</v>
      </c>
      <c r="Z1503" s="168">
        <f t="shared" si="526"/>
        <v>2054.979283667753</v>
      </c>
      <c r="AA1503" s="166">
        <f t="shared" si="527"/>
        <v>6566.4855271222441</v>
      </c>
      <c r="AB1503" s="159"/>
      <c r="AC1503" s="169"/>
      <c r="AD1503" s="161" t="s">
        <v>1641</v>
      </c>
      <c r="AE1503" s="170">
        <v>41020</v>
      </c>
      <c r="AF1503" s="165">
        <f t="shared" si="528"/>
        <v>10219.266471737232</v>
      </c>
      <c r="AG1503" s="171">
        <f t="shared" si="518"/>
        <v>15.068758060301304</v>
      </c>
      <c r="AH1503" s="165">
        <f t="shared" si="529"/>
        <v>9386.4288351943833</v>
      </c>
      <c r="AI1503" s="172">
        <f t="shared" si="519"/>
        <v>13.840702320362865</v>
      </c>
      <c r="AJ1503" s="168">
        <f t="shared" si="541"/>
        <v>2054.979283667753</v>
      </c>
      <c r="AK1503" s="166">
        <f t="shared" si="542"/>
        <v>6566.4855271222441</v>
      </c>
      <c r="AL1503" s="171">
        <f t="shared" si="507"/>
        <v>3.5142859646118305</v>
      </c>
      <c r="AM1503" s="165">
        <f t="shared" si="530"/>
        <v>7918.8429155283657</v>
      </c>
      <c r="AN1503" s="171">
        <f t="shared" si="508"/>
        <v>0.58383411540174335</v>
      </c>
      <c r="AO1503" s="165">
        <f t="shared" si="531"/>
        <v>7273.4824646425423</v>
      </c>
      <c r="AP1503" s="173">
        <f t="shared" si="509"/>
        <v>0.5362534963671941</v>
      </c>
      <c r="AQ1503" s="166">
        <f t="shared" si="532"/>
        <v>6680.7168329759315</v>
      </c>
      <c r="AR1503" s="171">
        <f t="shared" si="510"/>
        <v>0.49255054608818349</v>
      </c>
    </row>
    <row r="1504" spans="1:44" x14ac:dyDescent="0.25">
      <c r="A1504" s="159" t="s">
        <v>1263</v>
      </c>
      <c r="B1504" s="160">
        <v>41024</v>
      </c>
      <c r="C1504" s="161">
        <v>4301350840</v>
      </c>
      <c r="D1504" s="162">
        <v>244</v>
      </c>
      <c r="E1504" s="162">
        <v>7568</v>
      </c>
      <c r="F1504" s="162" t="s">
        <v>1695</v>
      </c>
      <c r="G1504" s="162" t="s">
        <v>1696</v>
      </c>
      <c r="H1504" s="162">
        <v>40.05509</v>
      </c>
      <c r="I1504" s="163">
        <v>-110.07034</v>
      </c>
      <c r="J1504" s="161">
        <v>7568</v>
      </c>
      <c r="K1504" s="162">
        <v>365</v>
      </c>
      <c r="L1504" s="162">
        <v>730</v>
      </c>
      <c r="M1504" s="162">
        <v>1095</v>
      </c>
      <c r="N1504" s="162">
        <v>1460</v>
      </c>
      <c r="O1504" s="162">
        <v>1825</v>
      </c>
      <c r="P1504" s="162">
        <v>2190</v>
      </c>
      <c r="Q1504" s="164">
        <v>2.3290384453705478E-4</v>
      </c>
      <c r="R1504" s="165">
        <f t="shared" si="520"/>
        <v>6951.2321281779041</v>
      </c>
      <c r="S1504" s="165">
        <f t="shared" si="521"/>
        <v>6384.7288715397353</v>
      </c>
      <c r="T1504" s="165">
        <f t="shared" si="522"/>
        <v>5864.3938242008544</v>
      </c>
      <c r="U1504" s="165">
        <f t="shared" si="523"/>
        <v>5386.464424296124</v>
      </c>
      <c r="V1504" s="165">
        <f t="shared" si="524"/>
        <v>4947.4847467566742</v>
      </c>
      <c r="W1504" s="166">
        <f t="shared" si="525"/>
        <v>4544.2805133886259</v>
      </c>
      <c r="X1504" s="159"/>
      <c r="Y1504" s="167">
        <f t="shared" si="517"/>
        <v>11.159348992</v>
      </c>
      <c r="Z1504" s="168">
        <f t="shared" si="526"/>
        <v>1397.8144183711624</v>
      </c>
      <c r="AA1504" s="166">
        <f t="shared" si="527"/>
        <v>4466.5794058296915</v>
      </c>
      <c r="AB1504" s="159"/>
      <c r="AC1504" s="169"/>
      <c r="AD1504" s="161" t="s">
        <v>1263</v>
      </c>
      <c r="AE1504" s="170">
        <v>41024</v>
      </c>
      <c r="AF1504" s="165">
        <f t="shared" si="528"/>
        <v>6951.2321281779041</v>
      </c>
      <c r="AG1504" s="171">
        <f t="shared" si="518"/>
        <v>10.24989762721196</v>
      </c>
      <c r="AH1504" s="165">
        <f t="shared" si="529"/>
        <v>6384.7288715397353</v>
      </c>
      <c r="AI1504" s="172">
        <f t="shared" si="519"/>
        <v>9.4145636491556868</v>
      </c>
      <c r="AJ1504" s="168">
        <f t="shared" si="541"/>
        <v>1397.8144183711624</v>
      </c>
      <c r="AK1504" s="166">
        <f t="shared" si="542"/>
        <v>4466.5794058296915</v>
      </c>
      <c r="AL1504" s="171">
        <f t="shared" si="507"/>
        <v>2.3904472568921742</v>
      </c>
      <c r="AM1504" s="165">
        <f t="shared" si="530"/>
        <v>5386.464424296124</v>
      </c>
      <c r="AN1504" s="171">
        <f t="shared" si="508"/>
        <v>0.39712893990296549</v>
      </c>
      <c r="AO1504" s="165">
        <f t="shared" si="531"/>
        <v>4947.4847467566742</v>
      </c>
      <c r="AP1504" s="173">
        <f t="shared" si="509"/>
        <v>0.36476419742107896</v>
      </c>
      <c r="AQ1504" s="166">
        <f t="shared" si="532"/>
        <v>4544.2805133886259</v>
      </c>
      <c r="AR1504" s="171">
        <f t="shared" si="510"/>
        <v>0.3350370782667062</v>
      </c>
    </row>
    <row r="1505" spans="1:44" x14ac:dyDescent="0.25">
      <c r="A1505" s="159" t="s">
        <v>1264</v>
      </c>
      <c r="B1505" s="160">
        <v>41024</v>
      </c>
      <c r="C1505" s="161">
        <v>4301350841</v>
      </c>
      <c r="D1505" s="162">
        <v>259</v>
      </c>
      <c r="E1505" s="162">
        <v>10303</v>
      </c>
      <c r="F1505" s="162" t="s">
        <v>1695</v>
      </c>
      <c r="G1505" s="162" t="s">
        <v>1696</v>
      </c>
      <c r="H1505" s="162">
        <v>40.055039999999899</v>
      </c>
      <c r="I1505" s="163">
        <v>-110.07039</v>
      </c>
      <c r="J1505" s="161">
        <v>10303</v>
      </c>
      <c r="K1505" s="162">
        <v>365</v>
      </c>
      <c r="L1505" s="162">
        <v>730</v>
      </c>
      <c r="M1505" s="162">
        <v>1095</v>
      </c>
      <c r="N1505" s="162">
        <v>1460</v>
      </c>
      <c r="O1505" s="162">
        <v>1825</v>
      </c>
      <c r="P1505" s="162">
        <v>2190</v>
      </c>
      <c r="Q1505" s="164">
        <v>2.3290384453705478E-4</v>
      </c>
      <c r="R1505" s="165">
        <f t="shared" si="520"/>
        <v>9463.338347861647</v>
      </c>
      <c r="S1505" s="165">
        <f t="shared" si="521"/>
        <v>8692.1064433765714</v>
      </c>
      <c r="T1505" s="165">
        <f t="shared" si="522"/>
        <v>7983.7274802776692</v>
      </c>
      <c r="U1505" s="165">
        <f t="shared" si="523"/>
        <v>7333.0791442287209</v>
      </c>
      <c r="V1505" s="165">
        <f t="shared" si="524"/>
        <v>6735.4565731810271</v>
      </c>
      <c r="W1505" s="166">
        <f t="shared" si="525"/>
        <v>6186.5383363428928</v>
      </c>
      <c r="X1505" s="159"/>
      <c r="Y1505" s="167">
        <f t="shared" si="517"/>
        <v>15.192226831999999</v>
      </c>
      <c r="Z1505" s="168">
        <f t="shared" si="526"/>
        <v>1902.9706596826225</v>
      </c>
      <c r="AA1505" s="166">
        <f t="shared" si="527"/>
        <v>6080.7568205950465</v>
      </c>
      <c r="AB1505" s="159"/>
      <c r="AC1505" s="169"/>
      <c r="AD1505" s="161" t="s">
        <v>1264</v>
      </c>
      <c r="AE1505" s="170">
        <v>41024</v>
      </c>
      <c r="AF1505" s="165">
        <f t="shared" si="528"/>
        <v>9463.338347861647</v>
      </c>
      <c r="AG1505" s="171">
        <f t="shared" si="518"/>
        <v>13.954108780809303</v>
      </c>
      <c r="AH1505" s="165">
        <f t="shared" si="529"/>
        <v>8692.1064433765714</v>
      </c>
      <c r="AI1505" s="172">
        <f t="shared" si="519"/>
        <v>12.816893403442263</v>
      </c>
      <c r="AJ1505" s="168">
        <f t="shared" si="541"/>
        <v>1902.9706596826225</v>
      </c>
      <c r="AK1505" s="166">
        <f t="shared" si="542"/>
        <v>6080.7568205950465</v>
      </c>
      <c r="AL1505" s="171">
        <f t="shared" si="507"/>
        <v>3.2543311426744284</v>
      </c>
      <c r="AM1505" s="165">
        <f t="shared" si="530"/>
        <v>7333.0791442287209</v>
      </c>
      <c r="AN1505" s="171">
        <f t="shared" si="508"/>
        <v>0.54064739268238027</v>
      </c>
      <c r="AO1505" s="165">
        <f t="shared" si="531"/>
        <v>6735.4565731810271</v>
      </c>
      <c r="AP1505" s="173">
        <f t="shared" si="509"/>
        <v>0.49658635386223271</v>
      </c>
      <c r="AQ1505" s="166">
        <f t="shared" si="532"/>
        <v>6186.5383363428928</v>
      </c>
      <c r="AR1505" s="171">
        <f t="shared" si="510"/>
        <v>0.45611614923122012</v>
      </c>
    </row>
    <row r="1506" spans="1:44" x14ac:dyDescent="0.25">
      <c r="A1506" s="159" t="s">
        <v>1627</v>
      </c>
      <c r="B1506" s="160">
        <v>41025</v>
      </c>
      <c r="C1506" s="161">
        <v>4304751735</v>
      </c>
      <c r="D1506" s="162">
        <v>272</v>
      </c>
      <c r="E1506" s="162">
        <v>6625</v>
      </c>
      <c r="F1506" s="162" t="s">
        <v>1695</v>
      </c>
      <c r="G1506" s="162" t="s">
        <v>1697</v>
      </c>
      <c r="H1506" s="162">
        <v>40.1387</v>
      </c>
      <c r="I1506" s="163">
        <v>-109.793719999999</v>
      </c>
      <c r="J1506" s="161">
        <v>6625</v>
      </c>
      <c r="K1506" s="162">
        <v>365</v>
      </c>
      <c r="L1506" s="162">
        <v>730</v>
      </c>
      <c r="M1506" s="162">
        <v>1095</v>
      </c>
      <c r="N1506" s="162">
        <v>1460</v>
      </c>
      <c r="O1506" s="162">
        <v>1825</v>
      </c>
      <c r="P1506" s="162">
        <v>2190</v>
      </c>
      <c r="Q1506" s="164">
        <v>2.3290384453705478E-4</v>
      </c>
      <c r="R1506" s="165">
        <f t="shared" si="520"/>
        <v>6085.0836217202186</v>
      </c>
      <c r="S1506" s="165">
        <f t="shared" si="521"/>
        <v>5589.1687069173822</v>
      </c>
      <c r="T1506" s="165">
        <f t="shared" si="522"/>
        <v>5133.6692766028882</v>
      </c>
      <c r="U1506" s="165">
        <f t="shared" si="523"/>
        <v>4715.2915976429467</v>
      </c>
      <c r="V1506" s="165">
        <f t="shared" si="524"/>
        <v>4331.010365653141</v>
      </c>
      <c r="W1506" s="166">
        <f t="shared" si="525"/>
        <v>3978.0468289111586</v>
      </c>
      <c r="X1506" s="159"/>
      <c r="Y1506" s="167">
        <f t="shared" si="517"/>
        <v>9.7688539999999993</v>
      </c>
      <c r="Z1506" s="168">
        <f t="shared" si="526"/>
        <v>1223.6417179847979</v>
      </c>
      <c r="AA1506" s="166">
        <f t="shared" si="527"/>
        <v>3910.0275586180901</v>
      </c>
      <c r="AB1506" s="159"/>
      <c r="AC1506" s="169"/>
      <c r="AD1506" s="161" t="s">
        <v>1627</v>
      </c>
      <c r="AE1506" s="170">
        <v>41025</v>
      </c>
      <c r="AF1506" s="165">
        <f t="shared" si="528"/>
        <v>6085.0836217202186</v>
      </c>
      <c r="AG1506" s="171">
        <f t="shared" si="518"/>
        <v>8.9727235439058184</v>
      </c>
      <c r="AH1506" s="165">
        <f t="shared" si="529"/>
        <v>5589.1687069173822</v>
      </c>
      <c r="AI1506" s="172">
        <f t="shared" si="519"/>
        <v>8.2414751817727847</v>
      </c>
      <c r="AJ1506" s="168">
        <f t="shared" si="541"/>
        <v>1223.6417179847979</v>
      </c>
      <c r="AK1506" s="166">
        <f t="shared" si="542"/>
        <v>3910.0275586180901</v>
      </c>
      <c r="AL1506" s="171">
        <f t="shared" si="507"/>
        <v>2.0925889372239235</v>
      </c>
      <c r="AM1506" s="165">
        <f t="shared" si="530"/>
        <v>4715.2915976429467</v>
      </c>
      <c r="AN1506" s="171">
        <f t="shared" si="508"/>
        <v>0.34764524667774138</v>
      </c>
      <c r="AO1506" s="165">
        <f t="shared" si="531"/>
        <v>4331.010365653141</v>
      </c>
      <c r="AP1506" s="173">
        <f t="shared" si="509"/>
        <v>0.31931326743058253</v>
      </c>
      <c r="AQ1506" s="166">
        <f t="shared" si="532"/>
        <v>3978.0468289111586</v>
      </c>
      <c r="AR1506" s="171">
        <f t="shared" si="510"/>
        <v>0.293290254164499</v>
      </c>
    </row>
    <row r="1507" spans="1:44" x14ac:dyDescent="0.25">
      <c r="A1507" s="159" t="s">
        <v>1307</v>
      </c>
      <c r="B1507" s="160">
        <v>41027</v>
      </c>
      <c r="C1507" s="161">
        <v>4301351043</v>
      </c>
      <c r="D1507" s="162">
        <v>222</v>
      </c>
      <c r="E1507" s="162">
        <v>16665</v>
      </c>
      <c r="F1507" s="162" t="s">
        <v>1695</v>
      </c>
      <c r="G1507" s="162" t="s">
        <v>1696</v>
      </c>
      <c r="H1507" s="162">
        <v>40.24944</v>
      </c>
      <c r="I1507" s="163">
        <v>-110.02082</v>
      </c>
      <c r="J1507" s="161">
        <v>16665</v>
      </c>
      <c r="K1507" s="162">
        <v>365</v>
      </c>
      <c r="L1507" s="162">
        <v>730</v>
      </c>
      <c r="M1507" s="162">
        <v>1095</v>
      </c>
      <c r="N1507" s="162">
        <v>1460</v>
      </c>
      <c r="O1507" s="162">
        <v>1825</v>
      </c>
      <c r="P1507" s="162">
        <v>2190</v>
      </c>
      <c r="Q1507" s="164">
        <v>2.3290384453705478E-4</v>
      </c>
      <c r="R1507" s="165">
        <f t="shared" si="520"/>
        <v>15306.855631089426</v>
      </c>
      <c r="S1507" s="165">
        <f t="shared" si="521"/>
        <v>14059.395698230668</v>
      </c>
      <c r="T1507" s="165">
        <f t="shared" si="522"/>
        <v>12913.59977276787</v>
      </c>
      <c r="U1507" s="165">
        <f t="shared" si="523"/>
        <v>11861.182562221842</v>
      </c>
      <c r="V1507" s="165">
        <f t="shared" si="524"/>
        <v>10894.53399903541</v>
      </c>
      <c r="W1507" s="166">
        <f t="shared" si="525"/>
        <v>10006.664211895011</v>
      </c>
      <c r="X1507" s="159"/>
      <c r="Y1507" s="167">
        <f t="shared" si="517"/>
        <v>24.573275759999998</v>
      </c>
      <c r="Z1507" s="168">
        <f t="shared" si="526"/>
        <v>3078.0361102213824</v>
      </c>
      <c r="AA1507" s="166">
        <f t="shared" si="527"/>
        <v>9835.5636625464867</v>
      </c>
      <c r="AB1507" s="159"/>
      <c r="AC1507" s="169"/>
      <c r="AD1507" s="161" t="s">
        <v>1307</v>
      </c>
      <c r="AE1507" s="170">
        <v>41027</v>
      </c>
      <c r="AF1507" s="165">
        <f t="shared" si="528"/>
        <v>15306.855631089426</v>
      </c>
      <c r="AG1507" s="171">
        <f t="shared" si="518"/>
        <v>22.570632129689123</v>
      </c>
      <c r="AH1507" s="165">
        <f t="shared" si="529"/>
        <v>14059.395698230668</v>
      </c>
      <c r="AI1507" s="172">
        <f t="shared" si="519"/>
        <v>20.73119757045184</v>
      </c>
      <c r="AJ1507" s="168">
        <f t="shared" si="541"/>
        <v>3078.0361102213824</v>
      </c>
      <c r="AK1507" s="166">
        <f t="shared" si="542"/>
        <v>9835.5636625464867</v>
      </c>
      <c r="AL1507" s="171">
        <f t="shared" si="507"/>
        <v>5.2638482473715751</v>
      </c>
      <c r="AM1507" s="165">
        <f t="shared" si="530"/>
        <v>11861.182562221842</v>
      </c>
      <c r="AN1507" s="171">
        <f t="shared" si="508"/>
        <v>0.87449177900144293</v>
      </c>
      <c r="AO1507" s="165">
        <f t="shared" si="531"/>
        <v>10894.53399903541</v>
      </c>
      <c r="AP1507" s="173">
        <f t="shared" si="509"/>
        <v>0.80322348705368418</v>
      </c>
      <c r="AQ1507" s="166">
        <f t="shared" si="532"/>
        <v>10006.664211895011</v>
      </c>
      <c r="AR1507" s="171">
        <f t="shared" si="510"/>
        <v>0.73776333368322655</v>
      </c>
    </row>
    <row r="1508" spans="1:44" x14ac:dyDescent="0.25">
      <c r="A1508" s="159" t="s">
        <v>1227</v>
      </c>
      <c r="B1508" s="160">
        <v>41028</v>
      </c>
      <c r="C1508" s="161">
        <v>4301350712</v>
      </c>
      <c r="D1508" s="162">
        <v>247</v>
      </c>
      <c r="E1508" s="162">
        <v>30163</v>
      </c>
      <c r="F1508" s="162" t="s">
        <v>1695</v>
      </c>
      <c r="G1508" s="162" t="s">
        <v>1696</v>
      </c>
      <c r="H1508" s="162">
        <v>40.319650000000003</v>
      </c>
      <c r="I1508" s="163">
        <v>-110.31547</v>
      </c>
      <c r="J1508" s="161">
        <v>30163</v>
      </c>
      <c r="K1508" s="162">
        <v>365</v>
      </c>
      <c r="L1508" s="162">
        <v>730</v>
      </c>
      <c r="M1508" s="162">
        <v>1095</v>
      </c>
      <c r="N1508" s="162">
        <v>1460</v>
      </c>
      <c r="O1508" s="162">
        <v>1825</v>
      </c>
      <c r="P1508" s="162">
        <v>2190</v>
      </c>
      <c r="Q1508" s="164">
        <v>2.3290384453705478E-4</v>
      </c>
      <c r="R1508" s="165">
        <f t="shared" si="520"/>
        <v>27704.811665199541</v>
      </c>
      <c r="S1508" s="165">
        <f t="shared" si="521"/>
        <v>25446.957842528151</v>
      </c>
      <c r="T1508" s="165">
        <f t="shared" si="522"/>
        <v>23373.111907950632</v>
      </c>
      <c r="U1508" s="165">
        <f t="shared" si="523"/>
        <v>21468.277805238369</v>
      </c>
      <c r="V1508" s="165">
        <f t="shared" si="524"/>
        <v>19718.681608935196</v>
      </c>
      <c r="W1508" s="166">
        <f t="shared" si="525"/>
        <v>18111.671924595816</v>
      </c>
      <c r="X1508" s="159"/>
      <c r="Y1508" s="167">
        <f t="shared" si="517"/>
        <v>44.476670671999997</v>
      </c>
      <c r="Z1508" s="168">
        <f t="shared" si="526"/>
        <v>5571.1253040868623</v>
      </c>
      <c r="AA1508" s="166">
        <f t="shared" si="527"/>
        <v>17801.986603863767</v>
      </c>
      <c r="AB1508" s="159"/>
      <c r="AC1508" s="169"/>
      <c r="AD1508" s="161" t="s">
        <v>1227</v>
      </c>
      <c r="AE1508" s="170">
        <v>41028</v>
      </c>
      <c r="AF1508" s="165">
        <f t="shared" si="528"/>
        <v>27704.811665199541</v>
      </c>
      <c r="AG1508" s="171">
        <f t="shared" si="518"/>
        <v>40.851963812049988</v>
      </c>
      <c r="AH1508" s="165">
        <f t="shared" si="529"/>
        <v>25446.957842528151</v>
      </c>
      <c r="AI1508" s="172">
        <f t="shared" si="519"/>
        <v>37.522659004952828</v>
      </c>
      <c r="AJ1508" s="168">
        <f t="shared" si="541"/>
        <v>5571.1253040868623</v>
      </c>
      <c r="AK1508" s="166">
        <f t="shared" si="542"/>
        <v>17801.986603863767</v>
      </c>
      <c r="AL1508" s="171">
        <f t="shared" si="507"/>
        <v>9.527360017129844</v>
      </c>
      <c r="AM1508" s="165">
        <f t="shared" si="530"/>
        <v>21468.277805238369</v>
      </c>
      <c r="AN1508" s="171">
        <f t="shared" si="508"/>
        <v>1.5827960114023716</v>
      </c>
      <c r="AO1508" s="165">
        <f t="shared" si="531"/>
        <v>19718.681608935196</v>
      </c>
      <c r="AP1508" s="173">
        <f t="shared" si="509"/>
        <v>1.4538031827182882</v>
      </c>
      <c r="AQ1508" s="166">
        <f t="shared" si="532"/>
        <v>18111.671924595816</v>
      </c>
      <c r="AR1508" s="171">
        <f t="shared" si="510"/>
        <v>1.3353228583190617</v>
      </c>
    </row>
    <row r="1509" spans="1:44" x14ac:dyDescent="0.25">
      <c r="A1509" s="159" t="s">
        <v>1628</v>
      </c>
      <c r="B1509" s="160">
        <v>41033</v>
      </c>
      <c r="C1509" s="161">
        <v>4304751736</v>
      </c>
      <c r="D1509" s="162">
        <v>243</v>
      </c>
      <c r="E1509" s="162">
        <v>9434</v>
      </c>
      <c r="F1509" s="162" t="s">
        <v>1695</v>
      </c>
      <c r="G1509" s="162" t="s">
        <v>1697</v>
      </c>
      <c r="H1509" s="162">
        <v>40.139049999999898</v>
      </c>
      <c r="I1509" s="163">
        <v>-109.78501</v>
      </c>
      <c r="J1509" s="161">
        <v>9434</v>
      </c>
      <c r="K1509" s="162">
        <v>365</v>
      </c>
      <c r="L1509" s="162">
        <v>730</v>
      </c>
      <c r="M1509" s="162">
        <v>1095</v>
      </c>
      <c r="N1509" s="162">
        <v>1460</v>
      </c>
      <c r="O1509" s="162">
        <v>1825</v>
      </c>
      <c r="P1509" s="162">
        <v>2190</v>
      </c>
      <c r="Q1509" s="164">
        <v>2.3290384453705478E-4</v>
      </c>
      <c r="R1509" s="165">
        <f t="shared" si="520"/>
        <v>8665.159077329592</v>
      </c>
      <c r="S1509" s="165">
        <f t="shared" si="521"/>
        <v>7958.9762386503526</v>
      </c>
      <c r="T1509" s="165">
        <f t="shared" si="522"/>
        <v>7310.3450498825132</v>
      </c>
      <c r="U1509" s="165">
        <f t="shared" si="523"/>
        <v>6714.5752350435559</v>
      </c>
      <c r="V1509" s="165">
        <f t="shared" si="524"/>
        <v>6167.3587606900719</v>
      </c>
      <c r="W1509" s="166">
        <f t="shared" si="525"/>
        <v>5664.7386843694894</v>
      </c>
      <c r="X1509" s="159"/>
      <c r="Y1509" s="167">
        <f t="shared" si="517"/>
        <v>13.910848095999999</v>
      </c>
      <c r="Z1509" s="168">
        <f t="shared" si="526"/>
        <v>1742.4658064103523</v>
      </c>
      <c r="AA1509" s="166">
        <f t="shared" si="527"/>
        <v>5567.8792434721609</v>
      </c>
      <c r="AB1509" s="159"/>
      <c r="AC1509" s="169"/>
      <c r="AD1509" s="161" t="s">
        <v>1628</v>
      </c>
      <c r="AE1509" s="170">
        <v>41033</v>
      </c>
      <c r="AF1509" s="165">
        <f t="shared" si="528"/>
        <v>8665.159077329592</v>
      </c>
      <c r="AG1509" s="171">
        <f t="shared" si="518"/>
        <v>12.777158326521885</v>
      </c>
      <c r="AH1509" s="165">
        <f t="shared" si="529"/>
        <v>7958.9762386503526</v>
      </c>
      <c r="AI1509" s="172">
        <f t="shared" si="519"/>
        <v>11.735860658844445</v>
      </c>
      <c r="AJ1509" s="168">
        <f t="shared" si="541"/>
        <v>1742.4658064103523</v>
      </c>
      <c r="AK1509" s="166">
        <f t="shared" si="542"/>
        <v>5567.8792434721609</v>
      </c>
      <c r="AL1509" s="171">
        <f t="shared" si="507"/>
        <v>2.9798466466068674</v>
      </c>
      <c r="AM1509" s="165">
        <f t="shared" si="530"/>
        <v>6714.5752350435559</v>
      </c>
      <c r="AN1509" s="171">
        <f t="shared" si="508"/>
        <v>0.49504683126910365</v>
      </c>
      <c r="AO1509" s="165">
        <f t="shared" si="531"/>
        <v>6167.3587606900719</v>
      </c>
      <c r="AP1509" s="173">
        <f t="shared" si="509"/>
        <v>0.45470209282114948</v>
      </c>
      <c r="AQ1509" s="166">
        <f t="shared" si="532"/>
        <v>5664.7386843694894</v>
      </c>
      <c r="AR1509" s="171">
        <f t="shared" si="510"/>
        <v>0.41764532193024656</v>
      </c>
    </row>
    <row r="1510" spans="1:44" x14ac:dyDescent="0.25">
      <c r="A1510" s="159" t="s">
        <v>1629</v>
      </c>
      <c r="B1510" s="160">
        <v>41035</v>
      </c>
      <c r="C1510" s="161">
        <v>4304751737</v>
      </c>
      <c r="D1510" s="162">
        <v>238</v>
      </c>
      <c r="E1510" s="162">
        <v>6186</v>
      </c>
      <c r="F1510" s="162" t="s">
        <v>1695</v>
      </c>
      <c r="G1510" s="162" t="s">
        <v>1697</v>
      </c>
      <c r="H1510" s="162">
        <v>40.134230000000002</v>
      </c>
      <c r="I1510" s="163">
        <v>-109.79894</v>
      </c>
      <c r="J1510" s="161">
        <v>6186</v>
      </c>
      <c r="K1510" s="162">
        <v>365</v>
      </c>
      <c r="L1510" s="162">
        <v>730</v>
      </c>
      <c r="M1510" s="162">
        <v>1095</v>
      </c>
      <c r="N1510" s="162">
        <v>1460</v>
      </c>
      <c r="O1510" s="162">
        <v>1825</v>
      </c>
      <c r="P1510" s="162">
        <v>2190</v>
      </c>
      <c r="Q1510" s="164">
        <v>2.3290384453705478E-4</v>
      </c>
      <c r="R1510" s="165">
        <f t="shared" si="520"/>
        <v>5681.8607221073617</v>
      </c>
      <c r="S1510" s="165">
        <f t="shared" si="521"/>
        <v>5218.8071880741018</v>
      </c>
      <c r="T1510" s="165">
        <f t="shared" si="522"/>
        <v>4793.4910407645984</v>
      </c>
      <c r="U1510" s="165">
        <f t="shared" si="523"/>
        <v>4402.8368034746063</v>
      </c>
      <c r="V1510" s="165">
        <f t="shared" si="524"/>
        <v>4044.0196410460871</v>
      </c>
      <c r="W1510" s="166">
        <f t="shared" si="525"/>
        <v>3714.4449333802909</v>
      </c>
      <c r="X1510" s="159"/>
      <c r="Y1510" s="167">
        <f t="shared" si="517"/>
        <v>9.1215291839999999</v>
      </c>
      <c r="Z1510" s="168">
        <f t="shared" si="526"/>
        <v>1142.5581384836166</v>
      </c>
      <c r="AA1510" s="166">
        <f t="shared" si="527"/>
        <v>3650.9329022809816</v>
      </c>
      <c r="AB1510" s="159"/>
      <c r="AC1510" s="169"/>
      <c r="AD1510" s="161" t="s">
        <v>1629</v>
      </c>
      <c r="AE1510" s="170">
        <v>41035</v>
      </c>
      <c r="AF1510" s="165">
        <f t="shared" si="528"/>
        <v>5681.8607221073617</v>
      </c>
      <c r="AG1510" s="171">
        <f t="shared" si="518"/>
        <v>8.3781536366190767</v>
      </c>
      <c r="AH1510" s="165">
        <f t="shared" si="529"/>
        <v>5218.8071880741018</v>
      </c>
      <c r="AI1510" s="172">
        <f t="shared" si="519"/>
        <v>7.6953608263315383</v>
      </c>
      <c r="AJ1510" s="168">
        <f t="shared" si="541"/>
        <v>1142.5581384836166</v>
      </c>
      <c r="AK1510" s="166">
        <f t="shared" si="542"/>
        <v>3650.9329022809816</v>
      </c>
      <c r="AL1510" s="171">
        <f t="shared" si="507"/>
        <v>1.9539253080252366</v>
      </c>
      <c r="AM1510" s="165">
        <f t="shared" si="530"/>
        <v>4402.8368034746063</v>
      </c>
      <c r="AN1510" s="171">
        <f t="shared" si="508"/>
        <v>0.32460882957713327</v>
      </c>
      <c r="AO1510" s="165">
        <f t="shared" si="531"/>
        <v>4044.0196410460871</v>
      </c>
      <c r="AP1510" s="173">
        <f t="shared" si="509"/>
        <v>0.29815424487933334</v>
      </c>
      <c r="AQ1510" s="166">
        <f t="shared" si="532"/>
        <v>3714.4449333802909</v>
      </c>
      <c r="AR1510" s="171">
        <f t="shared" si="510"/>
        <v>0.2738556244923156</v>
      </c>
    </row>
    <row r="1511" spans="1:44" x14ac:dyDescent="0.25">
      <c r="A1511" s="159" t="s">
        <v>1291</v>
      </c>
      <c r="B1511" s="160">
        <v>41037</v>
      </c>
      <c r="C1511" s="161">
        <v>4301350933</v>
      </c>
      <c r="D1511" s="162">
        <v>234</v>
      </c>
      <c r="E1511" s="162">
        <v>9645</v>
      </c>
      <c r="F1511" s="162" t="s">
        <v>1695</v>
      </c>
      <c r="G1511" s="162" t="s">
        <v>1696</v>
      </c>
      <c r="H1511" s="162">
        <v>40.061860000000003</v>
      </c>
      <c r="I1511" s="163">
        <v>-110.19234</v>
      </c>
      <c r="J1511" s="161">
        <v>9645</v>
      </c>
      <c r="K1511" s="162">
        <v>365</v>
      </c>
      <c r="L1511" s="162">
        <v>730</v>
      </c>
      <c r="M1511" s="162">
        <v>1095</v>
      </c>
      <c r="N1511" s="162">
        <v>1460</v>
      </c>
      <c r="O1511" s="162">
        <v>1825</v>
      </c>
      <c r="P1511" s="162">
        <v>2190</v>
      </c>
      <c r="Q1511" s="164">
        <v>2.3290384453705478E-4</v>
      </c>
      <c r="R1511" s="165">
        <f t="shared" si="520"/>
        <v>8858.9632500364551</v>
      </c>
      <c r="S1511" s="165">
        <f t="shared" si="521"/>
        <v>8136.985989165004</v>
      </c>
      <c r="T1511" s="165">
        <f t="shared" si="522"/>
        <v>7473.8475732580919</v>
      </c>
      <c r="U1511" s="165">
        <f t="shared" si="523"/>
        <v>6864.7528240401844</v>
      </c>
      <c r="V1511" s="165">
        <f t="shared" si="524"/>
        <v>6305.2973549772896</v>
      </c>
      <c r="W1511" s="166">
        <f t="shared" si="525"/>
        <v>5791.4357229959433</v>
      </c>
      <c r="X1511" s="159"/>
      <c r="Y1511" s="167">
        <f t="shared" si="517"/>
        <v>14.22197688</v>
      </c>
      <c r="Z1511" s="168">
        <f t="shared" si="526"/>
        <v>1781.4376407491889</v>
      </c>
      <c r="AA1511" s="166">
        <f t="shared" si="527"/>
        <v>5692.4099325089028</v>
      </c>
      <c r="AB1511" s="159"/>
      <c r="AC1511" s="169"/>
      <c r="AD1511" s="161" t="s">
        <v>1291</v>
      </c>
      <c r="AE1511" s="170">
        <v>41037</v>
      </c>
      <c r="AF1511" s="165">
        <f t="shared" si="528"/>
        <v>8858.9632500364551</v>
      </c>
      <c r="AG1511" s="171">
        <f t="shared" si="518"/>
        <v>13.062931106561754</v>
      </c>
      <c r="AH1511" s="165">
        <f t="shared" si="529"/>
        <v>8136.985989165004</v>
      </c>
      <c r="AI1511" s="172">
        <f t="shared" si="519"/>
        <v>11.998343868407321</v>
      </c>
      <c r="AJ1511" s="168">
        <f t="shared" si="541"/>
        <v>1781.4376407491889</v>
      </c>
      <c r="AK1511" s="166">
        <f t="shared" si="542"/>
        <v>5692.4099325089028</v>
      </c>
      <c r="AL1511" s="171">
        <f t="shared" si="507"/>
        <v>3.0464936301169425</v>
      </c>
      <c r="AM1511" s="165">
        <f t="shared" si="530"/>
        <v>6864.7528240401844</v>
      </c>
      <c r="AN1511" s="171">
        <f t="shared" si="508"/>
        <v>0.50611900440857593</v>
      </c>
      <c r="AO1511" s="165">
        <f t="shared" si="531"/>
        <v>6305.2973549772896</v>
      </c>
      <c r="AP1511" s="173">
        <f t="shared" si="509"/>
        <v>0.46487191914988196</v>
      </c>
      <c r="AQ1511" s="166">
        <f t="shared" si="532"/>
        <v>5791.4357229959433</v>
      </c>
      <c r="AR1511" s="171">
        <f t="shared" si="510"/>
        <v>0.42698633983646683</v>
      </c>
    </row>
    <row r="1512" spans="1:44" x14ac:dyDescent="0.25">
      <c r="A1512" s="159" t="s">
        <v>509</v>
      </c>
      <c r="B1512" s="160">
        <v>41041</v>
      </c>
      <c r="C1512" s="161">
        <v>4301333122</v>
      </c>
      <c r="D1512" s="162">
        <v>236</v>
      </c>
      <c r="E1512" s="162">
        <v>20820</v>
      </c>
      <c r="F1512" s="162" t="s">
        <v>1695</v>
      </c>
      <c r="G1512" s="162" t="s">
        <v>1696</v>
      </c>
      <c r="H1512" s="162">
        <v>40.048679999999898</v>
      </c>
      <c r="I1512" s="163">
        <v>-110.54510000000001</v>
      </c>
      <c r="J1512" s="161">
        <v>20820</v>
      </c>
      <c r="K1512" s="162">
        <v>365</v>
      </c>
      <c r="L1512" s="162">
        <v>730</v>
      </c>
      <c r="M1512" s="162">
        <v>1095</v>
      </c>
      <c r="N1512" s="162">
        <v>1460</v>
      </c>
      <c r="O1512" s="162">
        <v>1825</v>
      </c>
      <c r="P1512" s="162">
        <v>2190</v>
      </c>
      <c r="Q1512" s="164">
        <v>2.3290384453705478E-4</v>
      </c>
      <c r="R1512" s="165">
        <f t="shared" si="520"/>
        <v>19123.236377994712</v>
      </c>
      <c r="S1512" s="165">
        <f t="shared" si="521"/>
        <v>17564.753581587909</v>
      </c>
      <c r="T1512" s="165">
        <f t="shared" si="522"/>
        <v>16133.282164358059</v>
      </c>
      <c r="U1512" s="165">
        <f t="shared" si="523"/>
        <v>14818.471103837908</v>
      </c>
      <c r="V1512" s="165">
        <f t="shared" si="524"/>
        <v>13610.812952890323</v>
      </c>
      <c r="W1512" s="166">
        <f t="shared" si="525"/>
        <v>12501.57509100835</v>
      </c>
      <c r="X1512" s="159"/>
      <c r="Y1512" s="167">
        <f t="shared" si="517"/>
        <v>30.700006079999998</v>
      </c>
      <c r="Z1512" s="168">
        <f t="shared" si="526"/>
        <v>3845.4672556141127</v>
      </c>
      <c r="AA1512" s="166">
        <f t="shared" si="527"/>
        <v>12287.814908743947</v>
      </c>
      <c r="AB1512" s="159"/>
      <c r="AC1512" s="169"/>
      <c r="AD1512" s="161" t="s">
        <v>509</v>
      </c>
      <c r="AE1512" s="170">
        <v>41041</v>
      </c>
      <c r="AF1512" s="165">
        <f t="shared" si="528"/>
        <v>19123.236377994712</v>
      </c>
      <c r="AG1512" s="171">
        <f t="shared" si="518"/>
        <v>28.198053461753833</v>
      </c>
      <c r="AH1512" s="165">
        <f t="shared" si="529"/>
        <v>17564.753581587909</v>
      </c>
      <c r="AI1512" s="172">
        <f t="shared" si="519"/>
        <v>25.900002005208961</v>
      </c>
      <c r="AJ1512" s="168">
        <f t="shared" si="541"/>
        <v>3845.4672556141127</v>
      </c>
      <c r="AK1512" s="166">
        <f t="shared" si="542"/>
        <v>12287.814908743947</v>
      </c>
      <c r="AL1512" s="171">
        <f t="shared" si="507"/>
        <v>6.5762568563022032</v>
      </c>
      <c r="AM1512" s="165">
        <f t="shared" si="530"/>
        <v>14818.471103837908</v>
      </c>
      <c r="AN1512" s="171">
        <f t="shared" si="508"/>
        <v>1.0925243827668791</v>
      </c>
      <c r="AO1512" s="165">
        <f t="shared" si="531"/>
        <v>13610.812952890323</v>
      </c>
      <c r="AP1512" s="173">
        <f t="shared" si="509"/>
        <v>1.0034871287403362</v>
      </c>
      <c r="AQ1512" s="166">
        <f t="shared" si="532"/>
        <v>12501.57509100835</v>
      </c>
      <c r="AR1512" s="171">
        <f t="shared" si="510"/>
        <v>0.9217061270497916</v>
      </c>
    </row>
    <row r="1513" spans="1:44" x14ac:dyDescent="0.25">
      <c r="A1513" s="159" t="s">
        <v>1630</v>
      </c>
      <c r="B1513" s="160">
        <v>41041</v>
      </c>
      <c r="C1513" s="161">
        <v>4304751738</v>
      </c>
      <c r="D1513" s="162">
        <v>234</v>
      </c>
      <c r="E1513" s="162">
        <v>10658</v>
      </c>
      <c r="F1513" s="162" t="s">
        <v>1695</v>
      </c>
      <c r="G1513" s="162" t="s">
        <v>1697</v>
      </c>
      <c r="H1513" s="162">
        <v>40.13091</v>
      </c>
      <c r="I1513" s="163">
        <v>-109.7894</v>
      </c>
      <c r="J1513" s="161">
        <v>10658</v>
      </c>
      <c r="K1513" s="162">
        <v>365</v>
      </c>
      <c r="L1513" s="162">
        <v>730</v>
      </c>
      <c r="M1513" s="162">
        <v>1095</v>
      </c>
      <c r="N1513" s="162">
        <v>1460</v>
      </c>
      <c r="O1513" s="162">
        <v>1825</v>
      </c>
      <c r="P1513" s="162">
        <v>2190</v>
      </c>
      <c r="Q1513" s="164">
        <v>2.3290384453705478E-4</v>
      </c>
      <c r="R1513" s="165">
        <f t="shared" si="520"/>
        <v>9789.4069796670319</v>
      </c>
      <c r="S1513" s="165">
        <f t="shared" si="521"/>
        <v>8991.6015212566726</v>
      </c>
      <c r="T1513" s="165">
        <f t="shared" si="522"/>
        <v>8258.8146641560124</v>
      </c>
      <c r="U1513" s="165">
        <f t="shared" si="523"/>
        <v>7585.7475996495887</v>
      </c>
      <c r="V1513" s="165">
        <f t="shared" si="524"/>
        <v>6967.5333550386677</v>
      </c>
      <c r="W1513" s="166">
        <f t="shared" si="525"/>
        <v>6399.7016003826602</v>
      </c>
      <c r="X1513" s="159"/>
      <c r="Y1513" s="167">
        <f t="shared" si="517"/>
        <v>15.715689952</v>
      </c>
      <c r="Z1513" s="168">
        <f t="shared" si="526"/>
        <v>1968.5393857029399</v>
      </c>
      <c r="AA1513" s="166">
        <f t="shared" si="527"/>
        <v>6290.2752784530721</v>
      </c>
      <c r="AB1513" s="159"/>
      <c r="AC1513" s="169"/>
      <c r="AD1513" s="161" t="s">
        <v>1630</v>
      </c>
      <c r="AE1513" s="170">
        <v>41041</v>
      </c>
      <c r="AF1513" s="165">
        <f t="shared" si="528"/>
        <v>9789.4069796670319</v>
      </c>
      <c r="AG1513" s="171">
        <f t="shared" si="518"/>
        <v>14.434911325426143</v>
      </c>
      <c r="AH1513" s="165">
        <f t="shared" si="529"/>
        <v>8991.6015212566726</v>
      </c>
      <c r="AI1513" s="172">
        <f t="shared" si="519"/>
        <v>13.258512073559899</v>
      </c>
      <c r="AJ1513" s="168">
        <f t="shared" si="541"/>
        <v>1968.5393857029399</v>
      </c>
      <c r="AK1513" s="166">
        <f t="shared" si="542"/>
        <v>6290.2752784530721</v>
      </c>
      <c r="AL1513" s="171">
        <f t="shared" si="507"/>
        <v>3.3664623234615214</v>
      </c>
      <c r="AM1513" s="165">
        <f t="shared" si="530"/>
        <v>7585.7475996495887</v>
      </c>
      <c r="AN1513" s="171">
        <f t="shared" si="508"/>
        <v>0.55927593042888557</v>
      </c>
      <c r="AO1513" s="165">
        <f t="shared" si="531"/>
        <v>6967.5333550386677</v>
      </c>
      <c r="AP1513" s="173">
        <f t="shared" si="509"/>
        <v>0.51369672517360732</v>
      </c>
      <c r="AQ1513" s="166">
        <f t="shared" si="532"/>
        <v>6399.7016003826602</v>
      </c>
      <c r="AR1513" s="171">
        <f t="shared" si="510"/>
        <v>0.47183207983173286</v>
      </c>
    </row>
    <row r="1514" spans="1:44" x14ac:dyDescent="0.25">
      <c r="A1514" s="159" t="s">
        <v>1160</v>
      </c>
      <c r="B1514" s="160">
        <v>41042</v>
      </c>
      <c r="C1514" s="161">
        <v>4301350571</v>
      </c>
      <c r="D1514" s="162">
        <v>235</v>
      </c>
      <c r="E1514" s="162">
        <v>26603</v>
      </c>
      <c r="F1514" s="162" t="s">
        <v>1695</v>
      </c>
      <c r="G1514" s="162" t="s">
        <v>1696</v>
      </c>
      <c r="H1514" s="162">
        <v>40.28107</v>
      </c>
      <c r="I1514" s="163">
        <v>-110.44162</v>
      </c>
      <c r="J1514" s="161">
        <v>26603</v>
      </c>
      <c r="K1514" s="162">
        <v>365</v>
      </c>
      <c r="L1514" s="162">
        <v>730</v>
      </c>
      <c r="M1514" s="162">
        <v>1095</v>
      </c>
      <c r="N1514" s="162">
        <v>1460</v>
      </c>
      <c r="O1514" s="162">
        <v>1825</v>
      </c>
      <c r="P1514" s="162">
        <v>2190</v>
      </c>
      <c r="Q1514" s="164">
        <v>2.3290384453705478E-4</v>
      </c>
      <c r="R1514" s="165">
        <f t="shared" si="520"/>
        <v>24434.940315263848</v>
      </c>
      <c r="S1514" s="165">
        <f t="shared" si="521"/>
        <v>22443.570582660093</v>
      </c>
      <c r="T1514" s="165">
        <f t="shared" si="522"/>
        <v>20614.491134410058</v>
      </c>
      <c r="U1514" s="165">
        <f t="shared" si="523"/>
        <v>18934.475829750234</v>
      </c>
      <c r="V1514" s="165">
        <f t="shared" si="524"/>
        <v>17391.376416221963</v>
      </c>
      <c r="W1514" s="166">
        <f t="shared" si="525"/>
        <v>15974.034685211102</v>
      </c>
      <c r="X1514" s="159"/>
      <c r="Y1514" s="167">
        <f t="shared" si="517"/>
        <v>39.227294031999996</v>
      </c>
      <c r="Z1514" s="168">
        <f t="shared" si="526"/>
        <v>4913.5910375169178</v>
      </c>
      <c r="AA1514" s="166">
        <f t="shared" si="527"/>
        <v>15700.90009689314</v>
      </c>
      <c r="AB1514" s="159"/>
      <c r="AC1514" s="169"/>
      <c r="AD1514" s="161" t="s">
        <v>1160</v>
      </c>
      <c r="AE1514" s="170">
        <v>41042</v>
      </c>
      <c r="AF1514" s="165">
        <f t="shared" si="528"/>
        <v>24434.940315263848</v>
      </c>
      <c r="AG1514" s="171">
        <f t="shared" si="518"/>
        <v>36.030394632230411</v>
      </c>
      <c r="AH1514" s="165">
        <f t="shared" si="529"/>
        <v>22443.570582660093</v>
      </c>
      <c r="AI1514" s="172">
        <f t="shared" si="519"/>
        <v>33.094032341237941</v>
      </c>
      <c r="AJ1514" s="168">
        <f t="shared" si="541"/>
        <v>4913.5910375169178</v>
      </c>
      <c r="AK1514" s="166">
        <f t="shared" si="542"/>
        <v>15700.90009689314</v>
      </c>
      <c r="AL1514" s="171">
        <f t="shared" si="507"/>
        <v>8.4028895844480065</v>
      </c>
      <c r="AM1514" s="165">
        <f t="shared" si="530"/>
        <v>18934.475829750234</v>
      </c>
      <c r="AN1514" s="171">
        <f t="shared" si="508"/>
        <v>1.3959858863951626</v>
      </c>
      <c r="AO1514" s="165">
        <f t="shared" si="531"/>
        <v>17391.376416221963</v>
      </c>
      <c r="AP1514" s="173">
        <f t="shared" si="509"/>
        <v>1.282217487314081</v>
      </c>
      <c r="AQ1514" s="166">
        <f t="shared" si="532"/>
        <v>15974.034685211102</v>
      </c>
      <c r="AR1514" s="171">
        <f t="shared" si="510"/>
        <v>1.177720850043497</v>
      </c>
    </row>
    <row r="1515" spans="1:44" x14ac:dyDescent="0.25">
      <c r="A1515" s="159" t="s">
        <v>1331</v>
      </c>
      <c r="B1515" s="160">
        <v>41042</v>
      </c>
      <c r="C1515" s="161">
        <v>4301351113</v>
      </c>
      <c r="D1515" s="162">
        <v>230</v>
      </c>
      <c r="E1515" s="162">
        <v>18332</v>
      </c>
      <c r="F1515" s="162" t="s">
        <v>1695</v>
      </c>
      <c r="G1515" s="162" t="s">
        <v>1696</v>
      </c>
      <c r="H1515" s="162">
        <v>40.154969999999899</v>
      </c>
      <c r="I1515" s="163">
        <v>-110.29768</v>
      </c>
      <c r="J1515" s="161">
        <v>18332</v>
      </c>
      <c r="K1515" s="162">
        <v>365</v>
      </c>
      <c r="L1515" s="162">
        <v>730</v>
      </c>
      <c r="M1515" s="162">
        <v>1095</v>
      </c>
      <c r="N1515" s="162">
        <v>1460</v>
      </c>
      <c r="O1515" s="162">
        <v>1825</v>
      </c>
      <c r="P1515" s="162">
        <v>2190</v>
      </c>
      <c r="Q1515" s="164">
        <v>2.3290384453705478E-4</v>
      </c>
      <c r="R1515" s="165">
        <f t="shared" si="520"/>
        <v>16838.000445792459</v>
      </c>
      <c r="S1515" s="165">
        <f t="shared" si="521"/>
        <v>15465.757092107087</v>
      </c>
      <c r="T1515" s="165">
        <f t="shared" si="522"/>
        <v>14205.347196782513</v>
      </c>
      <c r="U1515" s="165">
        <f t="shared" si="523"/>
        <v>13047.656689508</v>
      </c>
      <c r="V1515" s="165">
        <f t="shared" si="524"/>
        <v>11984.314267645792</v>
      </c>
      <c r="W1515" s="166">
        <f t="shared" si="525"/>
        <v>11007.630863033864</v>
      </c>
      <c r="X1515" s="159"/>
      <c r="Y1515" s="167">
        <f t="shared" si="517"/>
        <v>27.031340607999997</v>
      </c>
      <c r="Z1515" s="168">
        <f t="shared" si="526"/>
        <v>3385.9320715618592</v>
      </c>
      <c r="AA1515" s="166">
        <f t="shared" si="527"/>
        <v>10819.415125220654</v>
      </c>
      <c r="AB1515" s="159"/>
      <c r="AC1515" s="169"/>
      <c r="AD1515" s="161" t="s">
        <v>1331</v>
      </c>
      <c r="AE1515" s="170">
        <v>41042</v>
      </c>
      <c r="AF1515" s="165">
        <f t="shared" si="528"/>
        <v>16838.000445792459</v>
      </c>
      <c r="AG1515" s="171">
        <f t="shared" si="518"/>
        <v>24.828372529340594</v>
      </c>
      <c r="AH1515" s="165">
        <f t="shared" si="529"/>
        <v>15465.757092107087</v>
      </c>
      <c r="AI1515" s="172">
        <f t="shared" si="519"/>
        <v>22.804939325623952</v>
      </c>
      <c r="AJ1515" s="168">
        <f t="shared" si="541"/>
        <v>3385.9320715618592</v>
      </c>
      <c r="AK1515" s="166">
        <f t="shared" si="542"/>
        <v>10819.415125220654</v>
      </c>
      <c r="AL1515" s="171">
        <f t="shared" si="507"/>
        <v>5.7903910033492787</v>
      </c>
      <c r="AM1515" s="165">
        <f t="shared" si="530"/>
        <v>13047.656689508</v>
      </c>
      <c r="AN1515" s="171">
        <f t="shared" si="508"/>
        <v>0.96196719427869504</v>
      </c>
      <c r="AO1515" s="165">
        <f t="shared" si="531"/>
        <v>11984.314267645792</v>
      </c>
      <c r="AP1515" s="173">
        <f t="shared" si="509"/>
        <v>0.8835699348735756</v>
      </c>
      <c r="AQ1515" s="166">
        <f t="shared" si="532"/>
        <v>11007.630863033864</v>
      </c>
      <c r="AR1515" s="171">
        <f t="shared" si="510"/>
        <v>0.8115618021650709</v>
      </c>
    </row>
    <row r="1516" spans="1:44" x14ac:dyDescent="0.25">
      <c r="A1516" s="159" t="s">
        <v>1639</v>
      </c>
      <c r="B1516" s="160">
        <v>41042</v>
      </c>
      <c r="C1516" s="161">
        <v>4304751887</v>
      </c>
      <c r="D1516" s="162">
        <v>235</v>
      </c>
      <c r="E1516" s="162">
        <v>27293</v>
      </c>
      <c r="F1516" s="162" t="s">
        <v>1695</v>
      </c>
      <c r="G1516" s="162" t="s">
        <v>1697</v>
      </c>
      <c r="H1516" s="162">
        <v>40.187649999999898</v>
      </c>
      <c r="I1516" s="163">
        <v>-109.85729000000001</v>
      </c>
      <c r="J1516" s="161">
        <v>27293</v>
      </c>
      <c r="K1516" s="162">
        <v>365</v>
      </c>
      <c r="L1516" s="162">
        <v>730</v>
      </c>
      <c r="M1516" s="162">
        <v>1095</v>
      </c>
      <c r="N1516" s="162">
        <v>1460</v>
      </c>
      <c r="O1516" s="162">
        <v>1825</v>
      </c>
      <c r="P1516" s="162">
        <v>2190</v>
      </c>
      <c r="Q1516" s="164">
        <v>2.3290384453705478E-4</v>
      </c>
      <c r="R1516" s="165">
        <f t="shared" si="520"/>
        <v>25068.707515110935</v>
      </c>
      <c r="S1516" s="165">
        <f t="shared" si="521"/>
        <v>23025.687776286206</v>
      </c>
      <c r="T1516" s="165">
        <f t="shared" si="522"/>
        <v>21149.167632652472</v>
      </c>
      <c r="U1516" s="165">
        <f t="shared" si="523"/>
        <v>19425.577898033047</v>
      </c>
      <c r="V1516" s="165">
        <f t="shared" si="524"/>
        <v>17842.455231663571</v>
      </c>
      <c r="W1516" s="166">
        <f t="shared" si="525"/>
        <v>16388.352015316566</v>
      </c>
      <c r="X1516" s="159"/>
      <c r="Y1516" s="167">
        <f t="shared" si="517"/>
        <v>40.244729391999996</v>
      </c>
      <c r="Z1516" s="168">
        <f t="shared" si="526"/>
        <v>5041.0344768240138</v>
      </c>
      <c r="AA1516" s="166">
        <f t="shared" si="527"/>
        <v>16108.133155828458</v>
      </c>
      <c r="AB1516" s="159"/>
      <c r="AC1516" s="169"/>
      <c r="AD1516" s="161" t="s">
        <v>1639</v>
      </c>
      <c r="AE1516" s="170">
        <v>41042</v>
      </c>
      <c r="AF1516" s="165">
        <f t="shared" si="528"/>
        <v>25068.707515110935</v>
      </c>
      <c r="AG1516" s="171">
        <f t="shared" si="518"/>
        <v>36.964912254161739</v>
      </c>
      <c r="AH1516" s="165">
        <f t="shared" si="529"/>
        <v>23025.687776286206</v>
      </c>
      <c r="AI1516" s="172">
        <f t="shared" si="519"/>
        <v>33.952389756396165</v>
      </c>
      <c r="AJ1516" s="168">
        <f t="shared" si="541"/>
        <v>5041.0344768240138</v>
      </c>
      <c r="AK1516" s="166">
        <f t="shared" si="542"/>
        <v>16108.133155828458</v>
      </c>
      <c r="AL1516" s="171">
        <f t="shared" si="507"/>
        <v>8.6208346964003848</v>
      </c>
      <c r="AM1516" s="165">
        <f t="shared" si="530"/>
        <v>19425.577898033047</v>
      </c>
      <c r="AN1516" s="171">
        <f t="shared" si="508"/>
        <v>1.4321934668038634</v>
      </c>
      <c r="AO1516" s="165">
        <f t="shared" si="531"/>
        <v>17842.455231663571</v>
      </c>
      <c r="AP1516" s="173">
        <f t="shared" si="509"/>
        <v>1.3154742653559075</v>
      </c>
      <c r="AQ1516" s="166">
        <f t="shared" si="532"/>
        <v>16388.352015316566</v>
      </c>
      <c r="AR1516" s="171">
        <f t="shared" si="510"/>
        <v>1.2082673067036487</v>
      </c>
    </row>
    <row r="1517" spans="1:44" x14ac:dyDescent="0.25">
      <c r="A1517" s="159" t="s">
        <v>1292</v>
      </c>
      <c r="B1517" s="160">
        <v>41047</v>
      </c>
      <c r="C1517" s="161">
        <v>4301350945</v>
      </c>
      <c r="D1517" s="162">
        <v>228</v>
      </c>
      <c r="E1517" s="162">
        <v>10917</v>
      </c>
      <c r="F1517" s="162" t="s">
        <v>1695</v>
      </c>
      <c r="G1517" s="162" t="s">
        <v>1696</v>
      </c>
      <c r="H1517" s="162">
        <v>40.245339999999899</v>
      </c>
      <c r="I1517" s="163">
        <v>-109.98298</v>
      </c>
      <c r="J1517" s="161">
        <v>10917</v>
      </c>
      <c r="K1517" s="162">
        <v>365</v>
      </c>
      <c r="L1517" s="162">
        <v>730</v>
      </c>
      <c r="M1517" s="162">
        <v>1095</v>
      </c>
      <c r="N1517" s="162">
        <v>1460</v>
      </c>
      <c r="O1517" s="162">
        <v>1825</v>
      </c>
      <c r="P1517" s="162">
        <v>2190</v>
      </c>
      <c r="Q1517" s="164">
        <v>2.3290384453705478E-4</v>
      </c>
      <c r="R1517" s="165">
        <f t="shared" si="520"/>
        <v>10027.299305406736</v>
      </c>
      <c r="S1517" s="165">
        <f t="shared" si="521"/>
        <v>9210.1063808931412</v>
      </c>
      <c r="T1517" s="165">
        <f t="shared" si="522"/>
        <v>8459.5120743658463</v>
      </c>
      <c r="U1517" s="165">
        <f t="shared" si="523"/>
        <v>7770.0888107876299</v>
      </c>
      <c r="V1517" s="165">
        <f t="shared" si="524"/>
        <v>7136.8513451826921</v>
      </c>
      <c r="W1517" s="166">
        <f t="shared" si="525"/>
        <v>6555.2207141468853</v>
      </c>
      <c r="X1517" s="159"/>
      <c r="Y1517" s="167">
        <f t="shared" si="517"/>
        <v>16.097596847999998</v>
      </c>
      <c r="Z1517" s="168">
        <f t="shared" si="526"/>
        <v>2016.3768506022702</v>
      </c>
      <c r="AA1517" s="166">
        <f t="shared" si="527"/>
        <v>6443.1352237635756</v>
      </c>
      <c r="AB1517" s="159"/>
      <c r="AC1517" s="169"/>
      <c r="AD1517" s="161" t="s">
        <v>1292</v>
      </c>
      <c r="AE1517" s="170">
        <v>41047</v>
      </c>
      <c r="AF1517" s="165">
        <f t="shared" si="528"/>
        <v>10027.299305406736</v>
      </c>
      <c r="AG1517" s="171">
        <f t="shared" si="518"/>
        <v>14.785694026991669</v>
      </c>
      <c r="AH1517" s="165">
        <f t="shared" si="529"/>
        <v>9210.1063808931412</v>
      </c>
      <c r="AI1517" s="172">
        <f t="shared" si="519"/>
        <v>13.580707103307695</v>
      </c>
      <c r="AJ1517" s="168">
        <f t="shared" si="541"/>
        <v>2016.3768506022702</v>
      </c>
      <c r="AK1517" s="166">
        <f t="shared" si="542"/>
        <v>6443.1352237635756</v>
      </c>
      <c r="AL1517" s="171">
        <f t="shared" ref="AL1517:AL1580" si="543">(AJ1517*$X$11)+((AK1517*$X$11)*(1-0.95))</f>
        <v>3.4482707060639362</v>
      </c>
      <c r="AM1517" s="165">
        <f t="shared" si="530"/>
        <v>7770.0888107876299</v>
      </c>
      <c r="AN1517" s="171">
        <f t="shared" ref="AN1517:AN1580" si="544">(AM1517*$X$11)*(1-0.95)</f>
        <v>0.57286689177070216</v>
      </c>
      <c r="AO1517" s="165">
        <f t="shared" si="531"/>
        <v>7136.8513451826921</v>
      </c>
      <c r="AP1517" s="173">
        <f t="shared" ref="AP1517:AP1580" si="545">(AO1517*$X$11)*(1-0.95)</f>
        <v>0.5261800664965538</v>
      </c>
      <c r="AQ1517" s="166">
        <f t="shared" si="532"/>
        <v>6555.2207141468853</v>
      </c>
      <c r="AR1517" s="171">
        <f t="shared" ref="AR1517:AR1580" si="546">(AQ1517*$X$11)*(1-0.95)</f>
        <v>0.48329806863605063</v>
      </c>
    </row>
    <row r="1518" spans="1:44" x14ac:dyDescent="0.25">
      <c r="A1518" s="159" t="s">
        <v>1653</v>
      </c>
      <c r="B1518" s="160">
        <v>41047</v>
      </c>
      <c r="C1518" s="161">
        <v>4304752003</v>
      </c>
      <c r="D1518" s="162">
        <v>243</v>
      </c>
      <c r="E1518" s="162">
        <v>24247</v>
      </c>
      <c r="F1518" s="162" t="s">
        <v>1695</v>
      </c>
      <c r="G1518" s="162" t="s">
        <v>1697</v>
      </c>
      <c r="H1518" s="162">
        <v>40.133589999999899</v>
      </c>
      <c r="I1518" s="163">
        <v>-109.81439</v>
      </c>
      <c r="J1518" s="161">
        <v>24247</v>
      </c>
      <c r="K1518" s="162">
        <v>365</v>
      </c>
      <c r="L1518" s="162">
        <v>730</v>
      </c>
      <c r="M1518" s="162">
        <v>1095</v>
      </c>
      <c r="N1518" s="162">
        <v>1460</v>
      </c>
      <c r="O1518" s="162">
        <v>1825</v>
      </c>
      <c r="P1518" s="162">
        <v>2190</v>
      </c>
      <c r="Q1518" s="164">
        <v>2.3290384453705478E-4</v>
      </c>
      <c r="R1518" s="165">
        <f t="shared" si="520"/>
        <v>22270.946803901908</v>
      </c>
      <c r="S1518" s="165">
        <f t="shared" si="521"/>
        <v>20455.935643264267</v>
      </c>
      <c r="T1518" s="165">
        <f t="shared" si="522"/>
        <v>18788.842105628715</v>
      </c>
      <c r="U1518" s="165">
        <f t="shared" si="523"/>
        <v>17257.611376309211</v>
      </c>
      <c r="V1518" s="165">
        <f t="shared" si="524"/>
        <v>15851.171069583654</v>
      </c>
      <c r="W1518" s="166">
        <f t="shared" si="525"/>
        <v>14559.351163865487</v>
      </c>
      <c r="X1518" s="159"/>
      <c r="Y1518" s="167">
        <f t="shared" si="517"/>
        <v>35.753268368000001</v>
      </c>
      <c r="Z1518" s="168">
        <f t="shared" si="526"/>
        <v>4478.436337506022</v>
      </c>
      <c r="AA1518" s="166">
        <f t="shared" si="527"/>
        <v>14310.405768122693</v>
      </c>
      <c r="AB1518" s="159"/>
      <c r="AC1518" s="169"/>
      <c r="AD1518" s="161" t="s">
        <v>1653</v>
      </c>
      <c r="AE1518" s="170">
        <v>41047</v>
      </c>
      <c r="AF1518" s="165">
        <f t="shared" si="528"/>
        <v>22270.946803901908</v>
      </c>
      <c r="AG1518" s="171">
        <f t="shared" si="518"/>
        <v>32.839490984012734</v>
      </c>
      <c r="AH1518" s="165">
        <f t="shared" si="529"/>
        <v>20455.935643264267</v>
      </c>
      <c r="AI1518" s="172">
        <f t="shared" si="519"/>
        <v>30.163177167161464</v>
      </c>
      <c r="AJ1518" s="168">
        <f t="shared" si="541"/>
        <v>4478.436337506022</v>
      </c>
      <c r="AK1518" s="166">
        <f t="shared" si="542"/>
        <v>14310.405768122693</v>
      </c>
      <c r="AL1518" s="171">
        <f t="shared" si="543"/>
        <v>7.6587175789990152</v>
      </c>
      <c r="AM1518" s="165">
        <f t="shared" si="530"/>
        <v>17257.611376309211</v>
      </c>
      <c r="AN1518" s="171">
        <f t="shared" si="544"/>
        <v>1.2723553654634256</v>
      </c>
      <c r="AO1518" s="165">
        <f t="shared" si="531"/>
        <v>15851.171069583654</v>
      </c>
      <c r="AP1518" s="173">
        <f t="shared" si="545"/>
        <v>1.168662459681409</v>
      </c>
      <c r="AQ1518" s="166">
        <f t="shared" si="532"/>
        <v>14559.351163865487</v>
      </c>
      <c r="AR1518" s="171">
        <f t="shared" si="546"/>
        <v>1.0734201951285445</v>
      </c>
    </row>
    <row r="1519" spans="1:44" x14ac:dyDescent="0.25">
      <c r="A1519" s="159" t="s">
        <v>1654</v>
      </c>
      <c r="B1519" s="160">
        <v>41048</v>
      </c>
      <c r="C1519" s="161">
        <v>4304752004</v>
      </c>
      <c r="D1519" s="162">
        <v>243</v>
      </c>
      <c r="E1519" s="162">
        <v>18191</v>
      </c>
      <c r="F1519" s="162" t="s">
        <v>1695</v>
      </c>
      <c r="G1519" s="162" t="s">
        <v>1697</v>
      </c>
      <c r="H1519" s="162">
        <v>40.1333699999999</v>
      </c>
      <c r="I1519" s="163">
        <v>-109.819109999999</v>
      </c>
      <c r="J1519" s="161">
        <v>18191</v>
      </c>
      <c r="K1519" s="162">
        <v>365</v>
      </c>
      <c r="L1519" s="162">
        <v>730</v>
      </c>
      <c r="M1519" s="162">
        <v>1095</v>
      </c>
      <c r="N1519" s="162">
        <v>1460</v>
      </c>
      <c r="O1519" s="162">
        <v>1825</v>
      </c>
      <c r="P1519" s="162">
        <v>2190</v>
      </c>
      <c r="Q1519" s="164">
        <v>2.3290384453705478E-4</v>
      </c>
      <c r="R1519" s="165">
        <f t="shared" si="520"/>
        <v>16708.491496258492</v>
      </c>
      <c r="S1519" s="165">
        <f t="shared" si="521"/>
        <v>15346.802709061751</v>
      </c>
      <c r="T1519" s="165">
        <f t="shared" si="522"/>
        <v>14096.08721670689</v>
      </c>
      <c r="U1519" s="165">
        <f t="shared" si="523"/>
        <v>12947.301049467598</v>
      </c>
      <c r="V1519" s="165">
        <f t="shared" si="524"/>
        <v>11892.13729231642</v>
      </c>
      <c r="W1519" s="166">
        <f t="shared" si="525"/>
        <v>10922.966017316661</v>
      </c>
      <c r="X1519" s="159"/>
      <c r="Y1519" s="167">
        <f t="shared" si="517"/>
        <v>26.823429903999997</v>
      </c>
      <c r="Z1519" s="168">
        <f t="shared" si="526"/>
        <v>3359.8892817904093</v>
      </c>
      <c r="AA1519" s="166">
        <f t="shared" si="527"/>
        <v>10736.197934916481</v>
      </c>
      <c r="AB1519" s="159"/>
      <c r="AC1519" s="169"/>
      <c r="AD1519" s="161" t="s">
        <v>1654</v>
      </c>
      <c r="AE1519" s="170">
        <v>41048</v>
      </c>
      <c r="AF1519" s="165">
        <f t="shared" si="528"/>
        <v>16708.491496258492</v>
      </c>
      <c r="AG1519" s="171">
        <f t="shared" si="518"/>
        <v>24.637405884858982</v>
      </c>
      <c r="AH1519" s="165">
        <f t="shared" si="529"/>
        <v>15346.802709061751</v>
      </c>
      <c r="AI1519" s="172">
        <f t="shared" si="519"/>
        <v>22.629535853830749</v>
      </c>
      <c r="AJ1519" s="168">
        <f t="shared" si="541"/>
        <v>3359.8892817904093</v>
      </c>
      <c r="AK1519" s="166">
        <f t="shared" si="542"/>
        <v>10736.197934916481</v>
      </c>
      <c r="AL1519" s="171">
        <f t="shared" si="543"/>
        <v>5.7458543935155326</v>
      </c>
      <c r="AM1519" s="165">
        <f t="shared" si="530"/>
        <v>12947.301049467598</v>
      </c>
      <c r="AN1519" s="171">
        <f t="shared" si="544"/>
        <v>0.95456825393430833</v>
      </c>
      <c r="AO1519" s="165">
        <f t="shared" si="531"/>
        <v>11892.13729231642</v>
      </c>
      <c r="AP1519" s="173">
        <f t="shared" si="545"/>
        <v>0.87677398457807199</v>
      </c>
      <c r="AQ1519" s="166">
        <f t="shared" si="532"/>
        <v>10922.966017316661</v>
      </c>
      <c r="AR1519" s="171">
        <f t="shared" si="546"/>
        <v>0.80531970015190968</v>
      </c>
    </row>
    <row r="1520" spans="1:44" x14ac:dyDescent="0.25">
      <c r="A1520" s="159" t="s">
        <v>225</v>
      </c>
      <c r="B1520" s="160">
        <v>41052</v>
      </c>
      <c r="C1520" s="161">
        <v>4301331120</v>
      </c>
      <c r="D1520" s="162">
        <v>366</v>
      </c>
      <c r="E1520" s="162">
        <v>25247</v>
      </c>
      <c r="F1520" s="162" t="s">
        <v>1695</v>
      </c>
      <c r="G1520" s="162" t="s">
        <v>1696</v>
      </c>
      <c r="H1520" s="162">
        <v>40.401229999999899</v>
      </c>
      <c r="I1520" s="163">
        <v>-110.05148</v>
      </c>
      <c r="J1520" s="161">
        <v>25247</v>
      </c>
      <c r="K1520" s="162">
        <v>365</v>
      </c>
      <c r="L1520" s="162">
        <v>730</v>
      </c>
      <c r="M1520" s="162">
        <v>1095</v>
      </c>
      <c r="N1520" s="162">
        <v>1460</v>
      </c>
      <c r="O1520" s="162">
        <v>1825</v>
      </c>
      <c r="P1520" s="162">
        <v>2190</v>
      </c>
      <c r="Q1520" s="164">
        <v>2.3290384453705478E-4</v>
      </c>
      <c r="R1520" s="165">
        <f t="shared" si="520"/>
        <v>23189.449992086094</v>
      </c>
      <c r="S1520" s="165">
        <f t="shared" si="521"/>
        <v>21299.583749968777</v>
      </c>
      <c r="T1520" s="165">
        <f t="shared" si="522"/>
        <v>19563.735581342356</v>
      </c>
      <c r="U1520" s="165">
        <f t="shared" si="523"/>
        <v>17969.353504255316</v>
      </c>
      <c r="V1520" s="165">
        <f t="shared" si="524"/>
        <v>16504.908483267147</v>
      </c>
      <c r="W1520" s="166">
        <f t="shared" si="525"/>
        <v>15159.811062569059</v>
      </c>
      <c r="X1520" s="159"/>
      <c r="Y1520" s="167">
        <f t="shared" si="517"/>
        <v>37.227812367999995</v>
      </c>
      <c r="Z1520" s="168">
        <f t="shared" si="526"/>
        <v>4663.1369741829722</v>
      </c>
      <c r="AA1520" s="166">
        <f t="shared" si="527"/>
        <v>14900.598607159383</v>
      </c>
      <c r="AB1520" s="159"/>
      <c r="AC1520" s="169"/>
      <c r="AD1520" s="161" t="s">
        <v>225</v>
      </c>
      <c r="AE1520" s="170">
        <v>41052</v>
      </c>
      <c r="AF1520" s="165">
        <f t="shared" si="528"/>
        <v>23189.449992086094</v>
      </c>
      <c r="AG1520" s="171">
        <f t="shared" si="518"/>
        <v>34.1938643491306</v>
      </c>
      <c r="AH1520" s="165">
        <f t="shared" si="529"/>
        <v>21299.583749968777</v>
      </c>
      <c r="AI1520" s="172">
        <f t="shared" si="519"/>
        <v>31.407173421013958</v>
      </c>
      <c r="AJ1520" s="168">
        <f t="shared" si="541"/>
        <v>4663.1369741829722</v>
      </c>
      <c r="AK1520" s="166">
        <f t="shared" si="542"/>
        <v>14900.598607159383</v>
      </c>
      <c r="AL1520" s="171">
        <f t="shared" si="543"/>
        <v>7.9745800600894183</v>
      </c>
      <c r="AM1520" s="165">
        <f t="shared" si="530"/>
        <v>17969.353504255316</v>
      </c>
      <c r="AN1520" s="171">
        <f t="shared" si="544"/>
        <v>1.3248301196789336</v>
      </c>
      <c r="AO1520" s="165">
        <f t="shared" si="531"/>
        <v>16504.908483267147</v>
      </c>
      <c r="AP1520" s="173">
        <f t="shared" si="545"/>
        <v>1.2168606887275346</v>
      </c>
      <c r="AQ1520" s="166">
        <f t="shared" si="532"/>
        <v>15159.811062569059</v>
      </c>
      <c r="AR1520" s="171">
        <f t="shared" si="546"/>
        <v>1.1176904221722426</v>
      </c>
    </row>
    <row r="1521" spans="1:44" x14ac:dyDescent="0.25">
      <c r="A1521" s="159" t="s">
        <v>1272</v>
      </c>
      <c r="B1521" s="160">
        <v>41052</v>
      </c>
      <c r="C1521" s="161">
        <v>4301350868</v>
      </c>
      <c r="D1521" s="162">
        <v>228</v>
      </c>
      <c r="E1521" s="162">
        <v>15964</v>
      </c>
      <c r="F1521" s="162" t="s">
        <v>1695</v>
      </c>
      <c r="G1521" s="162" t="s">
        <v>1696</v>
      </c>
      <c r="H1521" s="162">
        <v>40.023899999999898</v>
      </c>
      <c r="I1521" s="163">
        <v>-110.55321000000001</v>
      </c>
      <c r="J1521" s="161">
        <v>15964</v>
      </c>
      <c r="K1521" s="162">
        <v>365</v>
      </c>
      <c r="L1521" s="162">
        <v>730</v>
      </c>
      <c r="M1521" s="162">
        <v>1095</v>
      </c>
      <c r="N1521" s="162">
        <v>1460</v>
      </c>
      <c r="O1521" s="162">
        <v>1825</v>
      </c>
      <c r="P1521" s="162">
        <v>2190</v>
      </c>
      <c r="Q1521" s="164">
        <v>2.3290384453705478E-4</v>
      </c>
      <c r="R1521" s="165">
        <f t="shared" si="520"/>
        <v>14662.984896172313</v>
      </c>
      <c r="S1521" s="165">
        <f t="shared" si="521"/>
        <v>13467.998375430805</v>
      </c>
      <c r="T1521" s="165">
        <f t="shared" si="522"/>
        <v>12370.399446292606</v>
      </c>
      <c r="U1521" s="165">
        <f t="shared" si="523"/>
        <v>11362.251330531622</v>
      </c>
      <c r="V1521" s="165">
        <f t="shared" si="524"/>
        <v>10436.264072043281</v>
      </c>
      <c r="W1521" s="166">
        <f t="shared" si="525"/>
        <v>9585.7418229038085</v>
      </c>
      <c r="X1521" s="159"/>
      <c r="Y1521" s="167">
        <f t="shared" si="517"/>
        <v>23.539620415999998</v>
      </c>
      <c r="Z1521" s="168">
        <f t="shared" si="526"/>
        <v>2948.5609639108402</v>
      </c>
      <c r="AA1521" s="166">
        <f t="shared" si="527"/>
        <v>9421.8384823817651</v>
      </c>
      <c r="AB1521" s="159"/>
      <c r="AC1521" s="169"/>
      <c r="AD1521" s="161" t="s">
        <v>1272</v>
      </c>
      <c r="AE1521" s="170">
        <v>41052</v>
      </c>
      <c r="AF1521" s="165">
        <f t="shared" si="528"/>
        <v>14662.984896172313</v>
      </c>
      <c r="AG1521" s="171">
        <f t="shared" si="518"/>
        <v>21.621216400741506</v>
      </c>
      <c r="AH1521" s="165">
        <f t="shared" si="529"/>
        <v>13467.998375430805</v>
      </c>
      <c r="AI1521" s="172">
        <f t="shared" si="519"/>
        <v>19.859156196501239</v>
      </c>
      <c r="AJ1521" s="168">
        <f t="shared" si="541"/>
        <v>2948.5609639108402</v>
      </c>
      <c r="AK1521" s="166">
        <f t="shared" si="542"/>
        <v>9421.8384823817651</v>
      </c>
      <c r="AL1521" s="171">
        <f t="shared" si="543"/>
        <v>5.0424286481272036</v>
      </c>
      <c r="AM1521" s="165">
        <f t="shared" si="530"/>
        <v>11362.251330531622</v>
      </c>
      <c r="AN1521" s="171">
        <f t="shared" si="544"/>
        <v>0.83770697629637181</v>
      </c>
      <c r="AO1521" s="165">
        <f t="shared" si="531"/>
        <v>10436.264072043281</v>
      </c>
      <c r="AP1521" s="173">
        <f t="shared" si="545"/>
        <v>0.76943652849235</v>
      </c>
      <c r="AQ1521" s="166">
        <f t="shared" si="532"/>
        <v>9585.7418229038085</v>
      </c>
      <c r="AR1521" s="171">
        <f t="shared" si="546"/>
        <v>0.70672990452559425</v>
      </c>
    </row>
    <row r="1522" spans="1:44" x14ac:dyDescent="0.25">
      <c r="A1522" s="159" t="s">
        <v>1640</v>
      </c>
      <c r="B1522" s="160">
        <v>41052</v>
      </c>
      <c r="C1522" s="161">
        <v>4304751888</v>
      </c>
      <c r="D1522" s="162">
        <v>239</v>
      </c>
      <c r="E1522" s="162">
        <v>26112</v>
      </c>
      <c r="F1522" s="162" t="s">
        <v>1695</v>
      </c>
      <c r="G1522" s="162" t="s">
        <v>1697</v>
      </c>
      <c r="H1522" s="162">
        <v>40.18768</v>
      </c>
      <c r="I1522" s="163">
        <v>-109.8477</v>
      </c>
      <c r="J1522" s="161">
        <v>26112</v>
      </c>
      <c r="K1522" s="162">
        <v>365</v>
      </c>
      <c r="L1522" s="162">
        <v>730</v>
      </c>
      <c r="M1522" s="162">
        <v>1095</v>
      </c>
      <c r="N1522" s="162">
        <v>1460</v>
      </c>
      <c r="O1522" s="162">
        <v>1825</v>
      </c>
      <c r="P1522" s="162">
        <v>2190</v>
      </c>
      <c r="Q1522" s="164">
        <v>2.3290384453705478E-4</v>
      </c>
      <c r="R1522" s="165">
        <f t="shared" si="520"/>
        <v>23983.955249865412</v>
      </c>
      <c r="S1522" s="165">
        <f t="shared" si="521"/>
        <v>22029.33936226818</v>
      </c>
      <c r="T1522" s="165">
        <f t="shared" si="522"/>
        <v>20234.01843783466</v>
      </c>
      <c r="U1522" s="165">
        <f t="shared" si="523"/>
        <v>18585.010444928699</v>
      </c>
      <c r="V1522" s="165">
        <f t="shared" si="524"/>
        <v>17070.391346103366</v>
      </c>
      <c r="W1522" s="166">
        <f t="shared" si="525"/>
        <v>15679.208874947648</v>
      </c>
      <c r="X1522" s="159"/>
      <c r="Y1522" s="167">
        <f t="shared" si="517"/>
        <v>38.503292928</v>
      </c>
      <c r="Z1522" s="168">
        <f t="shared" si="526"/>
        <v>4822.9030249085354</v>
      </c>
      <c r="AA1522" s="166">
        <f t="shared" si="527"/>
        <v>15411.115412926125</v>
      </c>
      <c r="AB1522" s="159"/>
      <c r="AC1522" s="169"/>
      <c r="AD1522" s="161" t="s">
        <v>1640</v>
      </c>
      <c r="AE1522" s="170">
        <v>41052</v>
      </c>
      <c r="AF1522" s="165">
        <f t="shared" si="528"/>
        <v>23983.955249865412</v>
      </c>
      <c r="AG1522" s="171">
        <f t="shared" si="518"/>
        <v>35.365397309957544</v>
      </c>
      <c r="AH1522" s="165">
        <f t="shared" si="529"/>
        <v>22029.33936226818</v>
      </c>
      <c r="AI1522" s="172">
        <f t="shared" si="519"/>
        <v>32.483230180596372</v>
      </c>
      <c r="AJ1522" s="168">
        <f t="shared" si="541"/>
        <v>4822.9030249085354</v>
      </c>
      <c r="AK1522" s="166">
        <f t="shared" si="542"/>
        <v>15411.115412926125</v>
      </c>
      <c r="AL1522" s="171">
        <f t="shared" si="543"/>
        <v>8.24780110623262</v>
      </c>
      <c r="AM1522" s="165">
        <f t="shared" si="530"/>
        <v>18585.010444928699</v>
      </c>
      <c r="AN1522" s="171">
        <f t="shared" si="544"/>
        <v>1.3702207820753485</v>
      </c>
      <c r="AO1522" s="165">
        <f t="shared" si="531"/>
        <v>17070.391346103366</v>
      </c>
      <c r="AP1522" s="173">
        <f t="shared" si="545"/>
        <v>1.2585521568524332</v>
      </c>
      <c r="AQ1522" s="166">
        <f t="shared" si="532"/>
        <v>15679.208874947648</v>
      </c>
      <c r="AR1522" s="171">
        <f t="shared" si="546"/>
        <v>1.1559841685650414</v>
      </c>
    </row>
    <row r="1523" spans="1:44" x14ac:dyDescent="0.25">
      <c r="A1523" s="159" t="s">
        <v>1308</v>
      </c>
      <c r="B1523" s="160">
        <v>41054</v>
      </c>
      <c r="C1523" s="161">
        <v>4301351044</v>
      </c>
      <c r="D1523" s="162">
        <v>220</v>
      </c>
      <c r="E1523" s="162">
        <v>28325</v>
      </c>
      <c r="F1523" s="162" t="s">
        <v>1695</v>
      </c>
      <c r="G1523" s="162" t="s">
        <v>1696</v>
      </c>
      <c r="H1523" s="162">
        <v>40.221290000000003</v>
      </c>
      <c r="I1523" s="163">
        <v>-110.08024</v>
      </c>
      <c r="J1523" s="161">
        <v>28325</v>
      </c>
      <c r="K1523" s="162">
        <v>365</v>
      </c>
      <c r="L1523" s="162">
        <v>730</v>
      </c>
      <c r="M1523" s="162">
        <v>1095</v>
      </c>
      <c r="N1523" s="162">
        <v>1460</v>
      </c>
      <c r="O1523" s="162">
        <v>1825</v>
      </c>
      <c r="P1523" s="162">
        <v>2190</v>
      </c>
      <c r="Q1523" s="164">
        <v>2.3290384453705478E-4</v>
      </c>
      <c r="R1523" s="165">
        <f t="shared" si="520"/>
        <v>26016.602805317012</v>
      </c>
      <c r="S1523" s="165">
        <f t="shared" si="521"/>
        <v>23896.332622405262</v>
      </c>
      <c r="T1523" s="165">
        <f t="shared" si="522"/>
        <v>21948.857699588953</v>
      </c>
      <c r="U1523" s="165">
        <f t="shared" si="523"/>
        <v>20160.095774073427</v>
      </c>
      <c r="V1523" s="165">
        <f t="shared" si="524"/>
        <v>18517.112242584935</v>
      </c>
      <c r="W1523" s="166">
        <f t="shared" si="525"/>
        <v>17008.026630778651</v>
      </c>
      <c r="X1523" s="159"/>
      <c r="Y1523" s="167">
        <f t="shared" si="517"/>
        <v>41.766458799999995</v>
      </c>
      <c r="Z1523" s="168">
        <f t="shared" si="526"/>
        <v>5231.6455338746273</v>
      </c>
      <c r="AA1523" s="166">
        <f t="shared" si="527"/>
        <v>16717.212165714325</v>
      </c>
      <c r="AB1523" s="159"/>
      <c r="AC1523" s="169"/>
      <c r="AD1523" s="161" t="s">
        <v>1308</v>
      </c>
      <c r="AE1523" s="170">
        <v>41054</v>
      </c>
      <c r="AF1523" s="165">
        <f t="shared" si="528"/>
        <v>26016.602805317012</v>
      </c>
      <c r="AG1523" s="171">
        <f t="shared" si="518"/>
        <v>38.362625566963366</v>
      </c>
      <c r="AH1523" s="165">
        <f t="shared" si="529"/>
        <v>23896.332622405262</v>
      </c>
      <c r="AI1523" s="172">
        <f t="shared" si="519"/>
        <v>35.236193890371943</v>
      </c>
      <c r="AJ1523" s="168">
        <f t="shared" si="541"/>
        <v>5231.6455338746273</v>
      </c>
      <c r="AK1523" s="166">
        <f t="shared" si="542"/>
        <v>16717.212165714325</v>
      </c>
      <c r="AL1523" s="171">
        <f t="shared" si="543"/>
        <v>8.9468047768856813</v>
      </c>
      <c r="AM1523" s="165">
        <f t="shared" si="530"/>
        <v>20160.095774073427</v>
      </c>
      <c r="AN1523" s="171">
        <f t="shared" si="544"/>
        <v>1.4863474131542675</v>
      </c>
      <c r="AO1523" s="165">
        <f t="shared" si="531"/>
        <v>18517.112242584935</v>
      </c>
      <c r="AP1523" s="173">
        <f t="shared" si="545"/>
        <v>1.3652148377315092</v>
      </c>
      <c r="AQ1523" s="166">
        <f t="shared" si="532"/>
        <v>17008.026630778651</v>
      </c>
      <c r="AR1523" s="171">
        <f t="shared" si="546"/>
        <v>1.2539541810127448</v>
      </c>
    </row>
    <row r="1524" spans="1:44" x14ac:dyDescent="0.25">
      <c r="A1524" s="159" t="s">
        <v>1288</v>
      </c>
      <c r="B1524" s="160">
        <v>41055</v>
      </c>
      <c r="C1524" s="161">
        <v>4301350926</v>
      </c>
      <c r="D1524" s="162">
        <v>230</v>
      </c>
      <c r="E1524" s="162">
        <v>14321</v>
      </c>
      <c r="F1524" s="162" t="s">
        <v>1695</v>
      </c>
      <c r="G1524" s="162" t="s">
        <v>1696</v>
      </c>
      <c r="H1524" s="162">
        <v>40.066989999999898</v>
      </c>
      <c r="I1524" s="163">
        <v>-110.55725</v>
      </c>
      <c r="J1524" s="161">
        <v>14321</v>
      </c>
      <c r="K1524" s="162">
        <v>365</v>
      </c>
      <c r="L1524" s="162">
        <v>730</v>
      </c>
      <c r="M1524" s="162">
        <v>1095</v>
      </c>
      <c r="N1524" s="162">
        <v>1460</v>
      </c>
      <c r="O1524" s="162">
        <v>1825</v>
      </c>
      <c r="P1524" s="162">
        <v>2190</v>
      </c>
      <c r="Q1524" s="164">
        <v>2.3290384453705478E-4</v>
      </c>
      <c r="R1524" s="165">
        <f t="shared" si="520"/>
        <v>13153.884157985698</v>
      </c>
      <c r="S1524" s="165">
        <f t="shared" si="521"/>
        <v>12081.884536115294</v>
      </c>
      <c r="T1524" s="165">
        <f t="shared" si="522"/>
        <v>11097.249465695089</v>
      </c>
      <c r="U1524" s="165">
        <f t="shared" si="523"/>
        <v>10192.859014316171</v>
      </c>
      <c r="V1524" s="165">
        <f t="shared" si="524"/>
        <v>9362.1735013613015</v>
      </c>
      <c r="W1524" s="166">
        <f t="shared" si="525"/>
        <v>8599.1862093338423</v>
      </c>
      <c r="X1524" s="159"/>
      <c r="Y1524" s="167">
        <f t="shared" si="517"/>
        <v>21.116944623999998</v>
      </c>
      <c r="Z1524" s="168">
        <f t="shared" si="526"/>
        <v>2645.0978178506102</v>
      </c>
      <c r="AA1524" s="166">
        <f t="shared" si="527"/>
        <v>8452.1516478444792</v>
      </c>
      <c r="AB1524" s="159"/>
      <c r="AC1524" s="169"/>
      <c r="AD1524" s="161" t="s">
        <v>1288</v>
      </c>
      <c r="AE1524" s="170">
        <v>41055</v>
      </c>
      <c r="AF1524" s="165">
        <f t="shared" si="528"/>
        <v>13153.884157985698</v>
      </c>
      <c r="AG1524" s="171">
        <f t="shared" si="518"/>
        <v>19.395980961852864</v>
      </c>
      <c r="AH1524" s="165">
        <f t="shared" si="529"/>
        <v>12081.884536115294</v>
      </c>
      <c r="AI1524" s="172">
        <f t="shared" si="519"/>
        <v>17.815270351421589</v>
      </c>
      <c r="AJ1524" s="168">
        <f t="shared" si="541"/>
        <v>2645.0978178506102</v>
      </c>
      <c r="AK1524" s="166">
        <f t="shared" si="542"/>
        <v>8452.1516478444792</v>
      </c>
      <c r="AL1524" s="171">
        <f t="shared" si="543"/>
        <v>4.5234665916956702</v>
      </c>
      <c r="AM1524" s="165">
        <f t="shared" si="530"/>
        <v>10192.859014316171</v>
      </c>
      <c r="AN1524" s="171">
        <f t="shared" si="544"/>
        <v>0.75149095512029185</v>
      </c>
      <c r="AO1524" s="165">
        <f t="shared" si="531"/>
        <v>9362.1735013613015</v>
      </c>
      <c r="AP1524" s="173">
        <f t="shared" si="545"/>
        <v>0.69024683816956556</v>
      </c>
      <c r="AQ1524" s="166">
        <f t="shared" si="532"/>
        <v>8599.1862093338423</v>
      </c>
      <c r="AR1524" s="171">
        <f t="shared" si="546"/>
        <v>0.63399392149279865</v>
      </c>
    </row>
    <row r="1525" spans="1:44" x14ac:dyDescent="0.25">
      <c r="A1525" s="159" t="s">
        <v>1668</v>
      </c>
      <c r="B1525" s="160">
        <v>41059</v>
      </c>
      <c r="C1525" s="161">
        <v>4304752121</v>
      </c>
      <c r="D1525" s="162">
        <v>239</v>
      </c>
      <c r="E1525" s="162">
        <v>12887</v>
      </c>
      <c r="F1525" s="162" t="s">
        <v>1695</v>
      </c>
      <c r="G1525" s="162" t="s">
        <v>1697</v>
      </c>
      <c r="H1525" s="162">
        <v>40.19455</v>
      </c>
      <c r="I1525" s="163">
        <v>-109.870859999999</v>
      </c>
      <c r="J1525" s="161">
        <v>12887</v>
      </c>
      <c r="K1525" s="162">
        <v>365</v>
      </c>
      <c r="L1525" s="162">
        <v>730</v>
      </c>
      <c r="M1525" s="162">
        <v>1095</v>
      </c>
      <c r="N1525" s="162">
        <v>1460</v>
      </c>
      <c r="O1525" s="162">
        <v>1825</v>
      </c>
      <c r="P1525" s="162">
        <v>2190</v>
      </c>
      <c r="Q1525" s="164">
        <v>2.3290384453705478E-4</v>
      </c>
      <c r="R1525" s="165">
        <f t="shared" si="520"/>
        <v>11836.750586129579</v>
      </c>
      <c r="S1525" s="165">
        <f t="shared" si="521"/>
        <v>10872.093151101028</v>
      </c>
      <c r="T1525" s="165">
        <f t="shared" si="522"/>
        <v>9986.0522215217243</v>
      </c>
      <c r="U1525" s="165">
        <f t="shared" si="523"/>
        <v>9172.220802841457</v>
      </c>
      <c r="V1525" s="165">
        <f t="shared" si="524"/>
        <v>8424.7140501391732</v>
      </c>
      <c r="W1525" s="166">
        <f t="shared" si="525"/>
        <v>7738.1267145929205</v>
      </c>
      <c r="X1525" s="159"/>
      <c r="Y1525" s="167">
        <f t="shared" si="517"/>
        <v>19.002448527999999</v>
      </c>
      <c r="Z1525" s="168">
        <f t="shared" si="526"/>
        <v>2380.237104855863</v>
      </c>
      <c r="AA1525" s="166">
        <f t="shared" si="527"/>
        <v>7605.8151166658608</v>
      </c>
      <c r="AB1525" s="159"/>
      <c r="AC1525" s="169"/>
      <c r="AD1525" s="161" t="s">
        <v>1668</v>
      </c>
      <c r="AE1525" s="170">
        <v>41059</v>
      </c>
      <c r="AF1525" s="165">
        <f t="shared" si="528"/>
        <v>11836.750586129579</v>
      </c>
      <c r="AG1525" s="171">
        <f t="shared" si="518"/>
        <v>17.453809556273853</v>
      </c>
      <c r="AH1525" s="165">
        <f t="shared" si="529"/>
        <v>10872.093151101028</v>
      </c>
      <c r="AI1525" s="172">
        <f t="shared" si="519"/>
        <v>16.031379723397112</v>
      </c>
      <c r="AJ1525" s="168">
        <f t="shared" si="541"/>
        <v>2380.237104855863</v>
      </c>
      <c r="AK1525" s="166">
        <f t="shared" si="542"/>
        <v>7605.8151166658608</v>
      </c>
      <c r="AL1525" s="171">
        <f t="shared" si="543"/>
        <v>4.0705197938120312</v>
      </c>
      <c r="AM1525" s="165">
        <f t="shared" si="530"/>
        <v>9172.220802841457</v>
      </c>
      <c r="AN1525" s="171">
        <f t="shared" si="544"/>
        <v>0.67624215757525319</v>
      </c>
      <c r="AO1525" s="165">
        <f t="shared" si="531"/>
        <v>8424.7140501391732</v>
      </c>
      <c r="AP1525" s="173">
        <f t="shared" si="545"/>
        <v>0.62113057771742131</v>
      </c>
      <c r="AQ1525" s="166">
        <f t="shared" si="532"/>
        <v>7738.1267145929205</v>
      </c>
      <c r="AR1525" s="171">
        <f t="shared" si="546"/>
        <v>0.57051041591213558</v>
      </c>
    </row>
    <row r="1526" spans="1:44" x14ac:dyDescent="0.25">
      <c r="A1526" s="159" t="s">
        <v>1664</v>
      </c>
      <c r="B1526" s="160">
        <v>41060</v>
      </c>
      <c r="C1526" s="161">
        <v>4304752117</v>
      </c>
      <c r="D1526" s="162">
        <v>243</v>
      </c>
      <c r="E1526" s="162">
        <v>52193</v>
      </c>
      <c r="F1526" s="162" t="s">
        <v>1695</v>
      </c>
      <c r="G1526" s="162" t="s">
        <v>1697</v>
      </c>
      <c r="H1526" s="162">
        <v>40.195099999999897</v>
      </c>
      <c r="I1526" s="163">
        <v>-109.86675</v>
      </c>
      <c r="J1526" s="161">
        <v>52193</v>
      </c>
      <c r="K1526" s="162">
        <v>365</v>
      </c>
      <c r="L1526" s="162">
        <v>730</v>
      </c>
      <c r="M1526" s="162">
        <v>1095</v>
      </c>
      <c r="N1526" s="162">
        <v>1460</v>
      </c>
      <c r="O1526" s="162">
        <v>1825</v>
      </c>
      <c r="P1526" s="162">
        <v>2190</v>
      </c>
      <c r="Q1526" s="164">
        <v>2.3290384453705478E-4</v>
      </c>
      <c r="R1526" s="165">
        <f t="shared" si="520"/>
        <v>47939.436900897112</v>
      </c>
      <c r="S1526" s="165">
        <f t="shared" si="521"/>
        <v>44032.525633228521</v>
      </c>
      <c r="T1526" s="165">
        <f t="shared" si="522"/>
        <v>40444.0151779222</v>
      </c>
      <c r="U1526" s="165">
        <f t="shared" si="523"/>
        <v>37147.956883891064</v>
      </c>
      <c r="V1526" s="165">
        <f t="shared" si="524"/>
        <v>34120.516832382549</v>
      </c>
      <c r="W1526" s="166">
        <f t="shared" si="525"/>
        <v>31339.803493035484</v>
      </c>
      <c r="X1526" s="159"/>
      <c r="Y1526" s="167">
        <f t="shared" si="517"/>
        <v>76.960874992000001</v>
      </c>
      <c r="Z1526" s="168">
        <f t="shared" si="526"/>
        <v>9640.0803300800853</v>
      </c>
      <c r="AA1526" s="166">
        <f t="shared" si="527"/>
        <v>30803.934847842113</v>
      </c>
      <c r="AB1526" s="159"/>
      <c r="AC1526" s="169"/>
      <c r="AD1526" s="161" t="s">
        <v>1664</v>
      </c>
      <c r="AE1526" s="170">
        <v>41060</v>
      </c>
      <c r="AF1526" s="165">
        <f t="shared" si="528"/>
        <v>47939.436900897112</v>
      </c>
      <c r="AG1526" s="171">
        <f t="shared" si="518"/>
        <v>70.688809045596429</v>
      </c>
      <c r="AH1526" s="165">
        <f t="shared" si="529"/>
        <v>44032.525633228521</v>
      </c>
      <c r="AI1526" s="172">
        <f t="shared" si="519"/>
        <v>64.927896477323316</v>
      </c>
      <c r="AJ1526" s="168">
        <f t="shared" si="541"/>
        <v>9640.0803300800853</v>
      </c>
      <c r="AK1526" s="166">
        <f t="shared" si="542"/>
        <v>30803.934847842113</v>
      </c>
      <c r="AL1526" s="171">
        <f t="shared" si="543"/>
        <v>16.485810475551435</v>
      </c>
      <c r="AM1526" s="165">
        <f t="shared" si="530"/>
        <v>37147.956883891064</v>
      </c>
      <c r="AN1526" s="171">
        <f t="shared" si="544"/>
        <v>2.7388148467700155</v>
      </c>
      <c r="AO1526" s="165">
        <f t="shared" si="531"/>
        <v>34120.516832382549</v>
      </c>
      <c r="AP1526" s="173">
        <f t="shared" si="545"/>
        <v>2.5156101686044368</v>
      </c>
      <c r="AQ1526" s="166">
        <f t="shared" si="532"/>
        <v>31339.803493035484</v>
      </c>
      <c r="AR1526" s="171">
        <f t="shared" si="546"/>
        <v>2.3105959600917276</v>
      </c>
    </row>
    <row r="1527" spans="1:44" x14ac:dyDescent="0.25">
      <c r="A1527" s="159" t="s">
        <v>1637</v>
      </c>
      <c r="B1527" s="160">
        <v>41063</v>
      </c>
      <c r="C1527" s="161">
        <v>4304751874</v>
      </c>
      <c r="D1527" s="162">
        <v>204</v>
      </c>
      <c r="E1527" s="162">
        <v>5458</v>
      </c>
      <c r="F1527" s="162" t="s">
        <v>1695</v>
      </c>
      <c r="G1527" s="162" t="s">
        <v>1697</v>
      </c>
      <c r="H1527" s="162">
        <v>40.194870000000002</v>
      </c>
      <c r="I1527" s="163">
        <v>-109.85253</v>
      </c>
      <c r="J1527" s="161">
        <v>5458</v>
      </c>
      <c r="K1527" s="162">
        <v>365</v>
      </c>
      <c r="L1527" s="162">
        <v>730</v>
      </c>
      <c r="M1527" s="162">
        <v>1095</v>
      </c>
      <c r="N1527" s="162">
        <v>1460</v>
      </c>
      <c r="O1527" s="162">
        <v>1825</v>
      </c>
      <c r="P1527" s="162">
        <v>2190</v>
      </c>
      <c r="Q1527" s="164">
        <v>2.3290384453705478E-4</v>
      </c>
      <c r="R1527" s="165">
        <f t="shared" si="520"/>
        <v>5013.1904011092765</v>
      </c>
      <c r="S1527" s="165">
        <f t="shared" si="521"/>
        <v>4604.6313663932187</v>
      </c>
      <c r="T1527" s="165">
        <f t="shared" si="522"/>
        <v>4229.3685904450667</v>
      </c>
      <c r="U1527" s="165">
        <f t="shared" si="523"/>
        <v>3884.6885343298418</v>
      </c>
      <c r="V1527" s="165">
        <f t="shared" si="524"/>
        <v>3568.0988038845044</v>
      </c>
      <c r="W1527" s="166">
        <f t="shared" si="525"/>
        <v>3277.3101271240907</v>
      </c>
      <c r="X1527" s="159"/>
      <c r="Y1527" s="167">
        <f t="shared" si="517"/>
        <v>8.0480611519999989</v>
      </c>
      <c r="Z1527" s="168">
        <f t="shared" si="526"/>
        <v>1008.0960749827967</v>
      </c>
      <c r="AA1527" s="166">
        <f t="shared" si="527"/>
        <v>3221.2725154622699</v>
      </c>
      <c r="AB1527" s="159"/>
      <c r="AC1527" s="169"/>
      <c r="AD1527" s="161" t="s">
        <v>1637</v>
      </c>
      <c r="AE1527" s="170">
        <v>41063</v>
      </c>
      <c r="AF1527" s="165">
        <f t="shared" si="528"/>
        <v>5013.1904011092765</v>
      </c>
      <c r="AG1527" s="171">
        <f t="shared" si="518"/>
        <v>7.3921698268132765</v>
      </c>
      <c r="AH1527" s="165">
        <f t="shared" si="529"/>
        <v>4604.6313663932187</v>
      </c>
      <c r="AI1527" s="172">
        <f t="shared" si="519"/>
        <v>6.7897315535269218</v>
      </c>
      <c r="AJ1527" s="168">
        <f t="shared" si="541"/>
        <v>1008.0960749827967</v>
      </c>
      <c r="AK1527" s="166">
        <f t="shared" si="542"/>
        <v>3221.2725154622699</v>
      </c>
      <c r="AL1527" s="171">
        <f t="shared" si="543"/>
        <v>1.723977421791423</v>
      </c>
      <c r="AM1527" s="165">
        <f t="shared" si="530"/>
        <v>3884.6885343298418</v>
      </c>
      <c r="AN1527" s="171">
        <f t="shared" si="544"/>
        <v>0.28640720850824336</v>
      </c>
      <c r="AO1527" s="165">
        <f t="shared" si="531"/>
        <v>3568.0988038845044</v>
      </c>
      <c r="AP1527" s="173">
        <f t="shared" si="545"/>
        <v>0.26306593413375384</v>
      </c>
      <c r="AQ1527" s="166">
        <f t="shared" si="532"/>
        <v>3277.3101271240907</v>
      </c>
      <c r="AR1527" s="171">
        <f t="shared" si="546"/>
        <v>0.24162689920450345</v>
      </c>
    </row>
    <row r="1528" spans="1:44" x14ac:dyDescent="0.25">
      <c r="A1528" s="159" t="s">
        <v>1647</v>
      </c>
      <c r="B1528" s="160">
        <v>41066</v>
      </c>
      <c r="C1528" s="161">
        <v>4304751920</v>
      </c>
      <c r="D1528" s="162">
        <v>209</v>
      </c>
      <c r="E1528" s="162">
        <v>20379</v>
      </c>
      <c r="F1528" s="162" t="s">
        <v>1695</v>
      </c>
      <c r="G1528" s="162" t="s">
        <v>1697</v>
      </c>
      <c r="H1528" s="162">
        <v>40.202199999999898</v>
      </c>
      <c r="I1528" s="163">
        <v>-109.83821</v>
      </c>
      <c r="J1528" s="161">
        <v>20379</v>
      </c>
      <c r="K1528" s="162">
        <v>365</v>
      </c>
      <c r="L1528" s="162">
        <v>730</v>
      </c>
      <c r="M1528" s="162">
        <v>1095</v>
      </c>
      <c r="N1528" s="162">
        <v>1460</v>
      </c>
      <c r="O1528" s="162">
        <v>1825</v>
      </c>
      <c r="P1528" s="162">
        <v>2190</v>
      </c>
      <c r="Q1528" s="164">
        <v>2.3290384453705478E-4</v>
      </c>
      <c r="R1528" s="165">
        <f t="shared" si="520"/>
        <v>18718.176472005485</v>
      </c>
      <c r="S1528" s="165">
        <f t="shared" si="521"/>
        <v>17192.70476653122</v>
      </c>
      <c r="T1528" s="165">
        <f t="shared" si="522"/>
        <v>15791.554141568342</v>
      </c>
      <c r="U1528" s="165">
        <f t="shared" si="523"/>
        <v>14504.592825413676</v>
      </c>
      <c r="V1528" s="165">
        <f t="shared" si="524"/>
        <v>13322.514753455902</v>
      </c>
      <c r="W1528" s="166">
        <f t="shared" si="525"/>
        <v>12236.772275680076</v>
      </c>
      <c r="X1528" s="159"/>
      <c r="Y1528" s="167">
        <f t="shared" si="517"/>
        <v>30.049732175999999</v>
      </c>
      <c r="Z1528" s="168">
        <f t="shared" si="526"/>
        <v>3764.0142748395774</v>
      </c>
      <c r="AA1528" s="166">
        <f t="shared" si="527"/>
        <v>12027.539866728765</v>
      </c>
      <c r="AB1528" s="159"/>
      <c r="AC1528" s="169"/>
      <c r="AD1528" s="161" t="s">
        <v>1647</v>
      </c>
      <c r="AE1528" s="170">
        <v>41066</v>
      </c>
      <c r="AF1528" s="165">
        <f t="shared" si="528"/>
        <v>18718.176472005485</v>
      </c>
      <c r="AG1528" s="171">
        <f t="shared" si="518"/>
        <v>27.600774807736855</v>
      </c>
      <c r="AH1528" s="165">
        <f t="shared" si="529"/>
        <v>17192.70476653122</v>
      </c>
      <c r="AI1528" s="172">
        <f t="shared" si="519"/>
        <v>25.351399657260011</v>
      </c>
      <c r="AJ1528" s="168">
        <f t="shared" si="541"/>
        <v>3764.0142748395774</v>
      </c>
      <c r="AK1528" s="166">
        <f t="shared" si="542"/>
        <v>12027.539866728765</v>
      </c>
      <c r="AL1528" s="171">
        <f t="shared" si="543"/>
        <v>6.4369615021413349</v>
      </c>
      <c r="AM1528" s="165">
        <f t="shared" si="530"/>
        <v>14504.592825413676</v>
      </c>
      <c r="AN1528" s="171">
        <f t="shared" si="544"/>
        <v>1.0693830161578401</v>
      </c>
      <c r="AO1528" s="165">
        <f t="shared" si="531"/>
        <v>13322.514753455902</v>
      </c>
      <c r="AP1528" s="173">
        <f t="shared" si="545"/>
        <v>0.98223170973099483</v>
      </c>
      <c r="AQ1528" s="166">
        <f t="shared" si="532"/>
        <v>12236.772275680076</v>
      </c>
      <c r="AR1528" s="171">
        <f t="shared" si="546"/>
        <v>0.9021829569235208</v>
      </c>
    </row>
    <row r="1529" spans="1:44" x14ac:dyDescent="0.25">
      <c r="A1529" s="159" t="s">
        <v>1284</v>
      </c>
      <c r="B1529" s="160">
        <v>41067</v>
      </c>
      <c r="C1529" s="161">
        <v>4301350917</v>
      </c>
      <c r="D1529" s="162">
        <v>213</v>
      </c>
      <c r="E1529" s="162">
        <v>18053</v>
      </c>
      <c r="F1529" s="162" t="s">
        <v>1695</v>
      </c>
      <c r="G1529" s="162" t="s">
        <v>1696</v>
      </c>
      <c r="H1529" s="162">
        <v>40.194519999999898</v>
      </c>
      <c r="I1529" s="163">
        <v>-110.55645</v>
      </c>
      <c r="J1529" s="161">
        <v>18053</v>
      </c>
      <c r="K1529" s="162">
        <v>365</v>
      </c>
      <c r="L1529" s="162">
        <v>730</v>
      </c>
      <c r="M1529" s="162">
        <v>1095</v>
      </c>
      <c r="N1529" s="162">
        <v>1460</v>
      </c>
      <c r="O1529" s="162">
        <v>1825</v>
      </c>
      <c r="P1529" s="162">
        <v>2190</v>
      </c>
      <c r="Q1529" s="164">
        <v>2.3290384453705478E-4</v>
      </c>
      <c r="R1529" s="165">
        <f t="shared" si="520"/>
        <v>16581.738056289072</v>
      </c>
      <c r="S1529" s="165">
        <f t="shared" si="521"/>
        <v>15230.379270336529</v>
      </c>
      <c r="T1529" s="165">
        <f t="shared" si="522"/>
        <v>13989.151917058407</v>
      </c>
      <c r="U1529" s="165">
        <f t="shared" si="523"/>
        <v>12849.080635811037</v>
      </c>
      <c r="V1529" s="165">
        <f t="shared" si="524"/>
        <v>11801.921529228097</v>
      </c>
      <c r="W1529" s="166">
        <f t="shared" si="525"/>
        <v>10840.102551295569</v>
      </c>
      <c r="X1529" s="159"/>
      <c r="Y1529" s="167">
        <f t="shared" si="517"/>
        <v>26.619942832</v>
      </c>
      <c r="Z1529" s="168">
        <f t="shared" si="526"/>
        <v>3334.40059392899</v>
      </c>
      <c r="AA1529" s="166">
        <f t="shared" si="527"/>
        <v>10654.751323129416</v>
      </c>
      <c r="AB1529" s="159"/>
      <c r="AC1529" s="169"/>
      <c r="AD1529" s="161" t="s">
        <v>1284</v>
      </c>
      <c r="AE1529" s="170">
        <v>41067</v>
      </c>
      <c r="AF1529" s="165">
        <f t="shared" si="528"/>
        <v>16581.738056289072</v>
      </c>
      <c r="AG1529" s="171">
        <f t="shared" si="518"/>
        <v>24.450502360472711</v>
      </c>
      <c r="AH1529" s="165">
        <f t="shared" si="529"/>
        <v>15230.379270336529</v>
      </c>
      <c r="AI1529" s="172">
        <f t="shared" si="519"/>
        <v>22.457864370799104</v>
      </c>
      <c r="AJ1529" s="168">
        <f t="shared" si="541"/>
        <v>3334.40059392899</v>
      </c>
      <c r="AK1529" s="166">
        <f t="shared" si="542"/>
        <v>10654.751323129416</v>
      </c>
      <c r="AL1529" s="171">
        <f t="shared" si="543"/>
        <v>5.7022653711250566</v>
      </c>
      <c r="AM1529" s="165">
        <f t="shared" si="530"/>
        <v>12849.080635811037</v>
      </c>
      <c r="AN1529" s="171">
        <f t="shared" si="544"/>
        <v>0.94732673785256827</v>
      </c>
      <c r="AO1529" s="165">
        <f t="shared" si="531"/>
        <v>11801.921529228097</v>
      </c>
      <c r="AP1529" s="173">
        <f t="shared" si="545"/>
        <v>0.87012262896970649</v>
      </c>
      <c r="AQ1529" s="166">
        <f t="shared" si="532"/>
        <v>10840.102551295569</v>
      </c>
      <c r="AR1529" s="171">
        <f t="shared" si="546"/>
        <v>0.79921040881987937</v>
      </c>
    </row>
    <row r="1530" spans="1:44" x14ac:dyDescent="0.25">
      <c r="A1530" s="159" t="s">
        <v>1231</v>
      </c>
      <c r="B1530" s="160">
        <v>41068</v>
      </c>
      <c r="C1530" s="161">
        <v>4301350717</v>
      </c>
      <c r="D1530" s="162">
        <v>206</v>
      </c>
      <c r="E1530" s="162">
        <v>46556</v>
      </c>
      <c r="F1530" s="162" t="s">
        <v>1695</v>
      </c>
      <c r="G1530" s="162" t="s">
        <v>1696</v>
      </c>
      <c r="H1530" s="162">
        <v>40.289389999999898</v>
      </c>
      <c r="I1530" s="163">
        <v>-110.27778000000001</v>
      </c>
      <c r="J1530" s="161">
        <v>46556</v>
      </c>
      <c r="K1530" s="162">
        <v>365</v>
      </c>
      <c r="L1530" s="162">
        <v>730</v>
      </c>
      <c r="M1530" s="162">
        <v>1095</v>
      </c>
      <c r="N1530" s="162">
        <v>1460</v>
      </c>
      <c r="O1530" s="162">
        <v>1825</v>
      </c>
      <c r="P1530" s="162">
        <v>2190</v>
      </c>
      <c r="Q1530" s="164">
        <v>2.3290384453705478E-4</v>
      </c>
      <c r="R1530" s="165">
        <f t="shared" si="520"/>
        <v>42761.83442910287</v>
      </c>
      <c r="S1530" s="165">
        <f t="shared" si="521"/>
        <v>39276.881255735192</v>
      </c>
      <c r="T1530" s="165">
        <f t="shared" si="522"/>
        <v>36075.94065532439</v>
      </c>
      <c r="U1530" s="165">
        <f t="shared" si="523"/>
        <v>33135.866508658873</v>
      </c>
      <c r="V1530" s="165">
        <f t="shared" si="524"/>
        <v>30435.399031448695</v>
      </c>
      <c r="W1530" s="166">
        <f t="shared" si="525"/>
        <v>27955.011044043455</v>
      </c>
      <c r="X1530" s="159"/>
      <c r="Y1530" s="167">
        <f t="shared" si="517"/>
        <v>68.648870463999998</v>
      </c>
      <c r="Z1530" s="168">
        <f t="shared" si="526"/>
        <v>8598.9228411321146</v>
      </c>
      <c r="AA1530" s="166">
        <f t="shared" si="527"/>
        <v>27477.017814192273</v>
      </c>
      <c r="AB1530" s="159"/>
      <c r="AC1530" s="169"/>
      <c r="AD1530" s="161" t="s">
        <v>1231</v>
      </c>
      <c r="AE1530" s="170">
        <v>41068</v>
      </c>
      <c r="AF1530" s="165">
        <f t="shared" si="528"/>
        <v>42761.83442910287</v>
      </c>
      <c r="AG1530" s="171">
        <f t="shared" si="518"/>
        <v>63.054206386427062</v>
      </c>
      <c r="AH1530" s="165">
        <f t="shared" si="529"/>
        <v>39276.881255735192</v>
      </c>
      <c r="AI1530" s="172">
        <f t="shared" si="519"/>
        <v>57.915489594356792</v>
      </c>
      <c r="AJ1530" s="168">
        <f t="shared" si="541"/>
        <v>8598.9228411321146</v>
      </c>
      <c r="AK1530" s="166">
        <f t="shared" si="542"/>
        <v>27477.017814192273</v>
      </c>
      <c r="AL1530" s="171">
        <f t="shared" si="543"/>
        <v>14.705293669644831</v>
      </c>
      <c r="AM1530" s="165">
        <f t="shared" si="530"/>
        <v>33135.866508658873</v>
      </c>
      <c r="AN1530" s="171">
        <f t="shared" si="544"/>
        <v>2.4430146572571965</v>
      </c>
      <c r="AO1530" s="165">
        <f t="shared" si="531"/>
        <v>30435.399031448695</v>
      </c>
      <c r="AP1530" s="173">
        <f t="shared" si="545"/>
        <v>2.243916751471426</v>
      </c>
      <c r="AQ1530" s="166">
        <f t="shared" si="532"/>
        <v>27955.011044043455</v>
      </c>
      <c r="AR1530" s="171">
        <f t="shared" si="546"/>
        <v>2.0610446902464026</v>
      </c>
    </row>
    <row r="1531" spans="1:44" x14ac:dyDescent="0.25">
      <c r="A1531" s="159" t="s">
        <v>1259</v>
      </c>
      <c r="B1531" s="160">
        <v>41068</v>
      </c>
      <c r="C1531" s="161">
        <v>4301350819</v>
      </c>
      <c r="D1531" s="162">
        <v>169</v>
      </c>
      <c r="E1531" s="162">
        <v>6315</v>
      </c>
      <c r="F1531" s="162" t="s">
        <v>1695</v>
      </c>
      <c r="G1531" s="162" t="s">
        <v>1696</v>
      </c>
      <c r="H1531" s="162">
        <v>40.087690000000002</v>
      </c>
      <c r="I1531" s="163">
        <v>-110.217389999999</v>
      </c>
      <c r="J1531" s="161">
        <v>6315</v>
      </c>
      <c r="K1531" s="162">
        <v>365</v>
      </c>
      <c r="L1531" s="162">
        <v>730</v>
      </c>
      <c r="M1531" s="162">
        <v>1095</v>
      </c>
      <c r="N1531" s="162">
        <v>1460</v>
      </c>
      <c r="O1531" s="162">
        <v>1825</v>
      </c>
      <c r="P1531" s="162">
        <v>2190</v>
      </c>
      <c r="Q1531" s="164">
        <v>2.3290384453705478E-4</v>
      </c>
      <c r="R1531" s="165">
        <f t="shared" si="520"/>
        <v>5800.3476333831222</v>
      </c>
      <c r="S1531" s="165">
        <f t="shared" si="521"/>
        <v>5327.6377938389842</v>
      </c>
      <c r="T1531" s="165">
        <f t="shared" si="522"/>
        <v>4893.4522991316589</v>
      </c>
      <c r="U1531" s="165">
        <f t="shared" si="523"/>
        <v>4494.6515379796538</v>
      </c>
      <c r="V1531" s="165">
        <f t="shared" si="524"/>
        <v>4128.3517674112582</v>
      </c>
      <c r="W1531" s="166">
        <f t="shared" si="525"/>
        <v>3791.9042603130515</v>
      </c>
      <c r="X1531" s="159"/>
      <c r="Y1531" s="167">
        <f t="shared" si="517"/>
        <v>9.3117453599999997</v>
      </c>
      <c r="Z1531" s="168">
        <f t="shared" si="526"/>
        <v>1166.3845206149433</v>
      </c>
      <c r="AA1531" s="166">
        <f t="shared" si="527"/>
        <v>3727.0677785167154</v>
      </c>
      <c r="AB1531" s="159"/>
      <c r="AC1531" s="169"/>
      <c r="AD1531" s="161" t="s">
        <v>1259</v>
      </c>
      <c r="AE1531" s="170">
        <v>41068</v>
      </c>
      <c r="AF1531" s="165">
        <f t="shared" si="528"/>
        <v>5800.3476333831222</v>
      </c>
      <c r="AG1531" s="171">
        <f t="shared" si="518"/>
        <v>8.552867800719282</v>
      </c>
      <c r="AH1531" s="165">
        <f t="shared" si="529"/>
        <v>5327.6377938389842</v>
      </c>
      <c r="AI1531" s="172">
        <f t="shared" si="519"/>
        <v>7.8558363430785105</v>
      </c>
      <c r="AJ1531" s="168">
        <f t="shared" si="541"/>
        <v>1166.3845206149433</v>
      </c>
      <c r="AK1531" s="166">
        <f t="shared" si="542"/>
        <v>3727.0677785167154</v>
      </c>
      <c r="AL1531" s="171">
        <f t="shared" si="543"/>
        <v>1.9946715680858986</v>
      </c>
      <c r="AM1531" s="165">
        <f t="shared" si="530"/>
        <v>4494.6515379796538</v>
      </c>
      <c r="AN1531" s="171">
        <f t="shared" si="544"/>
        <v>0.33137807287093379</v>
      </c>
      <c r="AO1531" s="165">
        <f t="shared" si="531"/>
        <v>4128.3517674112582</v>
      </c>
      <c r="AP1531" s="173">
        <f t="shared" si="545"/>
        <v>0.30437181642628353</v>
      </c>
      <c r="AQ1531" s="166">
        <f t="shared" si="532"/>
        <v>3791.9042603130515</v>
      </c>
      <c r="AR1531" s="171">
        <f t="shared" si="546"/>
        <v>0.27956648378095261</v>
      </c>
    </row>
    <row r="1532" spans="1:44" x14ac:dyDescent="0.25">
      <c r="A1532" s="159" t="s">
        <v>1638</v>
      </c>
      <c r="B1532" s="160">
        <v>41072</v>
      </c>
      <c r="C1532" s="161">
        <v>4304751875</v>
      </c>
      <c r="D1532" s="162">
        <v>211</v>
      </c>
      <c r="E1532" s="162">
        <v>19611</v>
      </c>
      <c r="F1532" s="162" t="s">
        <v>1695</v>
      </c>
      <c r="G1532" s="162" t="s">
        <v>1697</v>
      </c>
      <c r="H1532" s="162">
        <v>40.191310000000001</v>
      </c>
      <c r="I1532" s="163">
        <v>-109.8477</v>
      </c>
      <c r="J1532" s="161">
        <v>19611</v>
      </c>
      <c r="K1532" s="162">
        <v>365</v>
      </c>
      <c r="L1532" s="162">
        <v>730</v>
      </c>
      <c r="M1532" s="162">
        <v>1095</v>
      </c>
      <c r="N1532" s="162">
        <v>1460</v>
      </c>
      <c r="O1532" s="162">
        <v>1825</v>
      </c>
      <c r="P1532" s="162">
        <v>2190</v>
      </c>
      <c r="Q1532" s="164">
        <v>2.3290384453705478E-4</v>
      </c>
      <c r="R1532" s="165">
        <f t="shared" si="520"/>
        <v>18012.766023480031</v>
      </c>
      <c r="S1532" s="165">
        <f t="shared" si="521"/>
        <v>16544.783020582156</v>
      </c>
      <c r="T1532" s="165">
        <f t="shared" si="522"/>
        <v>15196.435952220263</v>
      </c>
      <c r="U1532" s="165">
        <f t="shared" si="523"/>
        <v>13957.974871151067</v>
      </c>
      <c r="V1532" s="165">
        <f t="shared" si="524"/>
        <v>12820.44441974698</v>
      </c>
      <c r="W1532" s="166">
        <f t="shared" si="525"/>
        <v>11775.619073475733</v>
      </c>
      <c r="X1532" s="159"/>
      <c r="Y1532" s="167">
        <f t="shared" si="517"/>
        <v>28.917282384</v>
      </c>
      <c r="Z1532" s="168">
        <f t="shared" si="526"/>
        <v>3622.1641858716789</v>
      </c>
      <c r="AA1532" s="166">
        <f t="shared" si="527"/>
        <v>11574.271766348584</v>
      </c>
      <c r="AB1532" s="159"/>
      <c r="AC1532" s="169"/>
      <c r="AD1532" s="161" t="s">
        <v>1638</v>
      </c>
      <c r="AE1532" s="170">
        <v>41072</v>
      </c>
      <c r="AF1532" s="165">
        <f t="shared" si="528"/>
        <v>18012.766023480031</v>
      </c>
      <c r="AG1532" s="171">
        <f t="shared" si="518"/>
        <v>26.560616063326339</v>
      </c>
      <c r="AH1532" s="165">
        <f t="shared" si="529"/>
        <v>16544.783020582156</v>
      </c>
      <c r="AI1532" s="172">
        <f t="shared" si="519"/>
        <v>24.396010534301293</v>
      </c>
      <c r="AJ1532" s="168">
        <f t="shared" si="541"/>
        <v>3622.1641858716789</v>
      </c>
      <c r="AK1532" s="166">
        <f t="shared" si="542"/>
        <v>11574.271766348584</v>
      </c>
      <c r="AL1532" s="171">
        <f t="shared" si="543"/>
        <v>6.1943791166639048</v>
      </c>
      <c r="AM1532" s="165">
        <f t="shared" si="530"/>
        <v>13957.974871151067</v>
      </c>
      <c r="AN1532" s="171">
        <f t="shared" si="544"/>
        <v>1.0290824049203298</v>
      </c>
      <c r="AO1532" s="165">
        <f t="shared" si="531"/>
        <v>12820.44441974698</v>
      </c>
      <c r="AP1532" s="173">
        <f t="shared" si="545"/>
        <v>0.94521546982357041</v>
      </c>
      <c r="AQ1532" s="166">
        <f t="shared" si="532"/>
        <v>11775.619073475733</v>
      </c>
      <c r="AR1532" s="171">
        <f t="shared" si="546"/>
        <v>0.86818342255396075</v>
      </c>
    </row>
    <row r="1533" spans="1:44" x14ac:dyDescent="0.25">
      <c r="A1533" s="159" t="s">
        <v>1247</v>
      </c>
      <c r="B1533" s="160">
        <v>41073</v>
      </c>
      <c r="C1533" s="161">
        <v>4301350749</v>
      </c>
      <c r="D1533" s="162">
        <v>191</v>
      </c>
      <c r="E1533" s="162">
        <v>4329</v>
      </c>
      <c r="F1533" s="162" t="s">
        <v>1695</v>
      </c>
      <c r="G1533" s="162" t="s">
        <v>1696</v>
      </c>
      <c r="H1533" s="162">
        <v>40.05198</v>
      </c>
      <c r="I1533" s="163">
        <v>-110.05985</v>
      </c>
      <c r="J1533" s="161">
        <v>4329</v>
      </c>
      <c r="K1533" s="162">
        <v>365</v>
      </c>
      <c r="L1533" s="162">
        <v>730</v>
      </c>
      <c r="M1533" s="162">
        <v>1095</v>
      </c>
      <c r="N1533" s="162">
        <v>1460</v>
      </c>
      <c r="O1533" s="162">
        <v>1825</v>
      </c>
      <c r="P1533" s="162">
        <v>2190</v>
      </c>
      <c r="Q1533" s="164">
        <v>2.3290384453705478E-4</v>
      </c>
      <c r="R1533" s="165">
        <f t="shared" si="520"/>
        <v>3976.2003016493322</v>
      </c>
      <c r="S1533" s="165">
        <f t="shared" si="521"/>
        <v>3652.1526539238262</v>
      </c>
      <c r="T1533" s="165">
        <f t="shared" si="522"/>
        <v>3354.5138563643627</v>
      </c>
      <c r="U1533" s="165">
        <f t="shared" si="523"/>
        <v>3081.1316718786893</v>
      </c>
      <c r="V1533" s="165">
        <f t="shared" si="524"/>
        <v>2830.029263835841</v>
      </c>
      <c r="W1533" s="166">
        <f t="shared" si="525"/>
        <v>2599.390901487759</v>
      </c>
      <c r="X1533" s="159"/>
      <c r="Y1533" s="167">
        <f t="shared" si="517"/>
        <v>6.3833009760000001</v>
      </c>
      <c r="Z1533" s="168">
        <f t="shared" si="526"/>
        <v>799.56905617451935</v>
      </c>
      <c r="AA1533" s="166">
        <f t="shared" si="527"/>
        <v>2554.9448001898431</v>
      </c>
      <c r="AB1533" s="159"/>
      <c r="AC1533" s="169"/>
      <c r="AD1533" s="161" t="s">
        <v>1247</v>
      </c>
      <c r="AE1533" s="170">
        <v>41073</v>
      </c>
      <c r="AF1533" s="165">
        <f t="shared" si="528"/>
        <v>3976.2003016493322</v>
      </c>
      <c r="AG1533" s="171">
        <f t="shared" si="518"/>
        <v>5.8630822975952128</v>
      </c>
      <c r="AH1533" s="165">
        <f t="shared" si="529"/>
        <v>3652.1526539238262</v>
      </c>
      <c r="AI1533" s="172">
        <f t="shared" si="519"/>
        <v>5.385259782927454</v>
      </c>
      <c r="AJ1533" s="168">
        <f t="shared" ref="AJ1533:AJ1553" si="547">Z1533</f>
        <v>799.56905617451935</v>
      </c>
      <c r="AK1533" s="166">
        <f t="shared" ref="AK1533:AK1553" si="548">AA1533</f>
        <v>2554.9448001898431</v>
      </c>
      <c r="AL1533" s="171">
        <f t="shared" si="543"/>
        <v>1.3673686806403571</v>
      </c>
      <c r="AM1533" s="165">
        <f t="shared" si="530"/>
        <v>3081.1316718786893</v>
      </c>
      <c r="AN1533" s="171">
        <f t="shared" si="544"/>
        <v>0.22716321099893472</v>
      </c>
      <c r="AO1533" s="165">
        <f t="shared" si="531"/>
        <v>2830.029263835841</v>
      </c>
      <c r="AP1533" s="173">
        <f t="shared" si="545"/>
        <v>0.20865013354067799</v>
      </c>
      <c r="AQ1533" s="166">
        <f t="shared" si="532"/>
        <v>2599.390901487759</v>
      </c>
      <c r="AR1533" s="171">
        <f t="shared" si="546"/>
        <v>0.19164581287216848</v>
      </c>
    </row>
    <row r="1534" spans="1:44" x14ac:dyDescent="0.25">
      <c r="A1534" s="159" t="s">
        <v>1646</v>
      </c>
      <c r="B1534" s="160">
        <v>41074</v>
      </c>
      <c r="C1534" s="161">
        <v>4304751918</v>
      </c>
      <c r="D1534" s="162">
        <v>212</v>
      </c>
      <c r="E1534" s="162">
        <v>13971</v>
      </c>
      <c r="F1534" s="162" t="s">
        <v>1695</v>
      </c>
      <c r="G1534" s="162" t="s">
        <v>1697</v>
      </c>
      <c r="H1534" s="162">
        <v>40.20214</v>
      </c>
      <c r="I1534" s="163">
        <v>-109.856219999999</v>
      </c>
      <c r="J1534" s="161">
        <v>13971</v>
      </c>
      <c r="K1534" s="162">
        <v>365</v>
      </c>
      <c r="L1534" s="162">
        <v>730</v>
      </c>
      <c r="M1534" s="162">
        <v>1095</v>
      </c>
      <c r="N1534" s="162">
        <v>1460</v>
      </c>
      <c r="O1534" s="162">
        <v>1825</v>
      </c>
      <c r="P1534" s="162">
        <v>2190</v>
      </c>
      <c r="Q1534" s="164">
        <v>2.3290384453705478E-4</v>
      </c>
      <c r="R1534" s="165">
        <f t="shared" si="520"/>
        <v>12832.408042121235</v>
      </c>
      <c r="S1534" s="165">
        <f t="shared" si="521"/>
        <v>11786.607698768716</v>
      </c>
      <c r="T1534" s="165">
        <f t="shared" si="522"/>
        <v>10826.036749195313</v>
      </c>
      <c r="U1534" s="165">
        <f t="shared" si="523"/>
        <v>9943.7492695350356</v>
      </c>
      <c r="V1534" s="165">
        <f t="shared" si="524"/>
        <v>9133.3654065720802</v>
      </c>
      <c r="W1534" s="166">
        <f t="shared" si="525"/>
        <v>8389.0252447875919</v>
      </c>
      <c r="X1534" s="159"/>
      <c r="Y1534" s="167">
        <f t="shared" si="517"/>
        <v>20.600854223999999</v>
      </c>
      <c r="Z1534" s="168">
        <f t="shared" si="526"/>
        <v>2580.4525950136772</v>
      </c>
      <c r="AA1534" s="166">
        <f t="shared" si="527"/>
        <v>8245.5841541816353</v>
      </c>
      <c r="AB1534" s="159"/>
      <c r="AC1534" s="169"/>
      <c r="AD1534" s="161" t="s">
        <v>1646</v>
      </c>
      <c r="AE1534" s="170">
        <v>41074</v>
      </c>
      <c r="AF1534" s="165">
        <f t="shared" si="528"/>
        <v>12832.408042121235</v>
      </c>
      <c r="AG1534" s="171">
        <f t="shared" si="518"/>
        <v>18.921950284061612</v>
      </c>
      <c r="AH1534" s="165">
        <f t="shared" si="529"/>
        <v>11786.607698768716</v>
      </c>
      <c r="AI1534" s="172">
        <f t="shared" si="519"/>
        <v>17.379871662573215</v>
      </c>
      <c r="AJ1534" s="168">
        <f t="shared" si="547"/>
        <v>2580.4525950136772</v>
      </c>
      <c r="AK1534" s="166">
        <f t="shared" si="548"/>
        <v>8245.5841541816353</v>
      </c>
      <c r="AL1534" s="171">
        <f t="shared" si="543"/>
        <v>4.412914723314028</v>
      </c>
      <c r="AM1534" s="165">
        <f t="shared" si="530"/>
        <v>9943.7492695350356</v>
      </c>
      <c r="AN1534" s="171">
        <f t="shared" si="544"/>
        <v>0.73312479114486406</v>
      </c>
      <c r="AO1534" s="165">
        <f t="shared" si="531"/>
        <v>9133.3654065720802</v>
      </c>
      <c r="AP1534" s="173">
        <f t="shared" si="545"/>
        <v>0.67337745800342164</v>
      </c>
      <c r="AQ1534" s="166">
        <f t="shared" si="532"/>
        <v>8389.0252447875919</v>
      </c>
      <c r="AR1534" s="171">
        <f t="shared" si="546"/>
        <v>0.61849934202750434</v>
      </c>
    </row>
    <row r="1535" spans="1:44" x14ac:dyDescent="0.25">
      <c r="A1535" s="159" t="s">
        <v>978</v>
      </c>
      <c r="B1535" s="160">
        <v>41076</v>
      </c>
      <c r="C1535" s="161">
        <v>4301350201</v>
      </c>
      <c r="D1535" s="162">
        <v>366</v>
      </c>
      <c r="E1535" s="162">
        <v>7878</v>
      </c>
      <c r="F1535" s="162" t="s">
        <v>1695</v>
      </c>
      <c r="G1535" s="162" t="s">
        <v>1696</v>
      </c>
      <c r="H1535" s="162">
        <v>40.210880000000003</v>
      </c>
      <c r="I1535" s="163">
        <v>-110.498639999999</v>
      </c>
      <c r="J1535" s="161">
        <v>7878</v>
      </c>
      <c r="K1535" s="162">
        <v>365</v>
      </c>
      <c r="L1535" s="162">
        <v>730</v>
      </c>
      <c r="M1535" s="162">
        <v>1095</v>
      </c>
      <c r="N1535" s="162">
        <v>1460</v>
      </c>
      <c r="O1535" s="162">
        <v>1825</v>
      </c>
      <c r="P1535" s="162">
        <v>2190</v>
      </c>
      <c r="Q1535" s="164">
        <v>2.3290384453705478E-4</v>
      </c>
      <c r="R1535" s="165">
        <f t="shared" si="520"/>
        <v>7235.9681165150014</v>
      </c>
      <c r="S1535" s="165">
        <f t="shared" si="521"/>
        <v>6646.2597846181334</v>
      </c>
      <c r="T1535" s="165">
        <f t="shared" si="522"/>
        <v>6104.6108016720837</v>
      </c>
      <c r="U1535" s="165">
        <f t="shared" si="523"/>
        <v>5607.104483959416</v>
      </c>
      <c r="V1535" s="165">
        <f t="shared" si="524"/>
        <v>5150.143344998557</v>
      </c>
      <c r="W1535" s="166">
        <f t="shared" si="525"/>
        <v>4730.4230819867325</v>
      </c>
      <c r="X1535" s="159"/>
      <c r="Y1535" s="167">
        <f t="shared" si="517"/>
        <v>11.616457631999999</v>
      </c>
      <c r="Z1535" s="168">
        <f t="shared" si="526"/>
        <v>1455.0716157410172</v>
      </c>
      <c r="AA1535" s="166">
        <f t="shared" si="527"/>
        <v>4649.5391859310666</v>
      </c>
      <c r="AB1535" s="159"/>
      <c r="AC1535" s="169"/>
      <c r="AD1535" s="161" t="s">
        <v>978</v>
      </c>
      <c r="AE1535" s="170">
        <v>41076</v>
      </c>
      <c r="AF1535" s="165">
        <f t="shared" si="528"/>
        <v>7235.9681165150014</v>
      </c>
      <c r="AG1535" s="171">
        <f t="shared" si="518"/>
        <v>10.669753370398496</v>
      </c>
      <c r="AH1535" s="165">
        <f t="shared" si="529"/>
        <v>6646.2597846181334</v>
      </c>
      <c r="AI1535" s="172">
        <f t="shared" si="519"/>
        <v>9.8002024878499601</v>
      </c>
      <c r="AJ1535" s="168">
        <f t="shared" si="547"/>
        <v>1455.0716157410172</v>
      </c>
      <c r="AK1535" s="166">
        <f t="shared" si="548"/>
        <v>4649.5391859310666</v>
      </c>
      <c r="AL1535" s="171">
        <f t="shared" si="543"/>
        <v>2.4883646260301999</v>
      </c>
      <c r="AM1535" s="165">
        <f t="shared" si="530"/>
        <v>5607.104483959416</v>
      </c>
      <c r="AN1535" s="171">
        <f t="shared" si="544"/>
        <v>0.41339611370977297</v>
      </c>
      <c r="AO1535" s="165">
        <f t="shared" si="531"/>
        <v>5150.143344998557</v>
      </c>
      <c r="AP1535" s="173">
        <f t="shared" si="545"/>
        <v>0.37970564842537796</v>
      </c>
      <c r="AQ1535" s="166">
        <f t="shared" si="532"/>
        <v>4730.4230819867325</v>
      </c>
      <c r="AR1535" s="171">
        <f t="shared" si="546"/>
        <v>0.34876084865025253</v>
      </c>
    </row>
    <row r="1536" spans="1:44" x14ac:dyDescent="0.25">
      <c r="A1536" s="159" t="s">
        <v>1352</v>
      </c>
      <c r="B1536" s="160">
        <v>41079</v>
      </c>
      <c r="C1536" s="161">
        <v>4301351177</v>
      </c>
      <c r="D1536" s="162">
        <v>182</v>
      </c>
      <c r="E1536" s="162">
        <v>21021</v>
      </c>
      <c r="F1536" s="162" t="s">
        <v>1695</v>
      </c>
      <c r="G1536" s="162" t="s">
        <v>1696</v>
      </c>
      <c r="H1536" s="162">
        <v>40.188809999999897</v>
      </c>
      <c r="I1536" s="163">
        <v>-110.17532</v>
      </c>
      <c r="J1536" s="161">
        <v>21021</v>
      </c>
      <c r="K1536" s="162">
        <v>365</v>
      </c>
      <c r="L1536" s="162">
        <v>730</v>
      </c>
      <c r="M1536" s="162">
        <v>1095</v>
      </c>
      <c r="N1536" s="162">
        <v>1460</v>
      </c>
      <c r="O1536" s="162">
        <v>1825</v>
      </c>
      <c r="P1536" s="162">
        <v>2190</v>
      </c>
      <c r="Q1536" s="164">
        <v>2.3290384453705478E-4</v>
      </c>
      <c r="R1536" s="165">
        <f t="shared" si="520"/>
        <v>19307.855518819732</v>
      </c>
      <c r="S1536" s="165">
        <f t="shared" si="521"/>
        <v>17734.326851035516</v>
      </c>
      <c r="T1536" s="165">
        <f t="shared" si="522"/>
        <v>16289.035752976501</v>
      </c>
      <c r="U1536" s="165">
        <f t="shared" si="523"/>
        <v>14961.531271555075</v>
      </c>
      <c r="V1536" s="165">
        <f t="shared" si="524"/>
        <v>13742.214173040704</v>
      </c>
      <c r="W1536" s="166">
        <f t="shared" si="525"/>
        <v>12622.267530647769</v>
      </c>
      <c r="X1536" s="159"/>
      <c r="Y1536" s="167">
        <f t="shared" si="517"/>
        <v>30.996389424</v>
      </c>
      <c r="Z1536" s="168">
        <f t="shared" si="526"/>
        <v>3882.5920835861793</v>
      </c>
      <c r="AA1536" s="166">
        <f t="shared" si="527"/>
        <v>12406.443669390321</v>
      </c>
      <c r="AB1536" s="159"/>
      <c r="AC1536" s="169"/>
      <c r="AD1536" s="161" t="s">
        <v>1352</v>
      </c>
      <c r="AE1536" s="170">
        <v>41079</v>
      </c>
      <c r="AF1536" s="165">
        <f t="shared" si="528"/>
        <v>19307.855518819732</v>
      </c>
      <c r="AG1536" s="171">
        <f t="shared" si="518"/>
        <v>28.470282508142521</v>
      </c>
      <c r="AH1536" s="165">
        <f t="shared" si="529"/>
        <v>17734.326851035516</v>
      </c>
      <c r="AI1536" s="172">
        <f t="shared" si="519"/>
        <v>26.150045252233312</v>
      </c>
      <c r="AJ1536" s="168">
        <f t="shared" si="547"/>
        <v>3882.5920835861793</v>
      </c>
      <c r="AK1536" s="166">
        <f t="shared" si="548"/>
        <v>12406.443669390321</v>
      </c>
      <c r="AL1536" s="171">
        <f t="shared" si="543"/>
        <v>6.6397452150013736</v>
      </c>
      <c r="AM1536" s="165">
        <f t="shared" si="530"/>
        <v>14961.531271555075</v>
      </c>
      <c r="AN1536" s="171">
        <f t="shared" si="544"/>
        <v>1.1030718083641962</v>
      </c>
      <c r="AO1536" s="165">
        <f t="shared" si="531"/>
        <v>13742.214173040704</v>
      </c>
      <c r="AP1536" s="173">
        <f t="shared" si="545"/>
        <v>1.0131749727786075</v>
      </c>
      <c r="AQ1536" s="166">
        <f t="shared" si="532"/>
        <v>12622.267530647769</v>
      </c>
      <c r="AR1536" s="171">
        <f t="shared" si="546"/>
        <v>0.93060444268557496</v>
      </c>
    </row>
    <row r="1537" spans="1:44" x14ac:dyDescent="0.25">
      <c r="A1537" s="159" t="s">
        <v>667</v>
      </c>
      <c r="B1537" s="160">
        <v>41082</v>
      </c>
      <c r="C1537" s="161">
        <v>4301333808</v>
      </c>
      <c r="D1537" s="162">
        <v>366</v>
      </c>
      <c r="E1537" s="162">
        <v>12995</v>
      </c>
      <c r="F1537" s="162" t="s">
        <v>1695</v>
      </c>
      <c r="G1537" s="162" t="s">
        <v>1696</v>
      </c>
      <c r="H1537" s="162">
        <v>40.308689999999899</v>
      </c>
      <c r="I1537" s="163">
        <v>-110.04297</v>
      </c>
      <c r="J1537" s="161">
        <v>12995</v>
      </c>
      <c r="K1537" s="162">
        <v>365</v>
      </c>
      <c r="L1537" s="162">
        <v>730</v>
      </c>
      <c r="M1537" s="162">
        <v>1095</v>
      </c>
      <c r="N1537" s="162">
        <v>1460</v>
      </c>
      <c r="O1537" s="162">
        <v>1825</v>
      </c>
      <c r="P1537" s="162">
        <v>2190</v>
      </c>
      <c r="Q1537" s="164">
        <v>2.3290384453705478E-4</v>
      </c>
      <c r="R1537" s="165">
        <f t="shared" si="520"/>
        <v>11935.948930453471</v>
      </c>
      <c r="S1537" s="165">
        <f t="shared" si="521"/>
        <v>10963.207146625115</v>
      </c>
      <c r="T1537" s="165">
        <f t="shared" si="522"/>
        <v>10069.740716898797</v>
      </c>
      <c r="U1537" s="165">
        <f t="shared" si="523"/>
        <v>9249.0889526596366</v>
      </c>
      <c r="V1537" s="165">
        <f t="shared" si="524"/>
        <v>8495.3176908169899</v>
      </c>
      <c r="W1537" s="166">
        <f t="shared" si="525"/>
        <v>7802.9763836529064</v>
      </c>
      <c r="X1537" s="159"/>
      <c r="Y1537" s="167">
        <f t="shared" si="517"/>
        <v>19.161699280000001</v>
      </c>
      <c r="Z1537" s="168">
        <f t="shared" si="526"/>
        <v>2400.1847736169734</v>
      </c>
      <c r="AA1537" s="166">
        <f t="shared" si="527"/>
        <v>7669.5559432818236</v>
      </c>
      <c r="AB1537" s="159"/>
      <c r="AC1537" s="169"/>
      <c r="AD1537" s="161" t="s">
        <v>667</v>
      </c>
      <c r="AE1537" s="170">
        <v>41082</v>
      </c>
      <c r="AF1537" s="165">
        <f t="shared" si="528"/>
        <v>11935.948930453471</v>
      </c>
      <c r="AG1537" s="171">
        <f t="shared" si="518"/>
        <v>17.600081879706583</v>
      </c>
      <c r="AH1537" s="165">
        <f t="shared" si="529"/>
        <v>10963.207146625115</v>
      </c>
      <c r="AI1537" s="172">
        <f t="shared" si="519"/>
        <v>16.165731318813183</v>
      </c>
      <c r="AJ1537" s="168">
        <f t="shared" si="547"/>
        <v>2400.1847736169734</v>
      </c>
      <c r="AK1537" s="166">
        <f t="shared" si="548"/>
        <v>7669.5559432818236</v>
      </c>
      <c r="AL1537" s="171">
        <f t="shared" si="543"/>
        <v>4.1046329417697942</v>
      </c>
      <c r="AM1537" s="165">
        <f t="shared" si="530"/>
        <v>9249.0889526596366</v>
      </c>
      <c r="AN1537" s="171">
        <f t="shared" si="544"/>
        <v>0.68190943103052815</v>
      </c>
      <c r="AO1537" s="165">
        <f t="shared" si="531"/>
        <v>8495.3176908169899</v>
      </c>
      <c r="AP1537" s="173">
        <f t="shared" si="545"/>
        <v>0.62633598645440292</v>
      </c>
      <c r="AQ1537" s="166">
        <f t="shared" si="532"/>
        <v>7802.9763836529064</v>
      </c>
      <c r="AR1537" s="171">
        <f t="shared" si="546"/>
        <v>0.5752916004328551</v>
      </c>
    </row>
    <row r="1538" spans="1:44" x14ac:dyDescent="0.25">
      <c r="A1538" s="159" t="s">
        <v>1377</v>
      </c>
      <c r="B1538" s="160">
        <v>41082</v>
      </c>
      <c r="C1538" s="161">
        <v>4301351387</v>
      </c>
      <c r="D1538" s="162">
        <v>191</v>
      </c>
      <c r="E1538" s="162">
        <v>18369</v>
      </c>
      <c r="F1538" s="162" t="s">
        <v>1695</v>
      </c>
      <c r="G1538" s="162" t="s">
        <v>1696</v>
      </c>
      <c r="H1538" s="162">
        <v>40.192700000000002</v>
      </c>
      <c r="I1538" s="163">
        <v>-110.15093</v>
      </c>
      <c r="J1538" s="161">
        <v>18369</v>
      </c>
      <c r="K1538" s="162">
        <v>365</v>
      </c>
      <c r="L1538" s="162">
        <v>730</v>
      </c>
      <c r="M1538" s="162">
        <v>1095</v>
      </c>
      <c r="N1538" s="162">
        <v>1460</v>
      </c>
      <c r="O1538" s="162">
        <v>1825</v>
      </c>
      <c r="P1538" s="162">
        <v>2190</v>
      </c>
      <c r="Q1538" s="164">
        <v>2.3290384453705478E-4</v>
      </c>
      <c r="R1538" s="165">
        <f t="shared" si="520"/>
        <v>16871.985063755274</v>
      </c>
      <c r="S1538" s="165">
        <f t="shared" si="521"/>
        <v>15496.972072055154</v>
      </c>
      <c r="T1538" s="165">
        <f t="shared" si="522"/>
        <v>14234.018255383919</v>
      </c>
      <c r="U1538" s="165">
        <f t="shared" si="523"/>
        <v>13073.991148242005</v>
      </c>
      <c r="V1538" s="165">
        <f t="shared" si="524"/>
        <v>12008.502551952082</v>
      </c>
      <c r="W1538" s="166">
        <f t="shared" si="525"/>
        <v>11029.847879285897</v>
      </c>
      <c r="X1538" s="159"/>
      <c r="Y1538" s="167">
        <f t="shared" si="517"/>
        <v>27.085898735999997</v>
      </c>
      <c r="Z1538" s="168">
        <f t="shared" si="526"/>
        <v>3392.7659951189066</v>
      </c>
      <c r="AA1538" s="166">
        <f t="shared" si="527"/>
        <v>10841.252260265012</v>
      </c>
      <c r="AB1538" s="159"/>
      <c r="AC1538" s="169"/>
      <c r="AD1538" s="161" t="s">
        <v>1377</v>
      </c>
      <c r="AE1538" s="170">
        <v>41082</v>
      </c>
      <c r="AF1538" s="165">
        <f t="shared" si="528"/>
        <v>16871.985063755274</v>
      </c>
      <c r="AG1538" s="171">
        <f t="shared" si="518"/>
        <v>24.878484343849955</v>
      </c>
      <c r="AH1538" s="165">
        <f t="shared" si="529"/>
        <v>15496.972072055154</v>
      </c>
      <c r="AI1538" s="172">
        <f t="shared" si="519"/>
        <v>22.850967187016494</v>
      </c>
      <c r="AJ1538" s="168">
        <f t="shared" si="547"/>
        <v>3392.7659951189066</v>
      </c>
      <c r="AK1538" s="166">
        <f t="shared" si="548"/>
        <v>10841.252260265012</v>
      </c>
      <c r="AL1538" s="171">
        <f t="shared" si="543"/>
        <v>5.8020779151496242</v>
      </c>
      <c r="AM1538" s="165">
        <f t="shared" si="530"/>
        <v>13073.991148242005</v>
      </c>
      <c r="AN1538" s="171">
        <f t="shared" si="544"/>
        <v>0.96390876018466876</v>
      </c>
      <c r="AO1538" s="165">
        <f t="shared" si="531"/>
        <v>12008.502551952082</v>
      </c>
      <c r="AP1538" s="173">
        <f t="shared" si="545"/>
        <v>0.88535326934828229</v>
      </c>
      <c r="AQ1538" s="166">
        <f t="shared" si="532"/>
        <v>11029.847879285897</v>
      </c>
      <c r="AR1538" s="171">
        <f t="shared" si="546"/>
        <v>0.81319980056568786</v>
      </c>
    </row>
    <row r="1539" spans="1:44" x14ac:dyDescent="0.25">
      <c r="A1539" s="159" t="s">
        <v>1645</v>
      </c>
      <c r="B1539" s="160">
        <v>41082</v>
      </c>
      <c r="C1539" s="161">
        <v>4304751917</v>
      </c>
      <c r="D1539" s="162">
        <v>206</v>
      </c>
      <c r="E1539" s="162">
        <v>18084</v>
      </c>
      <c r="F1539" s="162" t="s">
        <v>1695</v>
      </c>
      <c r="G1539" s="162" t="s">
        <v>1697</v>
      </c>
      <c r="H1539" s="162">
        <v>40.198500000000003</v>
      </c>
      <c r="I1539" s="163">
        <v>-109.852549999999</v>
      </c>
      <c r="J1539" s="161">
        <v>18084</v>
      </c>
      <c r="K1539" s="162">
        <v>365</v>
      </c>
      <c r="L1539" s="162">
        <v>730</v>
      </c>
      <c r="M1539" s="162">
        <v>1095</v>
      </c>
      <c r="N1539" s="162">
        <v>1460</v>
      </c>
      <c r="O1539" s="162">
        <v>1825</v>
      </c>
      <c r="P1539" s="162">
        <v>2190</v>
      </c>
      <c r="Q1539" s="164">
        <v>2.3290384453705478E-4</v>
      </c>
      <c r="R1539" s="165">
        <f t="shared" si="520"/>
        <v>16610.211655122785</v>
      </c>
      <c r="S1539" s="165">
        <f t="shared" si="521"/>
        <v>15256.532361644367</v>
      </c>
      <c r="T1539" s="165">
        <f t="shared" si="522"/>
        <v>14013.17361480553</v>
      </c>
      <c r="U1539" s="165">
        <f t="shared" si="523"/>
        <v>12871.144641777366</v>
      </c>
      <c r="V1539" s="165">
        <f t="shared" si="524"/>
        <v>11822.187389052286</v>
      </c>
      <c r="W1539" s="166">
        <f t="shared" si="525"/>
        <v>10858.716808155379</v>
      </c>
      <c r="X1539" s="159"/>
      <c r="Y1539" s="167">
        <f t="shared" si="517"/>
        <v>26.665653696</v>
      </c>
      <c r="Z1539" s="168">
        <f t="shared" si="526"/>
        <v>3340.1263136659754</v>
      </c>
      <c r="AA1539" s="166">
        <f t="shared" si="527"/>
        <v>10673.047301139553</v>
      </c>
      <c r="AB1539" s="159"/>
      <c r="AC1539" s="169"/>
      <c r="AD1539" s="161" t="s">
        <v>1645</v>
      </c>
      <c r="AE1539" s="170">
        <v>41082</v>
      </c>
      <c r="AF1539" s="165">
        <f t="shared" si="528"/>
        <v>16610.211655122785</v>
      </c>
      <c r="AG1539" s="171">
        <f t="shared" si="518"/>
        <v>24.49248793479137</v>
      </c>
      <c r="AH1539" s="165">
        <f t="shared" si="529"/>
        <v>15256.532361644367</v>
      </c>
      <c r="AI1539" s="172">
        <f t="shared" si="519"/>
        <v>22.49642825466853</v>
      </c>
      <c r="AJ1539" s="168">
        <f t="shared" si="547"/>
        <v>3340.1263136659754</v>
      </c>
      <c r="AK1539" s="166">
        <f t="shared" si="548"/>
        <v>10673.047301139553</v>
      </c>
      <c r="AL1539" s="171">
        <f t="shared" si="543"/>
        <v>5.7120571080388585</v>
      </c>
      <c r="AM1539" s="165">
        <f t="shared" si="530"/>
        <v>12871.144641777366</v>
      </c>
      <c r="AN1539" s="171">
        <f t="shared" si="544"/>
        <v>0.94895345523324892</v>
      </c>
      <c r="AO1539" s="165">
        <f t="shared" si="531"/>
        <v>11822.187389052286</v>
      </c>
      <c r="AP1539" s="173">
        <f t="shared" si="545"/>
        <v>0.87161677407013649</v>
      </c>
      <c r="AQ1539" s="166">
        <f t="shared" si="532"/>
        <v>10858.716808155379</v>
      </c>
      <c r="AR1539" s="171">
        <f t="shared" si="546"/>
        <v>0.80058278585823395</v>
      </c>
    </row>
    <row r="1540" spans="1:44" x14ac:dyDescent="0.25">
      <c r="A1540" s="159" t="s">
        <v>1342</v>
      </c>
      <c r="B1540" s="160">
        <v>41084</v>
      </c>
      <c r="C1540" s="161">
        <v>4301351162</v>
      </c>
      <c r="D1540" s="162">
        <v>193</v>
      </c>
      <c r="E1540" s="162">
        <v>25664</v>
      </c>
      <c r="F1540" s="162" t="s">
        <v>1695</v>
      </c>
      <c r="G1540" s="162" t="s">
        <v>1696</v>
      </c>
      <c r="H1540" s="162">
        <v>40.31409</v>
      </c>
      <c r="I1540" s="163">
        <v>-110.18398000000001</v>
      </c>
      <c r="J1540" s="161">
        <v>25664</v>
      </c>
      <c r="K1540" s="162">
        <v>365</v>
      </c>
      <c r="L1540" s="162">
        <v>730</v>
      </c>
      <c r="M1540" s="162">
        <v>1095</v>
      </c>
      <c r="N1540" s="162">
        <v>1460</v>
      </c>
      <c r="O1540" s="162">
        <v>1825</v>
      </c>
      <c r="P1540" s="162">
        <v>2190</v>
      </c>
      <c r="Q1540" s="164">
        <v>2.3290384453705478E-4</v>
      </c>
      <c r="R1540" s="165">
        <f t="shared" si="520"/>
        <v>23572.465821558897</v>
      </c>
      <c r="S1540" s="165">
        <f t="shared" si="521"/>
        <v>21651.385010464557</v>
      </c>
      <c r="T1540" s="165">
        <f t="shared" si="522"/>
        <v>19886.866160714948</v>
      </c>
      <c r="U1540" s="165">
        <f t="shared" si="523"/>
        <v>18266.149971608844</v>
      </c>
      <c r="V1540" s="165">
        <f t="shared" si="524"/>
        <v>16777.516984773163</v>
      </c>
      <c r="W1540" s="166">
        <f t="shared" si="525"/>
        <v>15410.202840328448</v>
      </c>
      <c r="X1540" s="159"/>
      <c r="Y1540" s="167">
        <f t="shared" ref="Y1540:Y1603" si="549">J1540*$X$11</f>
        <v>37.842697215999998</v>
      </c>
      <c r="Z1540" s="168">
        <f t="shared" si="526"/>
        <v>4740.1571396772615</v>
      </c>
      <c r="AA1540" s="166">
        <f t="shared" si="527"/>
        <v>15146.709021037686</v>
      </c>
      <c r="AB1540" s="159"/>
      <c r="AC1540" s="169"/>
      <c r="AD1540" s="161" t="s">
        <v>1342</v>
      </c>
      <c r="AE1540" s="170">
        <v>41084</v>
      </c>
      <c r="AF1540" s="165">
        <f t="shared" si="528"/>
        <v>23572.465821558897</v>
      </c>
      <c r="AG1540" s="171">
        <f t="shared" ref="AG1540:AG1603" si="550">AF1540*$X$11</f>
        <v>34.758638042384739</v>
      </c>
      <c r="AH1540" s="165">
        <f t="shared" si="529"/>
        <v>21651.385010464557</v>
      </c>
      <c r="AI1540" s="172">
        <f t="shared" ref="AI1540:AI1603" si="551">AH1540*$X$11</f>
        <v>31.925919858870447</v>
      </c>
      <c r="AJ1540" s="168">
        <f t="shared" si="547"/>
        <v>4740.1571396772615</v>
      </c>
      <c r="AK1540" s="166">
        <f t="shared" si="548"/>
        <v>15146.709021037686</v>
      </c>
      <c r="AL1540" s="171">
        <f t="shared" si="543"/>
        <v>8.1062947147041182</v>
      </c>
      <c r="AM1540" s="165">
        <f t="shared" si="530"/>
        <v>18266.149971608844</v>
      </c>
      <c r="AN1540" s="171">
        <f t="shared" si="544"/>
        <v>1.3467120921868008</v>
      </c>
      <c r="AO1540" s="165">
        <f t="shared" si="531"/>
        <v>16777.516984773163</v>
      </c>
      <c r="AP1540" s="173">
        <f t="shared" si="545"/>
        <v>1.2369593502397691</v>
      </c>
      <c r="AQ1540" s="166">
        <f t="shared" si="532"/>
        <v>15410.202840328448</v>
      </c>
      <c r="AR1540" s="171">
        <f t="shared" si="546"/>
        <v>1.1361511068494645</v>
      </c>
    </row>
    <row r="1541" spans="1:44" x14ac:dyDescent="0.25">
      <c r="A1541" s="159" t="s">
        <v>1616</v>
      </c>
      <c r="B1541" s="160">
        <v>41085</v>
      </c>
      <c r="C1541" s="161">
        <v>4304751661</v>
      </c>
      <c r="D1541" s="162">
        <v>211</v>
      </c>
      <c r="E1541" s="162">
        <v>5158</v>
      </c>
      <c r="F1541" s="162" t="s">
        <v>1695</v>
      </c>
      <c r="G1541" s="162" t="s">
        <v>1697</v>
      </c>
      <c r="H1541" s="162">
        <v>40.180430000000001</v>
      </c>
      <c r="I1541" s="163">
        <v>-109.81448</v>
      </c>
      <c r="J1541" s="161">
        <v>5158</v>
      </c>
      <c r="K1541" s="162">
        <v>365</v>
      </c>
      <c r="L1541" s="162">
        <v>730</v>
      </c>
      <c r="M1541" s="162">
        <v>1095</v>
      </c>
      <c r="N1541" s="162">
        <v>1460</v>
      </c>
      <c r="O1541" s="162">
        <v>1825</v>
      </c>
      <c r="P1541" s="162">
        <v>2190</v>
      </c>
      <c r="Q1541" s="164">
        <v>2.3290384453705478E-4</v>
      </c>
      <c r="R1541" s="165">
        <f t="shared" ref="R1541:R1604" si="552">(J1541*(EXP(-Q1541*K1541)))</f>
        <v>4737.6394446540207</v>
      </c>
      <c r="S1541" s="165">
        <f t="shared" ref="S1541:S1604" si="553">(J1541*(EXP(-Q1541*L1541)))</f>
        <v>4351.5369343818656</v>
      </c>
      <c r="T1541" s="165">
        <f t="shared" ref="T1541:T1604" si="554">(J1541*(EXP(-Q1541*M1541)))</f>
        <v>3996.9005477309734</v>
      </c>
      <c r="U1541" s="165">
        <f t="shared" ref="U1541:U1604" si="555">(J1541*(EXP(-Q1541*N1541)))</f>
        <v>3671.1658959460101</v>
      </c>
      <c r="V1541" s="165">
        <f t="shared" ref="V1541:V1604" si="556">(J1541*(EXP(-Q1541*O1541)))</f>
        <v>3371.9775797794564</v>
      </c>
      <c r="W1541" s="166">
        <f t="shared" ref="W1541:W1604" si="557">(J1541*(EXP(-Q1541*P1541)))</f>
        <v>3097.1721575130196</v>
      </c>
      <c r="X1541" s="159"/>
      <c r="Y1541" s="167">
        <f t="shared" si="549"/>
        <v>7.6056979519999999</v>
      </c>
      <c r="Z1541" s="168">
        <f t="shared" ref="Z1541:Z1604" si="558">(87/365)*T1541</f>
        <v>952.68588397971143</v>
      </c>
      <c r="AA1541" s="166">
        <f t="shared" ref="AA1541:AA1604" si="559">(278/365)*T1541</f>
        <v>3044.2146637512619</v>
      </c>
      <c r="AB1541" s="159"/>
      <c r="AC1541" s="169"/>
      <c r="AD1541" s="161" t="s">
        <v>1616</v>
      </c>
      <c r="AE1541" s="170">
        <v>41085</v>
      </c>
      <c r="AF1541" s="165">
        <f t="shared" ref="AF1541:AF1604" si="560">R1541</f>
        <v>4737.6394446540207</v>
      </c>
      <c r="AG1541" s="171">
        <f t="shared" si="550"/>
        <v>6.9858578172779184</v>
      </c>
      <c r="AH1541" s="165">
        <f t="shared" ref="AH1541:AH1604" si="561">S1541</f>
        <v>4351.5369343818656</v>
      </c>
      <c r="AI1541" s="172">
        <f t="shared" si="551"/>
        <v>6.4165326773711735</v>
      </c>
      <c r="AJ1541" s="168">
        <f t="shared" si="547"/>
        <v>952.68588397971143</v>
      </c>
      <c r="AK1541" s="166">
        <f t="shared" si="548"/>
        <v>3044.2146637512619</v>
      </c>
      <c r="AL1541" s="171">
        <f t="shared" si="543"/>
        <v>1.6292186774643018</v>
      </c>
      <c r="AM1541" s="165">
        <f t="shared" ref="AM1541:AM1604" si="562">U1541</f>
        <v>3671.1658959460101</v>
      </c>
      <c r="AN1541" s="171">
        <f t="shared" si="544"/>
        <v>0.27066478224359092</v>
      </c>
      <c r="AO1541" s="165">
        <f t="shared" ref="AO1541:AO1604" si="563">V1541</f>
        <v>3371.9775797794564</v>
      </c>
      <c r="AP1541" s="173">
        <f t="shared" si="545"/>
        <v>0.24860646541991613</v>
      </c>
      <c r="AQ1541" s="166">
        <f t="shared" ref="AQ1541:AQ1604" si="564">W1541</f>
        <v>3097.1721575130196</v>
      </c>
      <c r="AR1541" s="171">
        <f t="shared" si="546"/>
        <v>0.22834583109139411</v>
      </c>
    </row>
    <row r="1542" spans="1:44" x14ac:dyDescent="0.25">
      <c r="A1542" s="159" t="s">
        <v>1618</v>
      </c>
      <c r="B1542" s="160">
        <v>41088</v>
      </c>
      <c r="C1542" s="161">
        <v>4304751663</v>
      </c>
      <c r="D1542" s="162">
        <v>210</v>
      </c>
      <c r="E1542" s="162">
        <v>11238</v>
      </c>
      <c r="F1542" s="162" t="s">
        <v>1695</v>
      </c>
      <c r="G1542" s="162" t="s">
        <v>1697</v>
      </c>
      <c r="H1542" s="162">
        <v>40.198590000000003</v>
      </c>
      <c r="I1542" s="163">
        <v>-109.81917</v>
      </c>
      <c r="J1542" s="161">
        <v>11238</v>
      </c>
      <c r="K1542" s="162">
        <v>365</v>
      </c>
      <c r="L1542" s="162">
        <v>730</v>
      </c>
      <c r="M1542" s="162">
        <v>1095</v>
      </c>
      <c r="N1542" s="162">
        <v>1460</v>
      </c>
      <c r="O1542" s="162">
        <v>1825</v>
      </c>
      <c r="P1542" s="162">
        <v>2190</v>
      </c>
      <c r="Q1542" s="164">
        <v>2.3290384453705478E-4</v>
      </c>
      <c r="R1542" s="165">
        <f t="shared" si="552"/>
        <v>10322.138828813859</v>
      </c>
      <c r="S1542" s="165">
        <f t="shared" si="553"/>
        <v>9480.9174231452889</v>
      </c>
      <c r="T1542" s="165">
        <f t="shared" si="554"/>
        <v>8708.2528800699256</v>
      </c>
      <c r="U1542" s="165">
        <f t="shared" si="555"/>
        <v>7998.5580338583295</v>
      </c>
      <c r="V1542" s="165">
        <f t="shared" si="556"/>
        <v>7346.701054975093</v>
      </c>
      <c r="W1542" s="166">
        <f t="shared" si="557"/>
        <v>6747.9683416307316</v>
      </c>
      <c r="X1542" s="159"/>
      <c r="Y1542" s="167">
        <f t="shared" si="549"/>
        <v>16.570925471999999</v>
      </c>
      <c r="Z1542" s="168">
        <f t="shared" si="558"/>
        <v>2075.6657549755714</v>
      </c>
      <c r="AA1542" s="166">
        <f t="shared" si="559"/>
        <v>6632.5871250943537</v>
      </c>
      <c r="AB1542" s="159"/>
      <c r="AC1542" s="169"/>
      <c r="AD1542" s="161" t="s">
        <v>1618</v>
      </c>
      <c r="AE1542" s="170">
        <v>41088</v>
      </c>
      <c r="AF1542" s="165">
        <f t="shared" si="560"/>
        <v>10322.138828813859</v>
      </c>
      <c r="AG1542" s="171">
        <f t="shared" si="550"/>
        <v>15.220447877194502</v>
      </c>
      <c r="AH1542" s="165">
        <f t="shared" si="561"/>
        <v>9480.9174231452889</v>
      </c>
      <c r="AI1542" s="172">
        <f t="shared" si="551"/>
        <v>13.980029900794346</v>
      </c>
      <c r="AJ1542" s="168">
        <f t="shared" si="547"/>
        <v>2075.6657549755714</v>
      </c>
      <c r="AK1542" s="166">
        <f t="shared" si="548"/>
        <v>6632.5871250943537</v>
      </c>
      <c r="AL1542" s="171">
        <f t="shared" si="543"/>
        <v>3.549662562493956</v>
      </c>
      <c r="AM1542" s="165">
        <f t="shared" si="562"/>
        <v>7998.5580338583295</v>
      </c>
      <c r="AN1542" s="171">
        <f t="shared" si="544"/>
        <v>0.58971128787388039</v>
      </c>
      <c r="AO1542" s="165">
        <f t="shared" si="563"/>
        <v>7346.701054975093</v>
      </c>
      <c r="AP1542" s="173">
        <f t="shared" si="545"/>
        <v>0.54165169802036006</v>
      </c>
      <c r="AQ1542" s="166">
        <f t="shared" si="564"/>
        <v>6747.9683416307316</v>
      </c>
      <c r="AR1542" s="171">
        <f t="shared" si="546"/>
        <v>0.49750881151707771</v>
      </c>
    </row>
    <row r="1543" spans="1:44" x14ac:dyDescent="0.25">
      <c r="A1543" s="159" t="s">
        <v>1662</v>
      </c>
      <c r="B1543" s="160">
        <v>41089</v>
      </c>
      <c r="C1543" s="161">
        <v>4304752047</v>
      </c>
      <c r="D1543" s="162">
        <v>169</v>
      </c>
      <c r="E1543" s="162">
        <v>4086</v>
      </c>
      <c r="F1543" s="162" t="s">
        <v>1695</v>
      </c>
      <c r="G1543" s="162" t="s">
        <v>1697</v>
      </c>
      <c r="H1543" s="162">
        <v>40.191769999999899</v>
      </c>
      <c r="I1543" s="163">
        <v>-109.85155</v>
      </c>
      <c r="J1543" s="161">
        <v>4086</v>
      </c>
      <c r="K1543" s="162">
        <v>365</v>
      </c>
      <c r="L1543" s="162">
        <v>730</v>
      </c>
      <c r="M1543" s="162">
        <v>1095</v>
      </c>
      <c r="N1543" s="162">
        <v>1460</v>
      </c>
      <c r="O1543" s="162">
        <v>1825</v>
      </c>
      <c r="P1543" s="162">
        <v>2190</v>
      </c>
      <c r="Q1543" s="164">
        <v>2.3290384453705478E-4</v>
      </c>
      <c r="R1543" s="165">
        <f t="shared" si="552"/>
        <v>3753.0040269205756</v>
      </c>
      <c r="S1543" s="165">
        <f t="shared" si="553"/>
        <v>3447.1461639946301</v>
      </c>
      <c r="T1543" s="165">
        <f t="shared" si="554"/>
        <v>3166.2147417659476</v>
      </c>
      <c r="U1543" s="165">
        <f t="shared" si="555"/>
        <v>2908.1783347877854</v>
      </c>
      <c r="V1543" s="165">
        <f t="shared" si="556"/>
        <v>2671.1710723107522</v>
      </c>
      <c r="W1543" s="166">
        <f t="shared" si="557"/>
        <v>2453.4791461027912</v>
      </c>
      <c r="X1543" s="159"/>
      <c r="Y1543" s="167">
        <f t="shared" si="549"/>
        <v>6.0249867839999993</v>
      </c>
      <c r="Z1543" s="168">
        <f t="shared" si="558"/>
        <v>754.6868014620203</v>
      </c>
      <c r="AA1543" s="166">
        <f t="shared" si="559"/>
        <v>2411.5279403039272</v>
      </c>
      <c r="AB1543" s="159"/>
      <c r="AC1543" s="169"/>
      <c r="AD1543" s="161" t="s">
        <v>1662</v>
      </c>
      <c r="AE1543" s="170">
        <v>41089</v>
      </c>
      <c r="AF1543" s="165">
        <f t="shared" si="560"/>
        <v>3753.0040269205756</v>
      </c>
      <c r="AG1543" s="171">
        <f t="shared" si="550"/>
        <v>5.533969569871573</v>
      </c>
      <c r="AH1543" s="165">
        <f t="shared" si="561"/>
        <v>3447.1461639946301</v>
      </c>
      <c r="AI1543" s="172">
        <f t="shared" si="551"/>
        <v>5.0829686932412974</v>
      </c>
      <c r="AJ1543" s="168">
        <f t="shared" si="547"/>
        <v>754.6868014620203</v>
      </c>
      <c r="AK1543" s="166">
        <f t="shared" si="548"/>
        <v>2411.5279403039272</v>
      </c>
      <c r="AL1543" s="171">
        <f t="shared" si="543"/>
        <v>1.290614097735389</v>
      </c>
      <c r="AM1543" s="165">
        <f t="shared" si="562"/>
        <v>2908.1783347877854</v>
      </c>
      <c r="AN1543" s="171">
        <f t="shared" si="544"/>
        <v>0.2144118457245662</v>
      </c>
      <c r="AO1543" s="165">
        <f t="shared" si="563"/>
        <v>2671.1710723107522</v>
      </c>
      <c r="AP1543" s="173">
        <f t="shared" si="545"/>
        <v>0.19693796388246945</v>
      </c>
      <c r="AQ1543" s="166">
        <f t="shared" si="564"/>
        <v>2453.4791461027912</v>
      </c>
      <c r="AR1543" s="171">
        <f t="shared" si="546"/>
        <v>0.18088814770054987</v>
      </c>
    </row>
    <row r="1544" spans="1:44" x14ac:dyDescent="0.25">
      <c r="A1544" s="159" t="s">
        <v>971</v>
      </c>
      <c r="B1544" s="160">
        <v>41092</v>
      </c>
      <c r="C1544" s="161">
        <v>4301350193</v>
      </c>
      <c r="D1544" s="162">
        <v>366</v>
      </c>
      <c r="E1544" s="162">
        <v>32225</v>
      </c>
      <c r="F1544" s="162" t="s">
        <v>1695</v>
      </c>
      <c r="G1544" s="162" t="s">
        <v>1696</v>
      </c>
      <c r="H1544" s="162">
        <v>40.24</v>
      </c>
      <c r="I1544" s="163">
        <v>-110.44268</v>
      </c>
      <c r="J1544" s="161">
        <v>32225</v>
      </c>
      <c r="K1544" s="162">
        <v>365</v>
      </c>
      <c r="L1544" s="162">
        <v>730</v>
      </c>
      <c r="M1544" s="162">
        <v>1095</v>
      </c>
      <c r="N1544" s="162">
        <v>1460</v>
      </c>
      <c r="O1544" s="162">
        <v>1825</v>
      </c>
      <c r="P1544" s="162">
        <v>2190</v>
      </c>
      <c r="Q1544" s="164">
        <v>2.3290384453705478E-4</v>
      </c>
      <c r="R1544" s="165">
        <f t="shared" si="552"/>
        <v>29598.76523923533</v>
      </c>
      <c r="S1544" s="165">
        <f t="shared" si="553"/>
        <v>27186.560238552851</v>
      </c>
      <c r="T1544" s="165">
        <f t="shared" si="554"/>
        <v>24970.942254872163</v>
      </c>
      <c r="U1544" s="165">
        <f t="shared" si="555"/>
        <v>22935.890073063238</v>
      </c>
      <c r="V1544" s="165">
        <f t="shared" si="556"/>
        <v>21066.68815595056</v>
      </c>
      <c r="W1544" s="166">
        <f t="shared" si="557"/>
        <v>19349.820235722578</v>
      </c>
      <c r="X1544" s="159"/>
      <c r="Y1544" s="167">
        <f t="shared" si="549"/>
        <v>47.517180400000001</v>
      </c>
      <c r="Z1544" s="168">
        <f t="shared" si="558"/>
        <v>5951.9780169147343</v>
      </c>
      <c r="AA1544" s="166">
        <f t="shared" si="559"/>
        <v>19018.964237957429</v>
      </c>
      <c r="AB1544" s="159"/>
      <c r="AC1544" s="169"/>
      <c r="AD1544" s="161" t="s">
        <v>971</v>
      </c>
      <c r="AE1544" s="170">
        <v>41092</v>
      </c>
      <c r="AF1544" s="165">
        <f t="shared" si="560"/>
        <v>29598.76523923533</v>
      </c>
      <c r="AG1544" s="171">
        <f t="shared" si="550"/>
        <v>43.644681690923022</v>
      </c>
      <c r="AH1544" s="165">
        <f t="shared" si="561"/>
        <v>27186.560238552851</v>
      </c>
      <c r="AI1544" s="172">
        <f t="shared" si="551"/>
        <v>40.087779280396674</v>
      </c>
      <c r="AJ1544" s="168">
        <f t="shared" si="547"/>
        <v>5951.9780169147343</v>
      </c>
      <c r="AK1544" s="166">
        <f t="shared" si="548"/>
        <v>19018.964237957429</v>
      </c>
      <c r="AL1544" s="171">
        <f t="shared" si="543"/>
        <v>10.178668453138256</v>
      </c>
      <c r="AM1544" s="165">
        <f t="shared" si="562"/>
        <v>22935.890073063238</v>
      </c>
      <c r="AN1544" s="171">
        <f t="shared" si="544"/>
        <v>1.6909989545947495</v>
      </c>
      <c r="AO1544" s="165">
        <f t="shared" si="563"/>
        <v>21066.68815595056</v>
      </c>
      <c r="AP1544" s="173">
        <f t="shared" si="545"/>
        <v>1.5531879310113994</v>
      </c>
      <c r="AQ1544" s="166">
        <f t="shared" si="564"/>
        <v>19349.820235722578</v>
      </c>
      <c r="AR1544" s="171">
        <f t="shared" si="546"/>
        <v>1.4266080664831671</v>
      </c>
    </row>
    <row r="1545" spans="1:44" x14ac:dyDescent="0.25">
      <c r="A1545" s="159" t="s">
        <v>729</v>
      </c>
      <c r="B1545" s="160">
        <v>41093</v>
      </c>
      <c r="C1545" s="161">
        <v>4301333982</v>
      </c>
      <c r="D1545" s="162">
        <v>354</v>
      </c>
      <c r="E1545" s="162">
        <v>13646</v>
      </c>
      <c r="F1545" s="162" t="s">
        <v>1695</v>
      </c>
      <c r="G1545" s="162" t="s">
        <v>1696</v>
      </c>
      <c r="H1545" s="162">
        <v>40.268410000000003</v>
      </c>
      <c r="I1545" s="163">
        <v>-109.977459999999</v>
      </c>
      <c r="J1545" s="161">
        <v>13646</v>
      </c>
      <c r="K1545" s="162">
        <v>365</v>
      </c>
      <c r="L1545" s="162">
        <v>730</v>
      </c>
      <c r="M1545" s="162">
        <v>1095</v>
      </c>
      <c r="N1545" s="162">
        <v>1460</v>
      </c>
      <c r="O1545" s="162">
        <v>1825</v>
      </c>
      <c r="P1545" s="162">
        <v>2190</v>
      </c>
      <c r="Q1545" s="164">
        <v>2.3290384453705478E-4</v>
      </c>
      <c r="R1545" s="165">
        <f t="shared" si="552"/>
        <v>12533.894505961374</v>
      </c>
      <c r="S1545" s="165">
        <f t="shared" si="553"/>
        <v>11512.422064089751</v>
      </c>
      <c r="T1545" s="165">
        <f t="shared" si="554"/>
        <v>10574.196369588379</v>
      </c>
      <c r="U1545" s="165">
        <f t="shared" si="555"/>
        <v>9712.4330779525499</v>
      </c>
      <c r="V1545" s="165">
        <f t="shared" si="556"/>
        <v>8920.9007471249442</v>
      </c>
      <c r="W1545" s="166">
        <f t="shared" si="557"/>
        <v>8193.8757777089304</v>
      </c>
      <c r="X1545" s="159"/>
      <c r="Y1545" s="167">
        <f t="shared" si="549"/>
        <v>20.121627424</v>
      </c>
      <c r="Z1545" s="168">
        <f t="shared" si="558"/>
        <v>2520.4248880936684</v>
      </c>
      <c r="AA1545" s="166">
        <f t="shared" si="559"/>
        <v>8053.7714814947103</v>
      </c>
      <c r="AB1545" s="159"/>
      <c r="AC1545" s="169"/>
      <c r="AD1545" s="161" t="s">
        <v>729</v>
      </c>
      <c r="AE1545" s="170">
        <v>41093</v>
      </c>
      <c r="AF1545" s="165">
        <f t="shared" si="560"/>
        <v>12533.894505961374</v>
      </c>
      <c r="AG1545" s="171">
        <f t="shared" si="550"/>
        <v>18.481778940398307</v>
      </c>
      <c r="AH1545" s="165">
        <f t="shared" si="561"/>
        <v>11512.422064089751</v>
      </c>
      <c r="AI1545" s="172">
        <f t="shared" si="551"/>
        <v>16.975572880071159</v>
      </c>
      <c r="AJ1545" s="168">
        <f t="shared" si="547"/>
        <v>2520.4248880936684</v>
      </c>
      <c r="AK1545" s="166">
        <f t="shared" si="548"/>
        <v>8053.7714814947103</v>
      </c>
      <c r="AL1545" s="171">
        <f t="shared" si="543"/>
        <v>4.3102594169596475</v>
      </c>
      <c r="AM1545" s="165">
        <f t="shared" si="562"/>
        <v>9712.4330779525499</v>
      </c>
      <c r="AN1545" s="171">
        <f t="shared" si="544"/>
        <v>0.71607049602482387</v>
      </c>
      <c r="AO1545" s="165">
        <f t="shared" si="563"/>
        <v>8920.9007471249442</v>
      </c>
      <c r="AP1545" s="173">
        <f t="shared" si="545"/>
        <v>0.6577130335634308</v>
      </c>
      <c r="AQ1545" s="166">
        <f t="shared" si="564"/>
        <v>8193.8757777089304</v>
      </c>
      <c r="AR1545" s="171">
        <f t="shared" si="546"/>
        <v>0.60411151823830234</v>
      </c>
    </row>
    <row r="1546" spans="1:44" x14ac:dyDescent="0.25">
      <c r="A1546" s="159" t="s">
        <v>1285</v>
      </c>
      <c r="B1546" s="160">
        <v>41093</v>
      </c>
      <c r="C1546" s="161">
        <v>4301350918</v>
      </c>
      <c r="D1546" s="162">
        <v>153</v>
      </c>
      <c r="E1546" s="162">
        <v>8580</v>
      </c>
      <c r="F1546" s="162" t="s">
        <v>1695</v>
      </c>
      <c r="G1546" s="162" t="s">
        <v>1696</v>
      </c>
      <c r="H1546" s="162">
        <v>40.185020000000002</v>
      </c>
      <c r="I1546" s="163">
        <v>-110.541529999999</v>
      </c>
      <c r="J1546" s="161">
        <v>8580</v>
      </c>
      <c r="K1546" s="162">
        <v>365</v>
      </c>
      <c r="L1546" s="162">
        <v>730</v>
      </c>
      <c r="M1546" s="162">
        <v>1095</v>
      </c>
      <c r="N1546" s="162">
        <v>1460</v>
      </c>
      <c r="O1546" s="162">
        <v>1825</v>
      </c>
      <c r="P1546" s="162">
        <v>2190</v>
      </c>
      <c r="Q1546" s="164">
        <v>2.3290384453705478E-4</v>
      </c>
      <c r="R1546" s="165">
        <f t="shared" si="552"/>
        <v>7880.7573546202984</v>
      </c>
      <c r="S1546" s="165">
        <f t="shared" si="553"/>
        <v>7238.5007555247003</v>
      </c>
      <c r="T1546" s="165">
        <f t="shared" si="554"/>
        <v>6648.5860216230612</v>
      </c>
      <c r="U1546" s="165">
        <f t="shared" si="555"/>
        <v>6106.747457777582</v>
      </c>
      <c r="V1546" s="165">
        <f t="shared" si="556"/>
        <v>5609.0670094043689</v>
      </c>
      <c r="W1546" s="166">
        <f t="shared" si="557"/>
        <v>5151.94593087664</v>
      </c>
      <c r="X1546" s="159"/>
      <c r="Y1546" s="167">
        <f t="shared" si="549"/>
        <v>12.65158752</v>
      </c>
      <c r="Z1546" s="168">
        <f t="shared" si="558"/>
        <v>1584.7314626882364</v>
      </c>
      <c r="AA1546" s="166">
        <f t="shared" si="559"/>
        <v>5063.854558934825</v>
      </c>
      <c r="AB1546" s="159"/>
      <c r="AC1546" s="169"/>
      <c r="AD1546" s="161" t="s">
        <v>1285</v>
      </c>
      <c r="AE1546" s="170">
        <v>41093</v>
      </c>
      <c r="AF1546" s="165">
        <f t="shared" si="560"/>
        <v>7880.7573546202984</v>
      </c>
      <c r="AG1546" s="171">
        <f t="shared" si="550"/>
        <v>11.620523472711232</v>
      </c>
      <c r="AH1546" s="165">
        <f t="shared" si="561"/>
        <v>7238.5007555247003</v>
      </c>
      <c r="AI1546" s="172">
        <f t="shared" si="551"/>
        <v>10.673487858054413</v>
      </c>
      <c r="AJ1546" s="168">
        <f t="shared" si="547"/>
        <v>1584.7314626882364</v>
      </c>
      <c r="AK1546" s="166">
        <f t="shared" si="548"/>
        <v>5063.854558934825</v>
      </c>
      <c r="AL1546" s="171">
        <f t="shared" si="543"/>
        <v>2.7101000877556629</v>
      </c>
      <c r="AM1546" s="165">
        <f t="shared" si="562"/>
        <v>6106.747457777582</v>
      </c>
      <c r="AN1546" s="171">
        <f t="shared" si="544"/>
        <v>0.45023339116905975</v>
      </c>
      <c r="AO1546" s="165">
        <f t="shared" si="563"/>
        <v>5609.0670094043689</v>
      </c>
      <c r="AP1546" s="173">
        <f t="shared" si="545"/>
        <v>0.41354080521575814</v>
      </c>
      <c r="AQ1546" s="166">
        <f t="shared" si="564"/>
        <v>5151.94593087664</v>
      </c>
      <c r="AR1546" s="171">
        <f t="shared" si="546"/>
        <v>0.3798385480349285</v>
      </c>
    </row>
    <row r="1547" spans="1:44" x14ac:dyDescent="0.25">
      <c r="A1547" s="159" t="s">
        <v>1368</v>
      </c>
      <c r="B1547" s="160">
        <v>41093</v>
      </c>
      <c r="C1547" s="161">
        <v>4301351290</v>
      </c>
      <c r="D1547" s="162">
        <v>178</v>
      </c>
      <c r="E1547" s="162">
        <v>11305</v>
      </c>
      <c r="F1547" s="162" t="s">
        <v>1695</v>
      </c>
      <c r="G1547" s="162" t="s">
        <v>1696</v>
      </c>
      <c r="H1547" s="162">
        <v>40.259599999999899</v>
      </c>
      <c r="I1547" s="163">
        <v>-110.03663</v>
      </c>
      <c r="J1547" s="161">
        <v>11305</v>
      </c>
      <c r="K1547" s="162">
        <v>365</v>
      </c>
      <c r="L1547" s="162">
        <v>730</v>
      </c>
      <c r="M1547" s="162">
        <v>1095</v>
      </c>
      <c r="N1547" s="162">
        <v>1460</v>
      </c>
      <c r="O1547" s="162">
        <v>1825</v>
      </c>
      <c r="P1547" s="162">
        <v>2190</v>
      </c>
      <c r="Q1547" s="164">
        <v>2.3290384453705478E-4</v>
      </c>
      <c r="R1547" s="165">
        <f t="shared" si="552"/>
        <v>10383.6785424222</v>
      </c>
      <c r="S1547" s="165">
        <f t="shared" si="553"/>
        <v>9537.4418462944905</v>
      </c>
      <c r="T1547" s="165">
        <f t="shared" si="554"/>
        <v>8760.1707429427406</v>
      </c>
      <c r="U1547" s="165">
        <f t="shared" si="555"/>
        <v>8046.2447564307186</v>
      </c>
      <c r="V1547" s="165">
        <f t="shared" si="556"/>
        <v>7390.501461691887</v>
      </c>
      <c r="W1547" s="166">
        <f t="shared" si="557"/>
        <v>6788.1991548438709</v>
      </c>
      <c r="X1547" s="159"/>
      <c r="Y1547" s="167">
        <f t="shared" si="549"/>
        <v>16.669719919999999</v>
      </c>
      <c r="Z1547" s="168">
        <f t="shared" si="558"/>
        <v>2088.0406976329273</v>
      </c>
      <c r="AA1547" s="166">
        <f t="shared" si="559"/>
        <v>6672.1300453098129</v>
      </c>
      <c r="AB1547" s="159"/>
      <c r="AC1547" s="169"/>
      <c r="AD1547" s="161" t="s">
        <v>1368</v>
      </c>
      <c r="AE1547" s="170">
        <v>41093</v>
      </c>
      <c r="AF1547" s="165">
        <f t="shared" si="560"/>
        <v>10383.6785424222</v>
      </c>
      <c r="AG1547" s="171">
        <f t="shared" si="550"/>
        <v>15.3111908926574</v>
      </c>
      <c r="AH1547" s="165">
        <f t="shared" si="561"/>
        <v>9537.4418462944905</v>
      </c>
      <c r="AI1547" s="172">
        <f t="shared" si="551"/>
        <v>14.063377649802463</v>
      </c>
      <c r="AJ1547" s="168">
        <f t="shared" si="547"/>
        <v>2088.0406976329273</v>
      </c>
      <c r="AK1547" s="166">
        <f t="shared" si="548"/>
        <v>6672.1300453098129</v>
      </c>
      <c r="AL1547" s="171">
        <f t="shared" si="543"/>
        <v>3.5708253487270132</v>
      </c>
      <c r="AM1547" s="165">
        <f t="shared" si="562"/>
        <v>8046.2447564307186</v>
      </c>
      <c r="AN1547" s="171">
        <f t="shared" si="544"/>
        <v>0.59322709640631932</v>
      </c>
      <c r="AO1547" s="165">
        <f t="shared" si="563"/>
        <v>7390.501461691887</v>
      </c>
      <c r="AP1547" s="173">
        <f t="shared" si="545"/>
        <v>0.54488097936645064</v>
      </c>
      <c r="AQ1547" s="166">
        <f t="shared" si="564"/>
        <v>6788.1991548438709</v>
      </c>
      <c r="AR1547" s="171">
        <f t="shared" si="546"/>
        <v>0.50047491672900546</v>
      </c>
    </row>
    <row r="1548" spans="1:44" x14ac:dyDescent="0.25">
      <c r="A1548" s="159" t="s">
        <v>1617</v>
      </c>
      <c r="B1548" s="160">
        <v>41096</v>
      </c>
      <c r="C1548" s="161">
        <v>4304751662</v>
      </c>
      <c r="D1548" s="162">
        <v>178</v>
      </c>
      <c r="E1548" s="162">
        <v>14268</v>
      </c>
      <c r="F1548" s="162" t="s">
        <v>1695</v>
      </c>
      <c r="G1548" s="162" t="s">
        <v>1697</v>
      </c>
      <c r="H1548" s="162">
        <v>40.198480000000004</v>
      </c>
      <c r="I1548" s="163">
        <v>-109.80974000000001</v>
      </c>
      <c r="J1548" s="161">
        <v>14268</v>
      </c>
      <c r="K1548" s="162">
        <v>365</v>
      </c>
      <c r="L1548" s="162">
        <v>730</v>
      </c>
      <c r="M1548" s="162">
        <v>1095</v>
      </c>
      <c r="N1548" s="162">
        <v>1460</v>
      </c>
      <c r="O1548" s="162">
        <v>1825</v>
      </c>
      <c r="P1548" s="162">
        <v>2190</v>
      </c>
      <c r="Q1548" s="164">
        <v>2.3290384453705478E-4</v>
      </c>
      <c r="R1548" s="165">
        <f t="shared" si="552"/>
        <v>13105.203489011938</v>
      </c>
      <c r="S1548" s="165">
        <f t="shared" si="553"/>
        <v>12037.171186459957</v>
      </c>
      <c r="T1548" s="165">
        <f t="shared" si="554"/>
        <v>11056.180111482267</v>
      </c>
      <c r="U1548" s="165">
        <f t="shared" si="555"/>
        <v>10155.136681535028</v>
      </c>
      <c r="V1548" s="165">
        <f t="shared" si="556"/>
        <v>9327.5254184360765</v>
      </c>
      <c r="W1548" s="166">
        <f t="shared" si="557"/>
        <v>8567.3618347025531</v>
      </c>
      <c r="X1548" s="159"/>
      <c r="Y1548" s="167">
        <f t="shared" si="549"/>
        <v>21.038793792</v>
      </c>
      <c r="Z1548" s="168">
        <f t="shared" si="558"/>
        <v>2635.308684106732</v>
      </c>
      <c r="AA1548" s="166">
        <f t="shared" si="559"/>
        <v>8420.871427375534</v>
      </c>
      <c r="AB1548" s="159"/>
      <c r="AC1548" s="169"/>
      <c r="AD1548" s="161" t="s">
        <v>1617</v>
      </c>
      <c r="AE1548" s="170">
        <v>41096</v>
      </c>
      <c r="AF1548" s="165">
        <f t="shared" si="560"/>
        <v>13105.203489011938</v>
      </c>
      <c r="AG1548" s="171">
        <f t="shared" si="550"/>
        <v>19.324199173501619</v>
      </c>
      <c r="AH1548" s="165">
        <f t="shared" si="561"/>
        <v>12037.171186459957</v>
      </c>
      <c r="AI1548" s="172">
        <f t="shared" si="551"/>
        <v>17.749338549967408</v>
      </c>
      <c r="AJ1548" s="168">
        <f t="shared" si="547"/>
        <v>2635.308684106732</v>
      </c>
      <c r="AK1548" s="166">
        <f t="shared" si="548"/>
        <v>8420.871427375534</v>
      </c>
      <c r="AL1548" s="171">
        <f t="shared" si="543"/>
        <v>4.5067258801978785</v>
      </c>
      <c r="AM1548" s="165">
        <f t="shared" si="562"/>
        <v>10155.136681535028</v>
      </c>
      <c r="AN1548" s="171">
        <f t="shared" si="544"/>
        <v>0.74870979314686992</v>
      </c>
      <c r="AO1548" s="165">
        <f t="shared" si="563"/>
        <v>9327.5254184360765</v>
      </c>
      <c r="AP1548" s="173">
        <f t="shared" si="545"/>
        <v>0.68769233203012092</v>
      </c>
      <c r="AQ1548" s="166">
        <f t="shared" si="564"/>
        <v>8567.3618347025531</v>
      </c>
      <c r="AR1548" s="171">
        <f t="shared" si="546"/>
        <v>0.63164759945948257</v>
      </c>
    </row>
    <row r="1549" spans="1:44" x14ac:dyDescent="0.25">
      <c r="A1549" s="159" t="s">
        <v>1254</v>
      </c>
      <c r="B1549" s="160">
        <v>41097</v>
      </c>
      <c r="C1549" s="161">
        <v>4301350785</v>
      </c>
      <c r="D1549" s="162">
        <v>177</v>
      </c>
      <c r="E1549" s="162">
        <v>6586</v>
      </c>
      <c r="F1549" s="162" t="s">
        <v>1695</v>
      </c>
      <c r="G1549" s="162" t="s">
        <v>1696</v>
      </c>
      <c r="H1549" s="162">
        <v>40.22954</v>
      </c>
      <c r="I1549" s="163">
        <v>-110.61623</v>
      </c>
      <c r="J1549" s="161">
        <v>6586</v>
      </c>
      <c r="K1549" s="162">
        <v>365</v>
      </c>
      <c r="L1549" s="162">
        <v>730</v>
      </c>
      <c r="M1549" s="162">
        <v>1095</v>
      </c>
      <c r="N1549" s="162">
        <v>1460</v>
      </c>
      <c r="O1549" s="162">
        <v>1825</v>
      </c>
      <c r="P1549" s="162">
        <v>2190</v>
      </c>
      <c r="Q1549" s="164">
        <v>2.3290384453705478E-4</v>
      </c>
      <c r="R1549" s="165">
        <f t="shared" si="552"/>
        <v>6049.2619973810361</v>
      </c>
      <c r="S1549" s="165">
        <f t="shared" si="553"/>
        <v>5556.2664307559062</v>
      </c>
      <c r="T1549" s="165">
        <f t="shared" si="554"/>
        <v>5103.4484310500566</v>
      </c>
      <c r="U1549" s="165">
        <f t="shared" si="555"/>
        <v>4687.5336546530489</v>
      </c>
      <c r="V1549" s="165">
        <f t="shared" si="556"/>
        <v>4305.514606519484</v>
      </c>
      <c r="W1549" s="166">
        <f t="shared" si="557"/>
        <v>3954.6288928617191</v>
      </c>
      <c r="X1549" s="159"/>
      <c r="Y1549" s="167">
        <f t="shared" si="549"/>
        <v>9.7113467839999998</v>
      </c>
      <c r="Z1549" s="168">
        <f t="shared" si="558"/>
        <v>1216.4383931543971</v>
      </c>
      <c r="AA1549" s="166">
        <f t="shared" si="559"/>
        <v>3887.0100378956595</v>
      </c>
      <c r="AB1549" s="159"/>
      <c r="AC1549" s="169"/>
      <c r="AD1549" s="161" t="s">
        <v>1254</v>
      </c>
      <c r="AE1549" s="170">
        <v>41097</v>
      </c>
      <c r="AF1549" s="165">
        <f t="shared" si="560"/>
        <v>6049.2619973810361</v>
      </c>
      <c r="AG1549" s="171">
        <f t="shared" si="550"/>
        <v>8.9199029826662226</v>
      </c>
      <c r="AH1549" s="165">
        <f t="shared" si="561"/>
        <v>5556.2664307559062</v>
      </c>
      <c r="AI1549" s="172">
        <f t="shared" si="551"/>
        <v>8.1929593278725363</v>
      </c>
      <c r="AJ1549" s="168">
        <f t="shared" si="547"/>
        <v>1216.4383931543971</v>
      </c>
      <c r="AK1549" s="166">
        <f t="shared" si="548"/>
        <v>3887.0100378956595</v>
      </c>
      <c r="AL1549" s="171">
        <f t="shared" si="543"/>
        <v>2.080270300461398</v>
      </c>
      <c r="AM1549" s="165">
        <f t="shared" si="562"/>
        <v>4687.5336546530489</v>
      </c>
      <c r="AN1549" s="171">
        <f t="shared" si="544"/>
        <v>0.34559873126333657</v>
      </c>
      <c r="AO1549" s="165">
        <f t="shared" si="563"/>
        <v>4305.514606519484</v>
      </c>
      <c r="AP1549" s="173">
        <f t="shared" si="545"/>
        <v>0.31743353649778355</v>
      </c>
      <c r="AQ1549" s="166">
        <f t="shared" si="564"/>
        <v>3954.6288928617191</v>
      </c>
      <c r="AR1549" s="171">
        <f t="shared" si="546"/>
        <v>0.2915637153097948</v>
      </c>
    </row>
    <row r="1550" spans="1:44" x14ac:dyDescent="0.25">
      <c r="A1550" s="159" t="s">
        <v>1336</v>
      </c>
      <c r="B1550" s="160">
        <v>41098</v>
      </c>
      <c r="C1550" s="161">
        <v>4301351122</v>
      </c>
      <c r="D1550" s="162">
        <v>177</v>
      </c>
      <c r="E1550" s="162">
        <v>85692</v>
      </c>
      <c r="F1550" s="162" t="s">
        <v>1695</v>
      </c>
      <c r="G1550" s="162" t="s">
        <v>1696</v>
      </c>
      <c r="H1550" s="162">
        <v>40.2285299999999</v>
      </c>
      <c r="I1550" s="163">
        <v>-110.2397</v>
      </c>
      <c r="J1550" s="161">
        <v>85692</v>
      </c>
      <c r="K1550" s="162">
        <v>365</v>
      </c>
      <c r="L1550" s="162">
        <v>730</v>
      </c>
      <c r="M1550" s="162">
        <v>1095</v>
      </c>
      <c r="N1550" s="162">
        <v>1460</v>
      </c>
      <c r="O1550" s="162">
        <v>1825</v>
      </c>
      <c r="P1550" s="162">
        <v>2190</v>
      </c>
      <c r="Q1550" s="164">
        <v>2.3290384453705478E-4</v>
      </c>
      <c r="R1550" s="165">
        <f t="shared" si="552"/>
        <v>78708.375201879098</v>
      </c>
      <c r="S1550" s="165">
        <f t="shared" si="553"/>
        <v>72293.893559722914</v>
      </c>
      <c r="T1550" s="165">
        <f t="shared" si="554"/>
        <v>66402.171720853541</v>
      </c>
      <c r="U1550" s="165">
        <f t="shared" si="555"/>
        <v>60990.606427957639</v>
      </c>
      <c r="V1550" s="165">
        <f t="shared" si="556"/>
        <v>56020.066453365878</v>
      </c>
      <c r="W1550" s="166">
        <f t="shared" si="557"/>
        <v>51454.60963970641</v>
      </c>
      <c r="X1550" s="159"/>
      <c r="Y1550" s="167">
        <f t="shared" si="549"/>
        <v>126.35662444799999</v>
      </c>
      <c r="Z1550" s="168">
        <f t="shared" si="558"/>
        <v>15827.366958121254</v>
      </c>
      <c r="AA1550" s="166">
        <f t="shared" si="559"/>
        <v>50574.804762732281</v>
      </c>
      <c r="AB1550" s="159"/>
      <c r="AC1550" s="169"/>
      <c r="AD1550" s="161" t="s">
        <v>1336</v>
      </c>
      <c r="AE1550" s="170">
        <v>41098</v>
      </c>
      <c r="AF1550" s="165">
        <f t="shared" si="560"/>
        <v>78708.375201879098</v>
      </c>
      <c r="AG1550" s="171">
        <f t="shared" si="550"/>
        <v>116.05896240367962</v>
      </c>
      <c r="AH1550" s="165">
        <f t="shared" si="561"/>
        <v>72293.893559722914</v>
      </c>
      <c r="AI1550" s="172">
        <f t="shared" si="551"/>
        <v>106.60052698512806</v>
      </c>
      <c r="AJ1550" s="168">
        <f t="shared" si="547"/>
        <v>15827.366958121254</v>
      </c>
      <c r="AK1550" s="166">
        <f t="shared" si="548"/>
        <v>50574.804762732281</v>
      </c>
      <c r="AL1550" s="171">
        <f t="shared" si="543"/>
        <v>27.066887729598864</v>
      </c>
      <c r="AM1550" s="165">
        <f t="shared" si="562"/>
        <v>60990.606427957639</v>
      </c>
      <c r="AN1550" s="171">
        <f t="shared" si="544"/>
        <v>4.4966666382353218</v>
      </c>
      <c r="AO1550" s="165">
        <f t="shared" si="563"/>
        <v>56020.066453365878</v>
      </c>
      <c r="AP1550" s="173">
        <f t="shared" si="545"/>
        <v>4.1302026434206001</v>
      </c>
      <c r="AQ1550" s="166">
        <f t="shared" si="564"/>
        <v>51454.60963970641</v>
      </c>
      <c r="AR1550" s="171">
        <f t="shared" si="546"/>
        <v>3.7936042958285658</v>
      </c>
    </row>
    <row r="1551" spans="1:44" x14ac:dyDescent="0.25">
      <c r="A1551" s="159" t="s">
        <v>1636</v>
      </c>
      <c r="B1551" s="160">
        <v>41098</v>
      </c>
      <c r="C1551" s="161">
        <v>4304751756</v>
      </c>
      <c r="D1551" s="162">
        <v>182</v>
      </c>
      <c r="E1551" s="162">
        <v>16060</v>
      </c>
      <c r="F1551" s="162" t="s">
        <v>1695</v>
      </c>
      <c r="G1551" s="162" t="s">
        <v>1697</v>
      </c>
      <c r="H1551" s="162">
        <v>40.184060000000002</v>
      </c>
      <c r="I1551" s="163">
        <v>-109.86166</v>
      </c>
      <c r="J1551" s="161">
        <v>16060</v>
      </c>
      <c r="K1551" s="162">
        <v>365</v>
      </c>
      <c r="L1551" s="162">
        <v>730</v>
      </c>
      <c r="M1551" s="162">
        <v>1095</v>
      </c>
      <c r="N1551" s="162">
        <v>1460</v>
      </c>
      <c r="O1551" s="162">
        <v>1825</v>
      </c>
      <c r="P1551" s="162">
        <v>2190</v>
      </c>
      <c r="Q1551" s="164">
        <v>2.3290384453705478E-4</v>
      </c>
      <c r="R1551" s="165">
        <f t="shared" si="552"/>
        <v>14751.161202237994</v>
      </c>
      <c r="S1551" s="165">
        <f t="shared" si="553"/>
        <v>13548.988593674439</v>
      </c>
      <c r="T1551" s="165">
        <f t="shared" si="554"/>
        <v>12444.789219961114</v>
      </c>
      <c r="U1551" s="165">
        <f t="shared" si="555"/>
        <v>11430.578574814448</v>
      </c>
      <c r="V1551" s="165">
        <f t="shared" si="556"/>
        <v>10499.022863756896</v>
      </c>
      <c r="W1551" s="166">
        <f t="shared" si="557"/>
        <v>9643.3859731793509</v>
      </c>
      <c r="X1551" s="159"/>
      <c r="Y1551" s="167">
        <f t="shared" si="549"/>
        <v>23.68117664</v>
      </c>
      <c r="Z1551" s="168">
        <f t="shared" si="558"/>
        <v>2966.292225031827</v>
      </c>
      <c r="AA1551" s="166">
        <f t="shared" si="559"/>
        <v>9478.4969949292863</v>
      </c>
      <c r="AB1551" s="159"/>
      <c r="AC1551" s="169"/>
      <c r="AD1551" s="161" t="s">
        <v>1636</v>
      </c>
      <c r="AE1551" s="170">
        <v>41098</v>
      </c>
      <c r="AF1551" s="165">
        <f t="shared" si="560"/>
        <v>14751.161202237994</v>
      </c>
      <c r="AG1551" s="171">
        <f t="shared" si="550"/>
        <v>21.751236243792821</v>
      </c>
      <c r="AH1551" s="165">
        <f t="shared" si="561"/>
        <v>13548.988593674439</v>
      </c>
      <c r="AI1551" s="172">
        <f t="shared" si="551"/>
        <v>19.978579836871081</v>
      </c>
      <c r="AJ1551" s="168">
        <f t="shared" si="547"/>
        <v>2966.292225031827</v>
      </c>
      <c r="AK1551" s="166">
        <f t="shared" si="548"/>
        <v>9478.4969949292863</v>
      </c>
      <c r="AL1551" s="171">
        <f t="shared" si="543"/>
        <v>5.072751446311881</v>
      </c>
      <c r="AM1551" s="165">
        <f t="shared" si="562"/>
        <v>11430.578574814448</v>
      </c>
      <c r="AN1551" s="171">
        <f t="shared" si="544"/>
        <v>0.84274455270106052</v>
      </c>
      <c r="AO1551" s="165">
        <f t="shared" si="563"/>
        <v>10499.022863756896</v>
      </c>
      <c r="AP1551" s="173">
        <f t="shared" si="545"/>
        <v>0.77406355848077812</v>
      </c>
      <c r="AQ1551" s="166">
        <f t="shared" si="564"/>
        <v>9643.3859731793509</v>
      </c>
      <c r="AR1551" s="171">
        <f t="shared" si="546"/>
        <v>0.71097984632178923</v>
      </c>
    </row>
    <row r="1552" spans="1:44" x14ac:dyDescent="0.25">
      <c r="A1552" s="159" t="s">
        <v>1665</v>
      </c>
      <c r="B1552" s="160">
        <v>41100</v>
      </c>
      <c r="C1552" s="161">
        <v>4304752118</v>
      </c>
      <c r="D1552" s="162">
        <v>182</v>
      </c>
      <c r="E1552" s="162">
        <v>9417</v>
      </c>
      <c r="F1552" s="162" t="s">
        <v>1695</v>
      </c>
      <c r="G1552" s="162" t="s">
        <v>1697</v>
      </c>
      <c r="H1552" s="162">
        <v>40.190980000000003</v>
      </c>
      <c r="I1552" s="163">
        <v>-109.86638000000001</v>
      </c>
      <c r="J1552" s="161">
        <v>9417</v>
      </c>
      <c r="K1552" s="162">
        <v>365</v>
      </c>
      <c r="L1552" s="162">
        <v>730</v>
      </c>
      <c r="M1552" s="162">
        <v>1095</v>
      </c>
      <c r="N1552" s="162">
        <v>1460</v>
      </c>
      <c r="O1552" s="162">
        <v>1825</v>
      </c>
      <c r="P1552" s="162">
        <v>2190</v>
      </c>
      <c r="Q1552" s="164">
        <v>2.3290384453705478E-4</v>
      </c>
      <c r="R1552" s="165">
        <f t="shared" si="552"/>
        <v>8649.5445231304602</v>
      </c>
      <c r="S1552" s="165">
        <f t="shared" si="553"/>
        <v>7944.6342208363758</v>
      </c>
      <c r="T1552" s="165">
        <f t="shared" si="554"/>
        <v>7297.1718607953808</v>
      </c>
      <c r="U1552" s="165">
        <f t="shared" si="555"/>
        <v>6702.4756188684723</v>
      </c>
      <c r="V1552" s="165">
        <f t="shared" si="556"/>
        <v>6156.245224657453</v>
      </c>
      <c r="W1552" s="166">
        <f t="shared" si="557"/>
        <v>5654.5308660915289</v>
      </c>
      <c r="X1552" s="159"/>
      <c r="Y1552" s="167">
        <f t="shared" si="549"/>
        <v>13.885780848</v>
      </c>
      <c r="Z1552" s="168">
        <f t="shared" si="558"/>
        <v>1739.3258955868441</v>
      </c>
      <c r="AA1552" s="166">
        <f t="shared" si="559"/>
        <v>5557.8459652085367</v>
      </c>
      <c r="AB1552" s="159"/>
      <c r="AC1552" s="169"/>
      <c r="AD1552" s="161" t="s">
        <v>1665</v>
      </c>
      <c r="AE1552" s="170">
        <v>41100</v>
      </c>
      <c r="AF1552" s="165">
        <f t="shared" si="560"/>
        <v>8649.5445231304602</v>
      </c>
      <c r="AG1552" s="171">
        <f t="shared" si="550"/>
        <v>12.754133979314881</v>
      </c>
      <c r="AH1552" s="165">
        <f t="shared" si="561"/>
        <v>7944.6342208363758</v>
      </c>
      <c r="AI1552" s="172">
        <f t="shared" si="551"/>
        <v>11.714712722528953</v>
      </c>
      <c r="AJ1552" s="168">
        <f t="shared" si="547"/>
        <v>1739.3258955868441</v>
      </c>
      <c r="AK1552" s="166">
        <f t="shared" si="548"/>
        <v>5557.8459652085367</v>
      </c>
      <c r="AL1552" s="171">
        <f t="shared" si="543"/>
        <v>2.9744769844283305</v>
      </c>
      <c r="AM1552" s="165">
        <f t="shared" si="562"/>
        <v>6702.4756188684723</v>
      </c>
      <c r="AN1552" s="171">
        <f t="shared" si="544"/>
        <v>0.49415476044744</v>
      </c>
      <c r="AO1552" s="165">
        <f t="shared" si="563"/>
        <v>6156.245224657453</v>
      </c>
      <c r="AP1552" s="173">
        <f t="shared" si="545"/>
        <v>0.45388272292736531</v>
      </c>
      <c r="AQ1552" s="166">
        <f t="shared" si="564"/>
        <v>5654.5308660915289</v>
      </c>
      <c r="AR1552" s="171">
        <f t="shared" si="546"/>
        <v>0.4168927280705037</v>
      </c>
    </row>
    <row r="1553" spans="1:44" x14ac:dyDescent="0.25">
      <c r="A1553" s="159" t="s">
        <v>1610</v>
      </c>
      <c r="B1553" s="160">
        <v>41102</v>
      </c>
      <c r="C1553" s="161">
        <v>4304751655</v>
      </c>
      <c r="D1553" s="162">
        <v>182</v>
      </c>
      <c r="E1553" s="162">
        <v>21389</v>
      </c>
      <c r="F1553" s="162" t="s">
        <v>1695</v>
      </c>
      <c r="G1553" s="162" t="s">
        <v>1697</v>
      </c>
      <c r="H1553" s="162">
        <v>40.180079999999897</v>
      </c>
      <c r="I1553" s="163">
        <v>-109.86682</v>
      </c>
      <c r="J1553" s="161">
        <v>21389</v>
      </c>
      <c r="K1553" s="162">
        <v>365</v>
      </c>
      <c r="L1553" s="162">
        <v>730</v>
      </c>
      <c r="M1553" s="162">
        <v>1095</v>
      </c>
      <c r="N1553" s="162">
        <v>1460</v>
      </c>
      <c r="O1553" s="162">
        <v>1825</v>
      </c>
      <c r="P1553" s="162">
        <v>2190</v>
      </c>
      <c r="Q1553" s="164">
        <v>2.3290384453705478E-4</v>
      </c>
      <c r="R1553" s="165">
        <f t="shared" si="552"/>
        <v>19645.864692071511</v>
      </c>
      <c r="S1553" s="165">
        <f t="shared" si="553"/>
        <v>18044.789354302775</v>
      </c>
      <c r="T1553" s="165">
        <f t="shared" si="554"/>
        <v>16574.19655203912</v>
      </c>
      <c r="U1553" s="165">
        <f t="shared" si="555"/>
        <v>15223.452374639242</v>
      </c>
      <c r="V1553" s="165">
        <f t="shared" si="556"/>
        <v>13982.78954127623</v>
      </c>
      <c r="W1553" s="166">
        <f t="shared" si="557"/>
        <v>12843.236773370681</v>
      </c>
      <c r="X1553" s="159"/>
      <c r="Y1553" s="167">
        <f t="shared" si="549"/>
        <v>31.539021615999999</v>
      </c>
      <c r="Z1553" s="168">
        <f t="shared" si="558"/>
        <v>3950.5619178832972</v>
      </c>
      <c r="AA1553" s="166">
        <f t="shared" si="559"/>
        <v>12623.634634155824</v>
      </c>
      <c r="AB1553" s="159"/>
      <c r="AC1553" s="169"/>
      <c r="AD1553" s="161" t="s">
        <v>1610</v>
      </c>
      <c r="AE1553" s="170">
        <v>41102</v>
      </c>
      <c r="AF1553" s="165">
        <f t="shared" si="560"/>
        <v>19645.864692071511</v>
      </c>
      <c r="AG1553" s="171">
        <f t="shared" si="550"/>
        <v>28.968691906505892</v>
      </c>
      <c r="AH1553" s="165">
        <f t="shared" si="561"/>
        <v>18044.789354302775</v>
      </c>
      <c r="AI1553" s="172">
        <f t="shared" si="551"/>
        <v>26.60783587365103</v>
      </c>
      <c r="AJ1553" s="168">
        <f t="shared" si="547"/>
        <v>3950.5619178832972</v>
      </c>
      <c r="AK1553" s="166">
        <f t="shared" si="548"/>
        <v>12623.634634155824</v>
      </c>
      <c r="AL1553" s="171">
        <f t="shared" si="543"/>
        <v>6.7559826080426424</v>
      </c>
      <c r="AM1553" s="165">
        <f t="shared" si="562"/>
        <v>15223.452374639242</v>
      </c>
      <c r="AN1553" s="171">
        <f t="shared" si="544"/>
        <v>1.1223825179155034</v>
      </c>
      <c r="AO1553" s="165">
        <f t="shared" si="563"/>
        <v>13982.78954127623</v>
      </c>
      <c r="AP1553" s="173">
        <f t="shared" si="545"/>
        <v>1.0309119210675817</v>
      </c>
      <c r="AQ1553" s="166">
        <f t="shared" si="564"/>
        <v>12843.236773370681</v>
      </c>
      <c r="AR1553" s="171">
        <f t="shared" si="546"/>
        <v>0.94689588623765575</v>
      </c>
    </row>
    <row r="1554" spans="1:44" x14ac:dyDescent="0.25">
      <c r="A1554" s="43" t="s">
        <v>1296</v>
      </c>
      <c r="B1554" s="4">
        <v>41104</v>
      </c>
      <c r="C1554" s="37">
        <v>4301350963</v>
      </c>
      <c r="D1554" s="38">
        <v>182</v>
      </c>
      <c r="E1554" s="38">
        <v>3653</v>
      </c>
      <c r="F1554" s="38" t="s">
        <v>1695</v>
      </c>
      <c r="G1554" s="38" t="s">
        <v>1696</v>
      </c>
      <c r="H1554" s="38">
        <v>40.06156</v>
      </c>
      <c r="I1554" s="39">
        <v>-110.61987000000001</v>
      </c>
      <c r="J1554" s="37">
        <v>3653</v>
      </c>
      <c r="K1554" s="38">
        <v>365</v>
      </c>
      <c r="L1554" s="38">
        <v>730</v>
      </c>
      <c r="M1554" s="38">
        <v>1095</v>
      </c>
      <c r="N1554" s="38">
        <v>1460</v>
      </c>
      <c r="O1554" s="38">
        <v>1825</v>
      </c>
      <c r="P1554" s="38">
        <v>2190</v>
      </c>
      <c r="Q1554" s="40">
        <v>2.3290384453705478E-4</v>
      </c>
      <c r="R1554" s="41">
        <f t="shared" si="552"/>
        <v>3355.2921464368242</v>
      </c>
      <c r="S1554" s="41">
        <f t="shared" si="553"/>
        <v>3081.8465337915768</v>
      </c>
      <c r="T1554" s="41">
        <f t="shared" si="554"/>
        <v>2830.6858667819397</v>
      </c>
      <c r="U1554" s="41">
        <f t="shared" si="555"/>
        <v>2599.9939933871219</v>
      </c>
      <c r="V1554" s="41">
        <f t="shared" si="556"/>
        <v>2388.1027721857995</v>
      </c>
      <c r="W1554" s="42">
        <f t="shared" si="557"/>
        <v>2193.4800099641452</v>
      </c>
      <c r="X1554" s="43"/>
      <c r="Y1554" s="176">
        <f t="shared" si="549"/>
        <v>5.3865092319999999</v>
      </c>
      <c r="Z1554" s="155">
        <f t="shared" si="558"/>
        <v>674.71142578090064</v>
      </c>
      <c r="AA1554" s="156">
        <f t="shared" si="559"/>
        <v>2155.9744410010389</v>
      </c>
      <c r="AB1554" s="43"/>
      <c r="AC1554" s="175"/>
      <c r="AD1554" s="37" t="s">
        <v>1296</v>
      </c>
      <c r="AE1554" s="57">
        <v>41104</v>
      </c>
      <c r="AF1554" s="41">
        <f t="shared" si="560"/>
        <v>3355.2921464368242</v>
      </c>
      <c r="AG1554" s="85">
        <f t="shared" si="550"/>
        <v>4.9475259027755403</v>
      </c>
      <c r="AH1554" s="41">
        <f t="shared" si="561"/>
        <v>3081.8465337915768</v>
      </c>
      <c r="AI1554" s="87">
        <f t="shared" si="551"/>
        <v>4.5443183153231663</v>
      </c>
      <c r="AJ1554" s="292">
        <f t="shared" ref="AJ1554" si="565">T1554</f>
        <v>2830.6858667819397</v>
      </c>
      <c r="AK1554" s="56"/>
      <c r="AL1554" s="85">
        <f>AJ1554*$X$11</f>
        <v>4.1739708607481081</v>
      </c>
      <c r="AM1554" s="41">
        <f t="shared" si="562"/>
        <v>2599.9939933871219</v>
      </c>
      <c r="AN1554" s="85">
        <f>(AM1554*$X$11)</f>
        <v>3.83380554298502</v>
      </c>
      <c r="AO1554" s="41">
        <f t="shared" si="563"/>
        <v>2388.1027721857995</v>
      </c>
      <c r="AP1554" s="91">
        <f>(AO1554*$X$11)</f>
        <v>3.5213626141099375</v>
      </c>
      <c r="AQ1554" s="42">
        <f t="shared" si="564"/>
        <v>2193.4800099641452</v>
      </c>
      <c r="AR1554" s="85">
        <f>(AQ1554*$X$11)</f>
        <v>3.2343827878125704</v>
      </c>
    </row>
    <row r="1555" spans="1:44" x14ac:dyDescent="0.25">
      <c r="A1555" s="159" t="s">
        <v>1485</v>
      </c>
      <c r="B1555" s="160">
        <v>41108</v>
      </c>
      <c r="C1555" s="161">
        <v>4304740605</v>
      </c>
      <c r="D1555" s="162">
        <v>355</v>
      </c>
      <c r="E1555" s="162">
        <v>9095</v>
      </c>
      <c r="F1555" s="162" t="s">
        <v>1695</v>
      </c>
      <c r="G1555" s="162" t="s">
        <v>1697</v>
      </c>
      <c r="H1555" s="162">
        <v>40.276400000000002</v>
      </c>
      <c r="I1555" s="163">
        <v>-109.94110000000001</v>
      </c>
      <c r="J1555" s="161">
        <v>9095</v>
      </c>
      <c r="K1555" s="162">
        <v>365</v>
      </c>
      <c r="L1555" s="162">
        <v>730</v>
      </c>
      <c r="M1555" s="162">
        <v>1095</v>
      </c>
      <c r="N1555" s="162">
        <v>1460</v>
      </c>
      <c r="O1555" s="162">
        <v>1825</v>
      </c>
      <c r="P1555" s="162">
        <v>2190</v>
      </c>
      <c r="Q1555" s="164">
        <v>2.3290384453705478E-4</v>
      </c>
      <c r="R1555" s="165">
        <f t="shared" si="552"/>
        <v>8353.7864965351528</v>
      </c>
      <c r="S1555" s="165">
        <f t="shared" si="553"/>
        <v>7672.9795304775234</v>
      </c>
      <c r="T1555" s="165">
        <f t="shared" si="554"/>
        <v>7047.6561616155877</v>
      </c>
      <c r="U1555" s="165">
        <f t="shared" si="555"/>
        <v>6473.2946536698264</v>
      </c>
      <c r="V1555" s="165">
        <f t="shared" si="556"/>
        <v>5945.7417774513679</v>
      </c>
      <c r="W1555" s="166">
        <f t="shared" si="557"/>
        <v>5461.1827787089787</v>
      </c>
      <c r="X1555" s="159"/>
      <c r="Y1555" s="167">
        <f t="shared" si="549"/>
        <v>13.41097768</v>
      </c>
      <c r="Z1555" s="168">
        <f t="shared" si="558"/>
        <v>1679.8522905768662</v>
      </c>
      <c r="AA1555" s="166">
        <f t="shared" si="559"/>
        <v>5367.8038710387218</v>
      </c>
      <c r="AB1555" s="159"/>
      <c r="AC1555" s="169"/>
      <c r="AD1555" s="161" t="s">
        <v>1485</v>
      </c>
      <c r="AE1555" s="170">
        <v>41108</v>
      </c>
      <c r="AF1555" s="165">
        <f t="shared" si="560"/>
        <v>8353.7864965351528</v>
      </c>
      <c r="AG1555" s="171">
        <f t="shared" si="550"/>
        <v>12.31802575574693</v>
      </c>
      <c r="AH1555" s="165">
        <f t="shared" si="561"/>
        <v>7672.9795304775234</v>
      </c>
      <c r="AI1555" s="172">
        <f t="shared" si="551"/>
        <v>11.314145928788449</v>
      </c>
      <c r="AJ1555" s="168">
        <f t="shared" ref="AJ1555:AK1557" si="566">Z1555</f>
        <v>1679.8522905768662</v>
      </c>
      <c r="AK1555" s="166">
        <f t="shared" si="566"/>
        <v>5367.8038710387218</v>
      </c>
      <c r="AL1555" s="171">
        <f t="shared" si="543"/>
        <v>2.872769265517221</v>
      </c>
      <c r="AM1555" s="165">
        <f t="shared" si="562"/>
        <v>6473.2946536698264</v>
      </c>
      <c r="AN1555" s="171">
        <f t="shared" si="544"/>
        <v>0.47725788959004639</v>
      </c>
      <c r="AO1555" s="165">
        <f t="shared" si="563"/>
        <v>5945.7417774513679</v>
      </c>
      <c r="AP1555" s="173">
        <f t="shared" si="545"/>
        <v>0.43836289317451282</v>
      </c>
      <c r="AQ1555" s="166">
        <f t="shared" si="564"/>
        <v>5461.1827787089787</v>
      </c>
      <c r="AR1555" s="171">
        <f t="shared" si="546"/>
        <v>0.402637714962433</v>
      </c>
    </row>
    <row r="1556" spans="1:44" x14ac:dyDescent="0.25">
      <c r="A1556" s="159" t="s">
        <v>1666</v>
      </c>
      <c r="B1556" s="160">
        <v>41109</v>
      </c>
      <c r="C1556" s="161">
        <v>4304752119</v>
      </c>
      <c r="D1556" s="162">
        <v>177</v>
      </c>
      <c r="E1556" s="162">
        <v>7599</v>
      </c>
      <c r="F1556" s="162" t="s">
        <v>1695</v>
      </c>
      <c r="G1556" s="162" t="s">
        <v>1697</v>
      </c>
      <c r="H1556" s="162">
        <v>40.191240000000001</v>
      </c>
      <c r="I1556" s="163">
        <v>-109.87153000000001</v>
      </c>
      <c r="J1556" s="161">
        <v>7599</v>
      </c>
      <c r="K1556" s="162">
        <v>365</v>
      </c>
      <c r="L1556" s="162">
        <v>730</v>
      </c>
      <c r="M1556" s="162">
        <v>1095</v>
      </c>
      <c r="N1556" s="162">
        <v>1460</v>
      </c>
      <c r="O1556" s="162">
        <v>1825</v>
      </c>
      <c r="P1556" s="162">
        <v>2190</v>
      </c>
      <c r="Q1556" s="164">
        <v>2.3290384453705478E-4</v>
      </c>
      <c r="R1556" s="165">
        <f t="shared" si="552"/>
        <v>6979.7057270116138</v>
      </c>
      <c r="S1556" s="165">
        <f t="shared" si="553"/>
        <v>6410.8819628475758</v>
      </c>
      <c r="T1556" s="165">
        <f t="shared" si="554"/>
        <v>5888.4155219479771</v>
      </c>
      <c r="U1556" s="165">
        <f t="shared" si="555"/>
        <v>5408.5284302624532</v>
      </c>
      <c r="V1556" s="165">
        <f t="shared" si="556"/>
        <v>4967.750606580863</v>
      </c>
      <c r="W1556" s="166">
        <f t="shared" si="557"/>
        <v>4562.8947702484365</v>
      </c>
      <c r="X1556" s="159"/>
      <c r="Y1556" s="167">
        <f t="shared" si="549"/>
        <v>11.205059856</v>
      </c>
      <c r="Z1556" s="168">
        <f t="shared" si="558"/>
        <v>1403.5401381081479</v>
      </c>
      <c r="AA1556" s="166">
        <f t="shared" si="559"/>
        <v>4484.8753838398288</v>
      </c>
      <c r="AB1556" s="159"/>
      <c r="AC1556" s="169"/>
      <c r="AD1556" s="161" t="s">
        <v>1666</v>
      </c>
      <c r="AE1556" s="170">
        <v>41109</v>
      </c>
      <c r="AF1556" s="165">
        <f t="shared" si="560"/>
        <v>6979.7057270116138</v>
      </c>
      <c r="AG1556" s="171">
        <f t="shared" si="550"/>
        <v>10.291883201530613</v>
      </c>
      <c r="AH1556" s="165">
        <f t="shared" si="561"/>
        <v>6410.8819628475758</v>
      </c>
      <c r="AI1556" s="172">
        <f t="shared" si="551"/>
        <v>9.4531275330251159</v>
      </c>
      <c r="AJ1556" s="168">
        <f t="shared" si="566"/>
        <v>1403.5401381081479</v>
      </c>
      <c r="AK1556" s="166">
        <f t="shared" si="566"/>
        <v>4484.8753838398288</v>
      </c>
      <c r="AL1556" s="171">
        <f t="shared" si="543"/>
        <v>2.4002389938059769</v>
      </c>
      <c r="AM1556" s="165">
        <f t="shared" si="562"/>
        <v>5408.5284302624532</v>
      </c>
      <c r="AN1556" s="171">
        <f t="shared" si="544"/>
        <v>0.39875565728364626</v>
      </c>
      <c r="AO1556" s="165">
        <f t="shared" si="563"/>
        <v>4967.750606580863</v>
      </c>
      <c r="AP1556" s="173">
        <f t="shared" si="545"/>
        <v>0.36625834252150891</v>
      </c>
      <c r="AQ1556" s="166">
        <f t="shared" si="564"/>
        <v>4562.8947702484365</v>
      </c>
      <c r="AR1556" s="171">
        <f t="shared" si="546"/>
        <v>0.33640945530506078</v>
      </c>
    </row>
    <row r="1557" spans="1:44" x14ac:dyDescent="0.25">
      <c r="A1557" s="159" t="s">
        <v>868</v>
      </c>
      <c r="B1557" s="160">
        <v>41111</v>
      </c>
      <c r="C1557" s="161">
        <v>4301334304</v>
      </c>
      <c r="D1557" s="162">
        <v>174</v>
      </c>
      <c r="E1557" s="162">
        <v>51792</v>
      </c>
      <c r="F1557" s="162" t="s">
        <v>1695</v>
      </c>
      <c r="G1557" s="162" t="s">
        <v>1696</v>
      </c>
      <c r="H1557" s="162">
        <v>40.319490000000002</v>
      </c>
      <c r="I1557" s="163">
        <v>-110.08174</v>
      </c>
      <c r="J1557" s="161">
        <v>51792</v>
      </c>
      <c r="K1557" s="162">
        <v>365</v>
      </c>
      <c r="L1557" s="162">
        <v>730</v>
      </c>
      <c r="M1557" s="162">
        <v>1095</v>
      </c>
      <c r="N1557" s="162">
        <v>1460</v>
      </c>
      <c r="O1557" s="162">
        <v>1825</v>
      </c>
      <c r="P1557" s="162">
        <v>2190</v>
      </c>
      <c r="Q1557" s="164">
        <v>2.3290384453705478E-4</v>
      </c>
      <c r="R1557" s="165">
        <f t="shared" si="552"/>
        <v>47571.117122435258</v>
      </c>
      <c r="S1557" s="165">
        <f t="shared" si="553"/>
        <v>43694.222742440012</v>
      </c>
      <c r="T1557" s="165">
        <f t="shared" si="554"/>
        <v>40133.282894161028</v>
      </c>
      <c r="U1557" s="165">
        <f t="shared" si="555"/>
        <v>36862.54829058468</v>
      </c>
      <c r="V1557" s="165">
        <f t="shared" si="556"/>
        <v>33858.368129495466</v>
      </c>
      <c r="W1557" s="166">
        <f t="shared" si="557"/>
        <v>31099.019073655352</v>
      </c>
      <c r="X1557" s="159"/>
      <c r="Y1557" s="167">
        <f t="shared" si="549"/>
        <v>76.369582847999993</v>
      </c>
      <c r="Z1557" s="168">
        <f t="shared" si="558"/>
        <v>9566.015374772629</v>
      </c>
      <c r="AA1557" s="166">
        <f t="shared" si="559"/>
        <v>30567.267519388399</v>
      </c>
      <c r="AB1557" s="159"/>
      <c r="AC1557" s="169"/>
      <c r="AD1557" s="161" t="s">
        <v>868</v>
      </c>
      <c r="AE1557" s="170">
        <v>41111</v>
      </c>
      <c r="AF1557" s="165">
        <f t="shared" si="560"/>
        <v>47571.117122435258</v>
      </c>
      <c r="AG1557" s="171">
        <f t="shared" si="550"/>
        <v>70.145705326184171</v>
      </c>
      <c r="AH1557" s="165">
        <f t="shared" si="561"/>
        <v>43694.222742440012</v>
      </c>
      <c r="AI1557" s="172">
        <f t="shared" si="551"/>
        <v>64.429053979528462</v>
      </c>
      <c r="AJ1557" s="168">
        <f t="shared" si="566"/>
        <v>9566.015374772629</v>
      </c>
      <c r="AK1557" s="166">
        <f t="shared" si="566"/>
        <v>30567.267519388399</v>
      </c>
      <c r="AL1557" s="171">
        <f t="shared" si="543"/>
        <v>16.359149620634184</v>
      </c>
      <c r="AM1557" s="165">
        <f t="shared" si="562"/>
        <v>36862.54829058468</v>
      </c>
      <c r="AN1557" s="171">
        <f t="shared" si="544"/>
        <v>2.7177724703295971</v>
      </c>
      <c r="AO1557" s="165">
        <f t="shared" si="563"/>
        <v>33858.368129495466</v>
      </c>
      <c r="AP1557" s="173">
        <f t="shared" si="545"/>
        <v>2.4962826787569403</v>
      </c>
      <c r="AQ1557" s="166">
        <f t="shared" si="564"/>
        <v>31099.019073655352</v>
      </c>
      <c r="AR1557" s="171">
        <f t="shared" si="546"/>
        <v>2.2928435990472047</v>
      </c>
    </row>
    <row r="1558" spans="1:44" x14ac:dyDescent="0.25">
      <c r="A1558" s="43" t="s">
        <v>1262</v>
      </c>
      <c r="B1558" s="4">
        <v>41113</v>
      </c>
      <c r="C1558" s="37">
        <v>4301350834</v>
      </c>
      <c r="D1558" s="38">
        <v>166</v>
      </c>
      <c r="E1558" s="38">
        <v>3726</v>
      </c>
      <c r="F1558" s="38" t="s">
        <v>1695</v>
      </c>
      <c r="G1558" s="38" t="s">
        <v>1696</v>
      </c>
      <c r="H1558" s="38">
        <v>40.044670000000004</v>
      </c>
      <c r="I1558" s="39">
        <v>-110.55325000000001</v>
      </c>
      <c r="J1558" s="37">
        <v>3726</v>
      </c>
      <c r="K1558" s="38">
        <v>365</v>
      </c>
      <c r="L1558" s="38">
        <v>730</v>
      </c>
      <c r="M1558" s="38">
        <v>1095</v>
      </c>
      <c r="N1558" s="38">
        <v>1460</v>
      </c>
      <c r="O1558" s="38">
        <v>1825</v>
      </c>
      <c r="P1558" s="38">
        <v>2190</v>
      </c>
      <c r="Q1558" s="40">
        <v>2.3290384453705478E-4</v>
      </c>
      <c r="R1558" s="41">
        <f t="shared" si="552"/>
        <v>3422.3428791742695</v>
      </c>
      <c r="S1558" s="41">
        <f t="shared" si="553"/>
        <v>3143.4328455810059</v>
      </c>
      <c r="T1558" s="41">
        <f t="shared" si="554"/>
        <v>2887.2530905090357</v>
      </c>
      <c r="U1558" s="41">
        <f t="shared" si="555"/>
        <v>2651.9511687271879</v>
      </c>
      <c r="V1558" s="41">
        <f t="shared" si="556"/>
        <v>2435.8256033846947</v>
      </c>
      <c r="W1558" s="42">
        <f t="shared" si="557"/>
        <v>2237.3135825695058</v>
      </c>
      <c r="X1558" s="43"/>
      <c r="Y1558" s="176">
        <f t="shared" si="549"/>
        <v>5.4941509439999994</v>
      </c>
      <c r="Z1558" s="155">
        <f t="shared" si="558"/>
        <v>688.19457225831809</v>
      </c>
      <c r="AA1558" s="156">
        <f t="shared" si="559"/>
        <v>2199.0585182507175</v>
      </c>
      <c r="AB1558" s="43"/>
      <c r="AC1558" s="175"/>
      <c r="AD1558" s="37" t="s">
        <v>1262</v>
      </c>
      <c r="AE1558" s="57">
        <v>41113</v>
      </c>
      <c r="AF1558" s="41">
        <f t="shared" si="560"/>
        <v>3422.3428791742695</v>
      </c>
      <c r="AG1558" s="85">
        <f t="shared" si="550"/>
        <v>5.046395158429144</v>
      </c>
      <c r="AH1558" s="41">
        <f t="shared" si="561"/>
        <v>3143.4328455810059</v>
      </c>
      <c r="AI1558" s="87">
        <f t="shared" si="551"/>
        <v>4.6351300418543984</v>
      </c>
      <c r="AJ1558" s="292">
        <f t="shared" ref="AJ1558" si="567">T1558</f>
        <v>2887.2530905090357</v>
      </c>
      <c r="AK1558" s="56"/>
      <c r="AL1558" s="85">
        <f>AJ1558*$X$11</f>
        <v>4.257381721091555</v>
      </c>
      <c r="AM1558" s="41">
        <f t="shared" si="562"/>
        <v>2651.9511687271879</v>
      </c>
      <c r="AN1558" s="85">
        <f>(AM1558*$X$11)</f>
        <v>3.9104186841396622</v>
      </c>
      <c r="AO1558" s="41">
        <f t="shared" si="563"/>
        <v>2435.8256033846947</v>
      </c>
      <c r="AP1558" s="91">
        <f>(AO1558*$X$11)</f>
        <v>3.5917320285172809</v>
      </c>
      <c r="AQ1558" s="42">
        <f t="shared" si="564"/>
        <v>2237.3135825695058</v>
      </c>
      <c r="AR1558" s="85">
        <f>(AQ1558*$X$11)</f>
        <v>3.2990173192963694</v>
      </c>
    </row>
    <row r="1559" spans="1:44" x14ac:dyDescent="0.25">
      <c r="A1559" s="159" t="s">
        <v>1611</v>
      </c>
      <c r="B1559" s="160">
        <v>41113</v>
      </c>
      <c r="C1559" s="161">
        <v>4304751656</v>
      </c>
      <c r="D1559" s="162">
        <v>180</v>
      </c>
      <c r="E1559" s="162">
        <v>17190</v>
      </c>
      <c r="F1559" s="162" t="s">
        <v>1695</v>
      </c>
      <c r="G1559" s="162" t="s">
        <v>1697</v>
      </c>
      <c r="H1559" s="162">
        <v>40.172910000000002</v>
      </c>
      <c r="I1559" s="163">
        <v>-109.86153</v>
      </c>
      <c r="J1559" s="161">
        <v>17190</v>
      </c>
      <c r="K1559" s="162">
        <v>365</v>
      </c>
      <c r="L1559" s="162">
        <v>730</v>
      </c>
      <c r="M1559" s="162">
        <v>1095</v>
      </c>
      <c r="N1559" s="162">
        <v>1460</v>
      </c>
      <c r="O1559" s="162">
        <v>1825</v>
      </c>
      <c r="P1559" s="162">
        <v>2190</v>
      </c>
      <c r="Q1559" s="164">
        <v>2.3290384453705478E-4</v>
      </c>
      <c r="R1559" s="165">
        <f t="shared" si="552"/>
        <v>15789.069804886123</v>
      </c>
      <c r="S1559" s="165">
        <f t="shared" si="553"/>
        <v>14502.310954250535</v>
      </c>
      <c r="T1559" s="165">
        <f t="shared" si="554"/>
        <v>13320.418847517532</v>
      </c>
      <c r="U1559" s="165">
        <f t="shared" si="555"/>
        <v>12234.847179393548</v>
      </c>
      <c r="V1559" s="165">
        <f t="shared" si="556"/>
        <v>11237.746141219242</v>
      </c>
      <c r="W1559" s="166">
        <f t="shared" si="557"/>
        <v>10321.905658714388</v>
      </c>
      <c r="X1559" s="159"/>
      <c r="Y1559" s="167">
        <f t="shared" si="549"/>
        <v>25.347411359999999</v>
      </c>
      <c r="Z1559" s="168">
        <f t="shared" si="558"/>
        <v>3175.0039444767817</v>
      </c>
      <c r="AA1559" s="166">
        <f t="shared" si="559"/>
        <v>10145.41490304075</v>
      </c>
      <c r="AB1559" s="159"/>
      <c r="AC1559" s="169"/>
      <c r="AD1559" s="161" t="s">
        <v>1611</v>
      </c>
      <c r="AE1559" s="170">
        <v>41113</v>
      </c>
      <c r="AF1559" s="165">
        <f t="shared" si="560"/>
        <v>15789.069804886123</v>
      </c>
      <c r="AG1559" s="171">
        <f t="shared" si="550"/>
        <v>23.281678146376002</v>
      </c>
      <c r="AH1559" s="165">
        <f t="shared" si="561"/>
        <v>14502.310954250535</v>
      </c>
      <c r="AI1559" s="172">
        <f t="shared" si="551"/>
        <v>21.3842956037244</v>
      </c>
      <c r="AJ1559" s="168">
        <f t="shared" ref="AJ1559:AJ1567" si="568">Z1559</f>
        <v>3175.0039444767817</v>
      </c>
      <c r="AK1559" s="166">
        <f t="shared" ref="AK1559:AK1567" si="569">AA1559</f>
        <v>10145.41490304075</v>
      </c>
      <c r="AL1559" s="171">
        <f t="shared" si="543"/>
        <v>5.429676049944038</v>
      </c>
      <c r="AM1559" s="165">
        <f t="shared" si="562"/>
        <v>12234.847179393548</v>
      </c>
      <c r="AN1559" s="171">
        <f t="shared" si="544"/>
        <v>0.90204102496458483</v>
      </c>
      <c r="AO1559" s="165">
        <f t="shared" si="563"/>
        <v>11237.746141219242</v>
      </c>
      <c r="AP1559" s="173">
        <f t="shared" si="545"/>
        <v>0.82852755730290006</v>
      </c>
      <c r="AQ1559" s="166">
        <f t="shared" si="564"/>
        <v>10321.905658714388</v>
      </c>
      <c r="AR1559" s="171">
        <f t="shared" si="546"/>
        <v>0.76100520288116802</v>
      </c>
    </row>
    <row r="1560" spans="1:44" x14ac:dyDescent="0.25">
      <c r="A1560" s="159" t="s">
        <v>1669</v>
      </c>
      <c r="B1560" s="160">
        <v>41113</v>
      </c>
      <c r="C1560" s="161">
        <v>4304752122</v>
      </c>
      <c r="D1560" s="162">
        <v>170</v>
      </c>
      <c r="E1560" s="162">
        <v>6049</v>
      </c>
      <c r="F1560" s="162" t="s">
        <v>1695</v>
      </c>
      <c r="G1560" s="162" t="s">
        <v>1697</v>
      </c>
      <c r="H1560" s="162">
        <v>40.18817</v>
      </c>
      <c r="I1560" s="163">
        <v>-109.87088</v>
      </c>
      <c r="J1560" s="161">
        <v>6049</v>
      </c>
      <c r="K1560" s="162">
        <v>365</v>
      </c>
      <c r="L1560" s="162">
        <v>730</v>
      </c>
      <c r="M1560" s="162">
        <v>1095</v>
      </c>
      <c r="N1560" s="162">
        <v>1460</v>
      </c>
      <c r="O1560" s="162">
        <v>1825</v>
      </c>
      <c r="P1560" s="162">
        <v>2190</v>
      </c>
      <c r="Q1560" s="164">
        <v>2.3290384453705478E-4</v>
      </c>
      <c r="R1560" s="165">
        <f t="shared" si="552"/>
        <v>5556.0257853261292</v>
      </c>
      <c r="S1560" s="165">
        <f t="shared" si="553"/>
        <v>5103.2273974555837</v>
      </c>
      <c r="T1560" s="165">
        <f t="shared" si="554"/>
        <v>4687.3306345918299</v>
      </c>
      <c r="U1560" s="165">
        <f t="shared" si="555"/>
        <v>4305.3281319459902</v>
      </c>
      <c r="V1560" s="165">
        <f t="shared" si="556"/>
        <v>3954.4576153714488</v>
      </c>
      <c r="W1560" s="166">
        <f t="shared" si="557"/>
        <v>3632.1819272579014</v>
      </c>
      <c r="X1560" s="159"/>
      <c r="Y1560" s="167">
        <f t="shared" si="549"/>
        <v>8.919516655999999</v>
      </c>
      <c r="Z1560" s="168">
        <f t="shared" si="558"/>
        <v>1117.2541512588746</v>
      </c>
      <c r="AA1560" s="166">
        <f t="shared" si="559"/>
        <v>3570.0764833329554</v>
      </c>
      <c r="AB1560" s="159"/>
      <c r="AC1560" s="169"/>
      <c r="AD1560" s="161" t="s">
        <v>1669</v>
      </c>
      <c r="AE1560" s="170">
        <v>41113</v>
      </c>
      <c r="AF1560" s="165">
        <f t="shared" si="560"/>
        <v>5556.0257853261292</v>
      </c>
      <c r="AG1560" s="171">
        <f t="shared" si="550"/>
        <v>8.192604485597931</v>
      </c>
      <c r="AH1560" s="165">
        <f t="shared" si="561"/>
        <v>5103.2273974555837</v>
      </c>
      <c r="AI1560" s="172">
        <f t="shared" si="551"/>
        <v>7.5249333395537459</v>
      </c>
      <c r="AJ1560" s="168">
        <f t="shared" si="568"/>
        <v>1117.2541512588746</v>
      </c>
      <c r="AK1560" s="166">
        <f t="shared" si="569"/>
        <v>3570.0764833329554</v>
      </c>
      <c r="AL1560" s="171">
        <f t="shared" si="543"/>
        <v>1.9106521481158516</v>
      </c>
      <c r="AM1560" s="165">
        <f t="shared" si="562"/>
        <v>4305.3281319459902</v>
      </c>
      <c r="AN1560" s="171">
        <f t="shared" si="544"/>
        <v>0.3174197882496087</v>
      </c>
      <c r="AO1560" s="165">
        <f t="shared" si="563"/>
        <v>3954.4576153714488</v>
      </c>
      <c r="AP1560" s="173">
        <f t="shared" si="545"/>
        <v>0.29155108750001413</v>
      </c>
      <c r="AQ1560" s="166">
        <f t="shared" si="564"/>
        <v>3632.1819272579014</v>
      </c>
      <c r="AR1560" s="171">
        <f t="shared" si="546"/>
        <v>0.26779060338732896</v>
      </c>
    </row>
    <row r="1561" spans="1:44" x14ac:dyDescent="0.25">
      <c r="A1561" s="159" t="s">
        <v>1287</v>
      </c>
      <c r="B1561" s="160">
        <v>41114</v>
      </c>
      <c r="C1561" s="161">
        <v>4301350925</v>
      </c>
      <c r="D1561" s="162">
        <v>163</v>
      </c>
      <c r="E1561" s="162">
        <v>12558</v>
      </c>
      <c r="F1561" s="162" t="s">
        <v>1695</v>
      </c>
      <c r="G1561" s="162" t="s">
        <v>1696</v>
      </c>
      <c r="H1561" s="162">
        <v>40.080210000000001</v>
      </c>
      <c r="I1561" s="163">
        <v>-110.58506</v>
      </c>
      <c r="J1561" s="161">
        <v>12558</v>
      </c>
      <c r="K1561" s="162">
        <v>365</v>
      </c>
      <c r="L1561" s="162">
        <v>730</v>
      </c>
      <c r="M1561" s="162">
        <v>1095</v>
      </c>
      <c r="N1561" s="162">
        <v>1460</v>
      </c>
      <c r="O1561" s="162">
        <v>1825</v>
      </c>
      <c r="P1561" s="162">
        <v>2190</v>
      </c>
      <c r="Q1561" s="164">
        <v>2.3290384453705478E-4</v>
      </c>
      <c r="R1561" s="165">
        <f t="shared" si="552"/>
        <v>11534.563037216982</v>
      </c>
      <c r="S1561" s="165">
        <f t="shared" si="553"/>
        <v>10594.532923995243</v>
      </c>
      <c r="T1561" s="165">
        <f t="shared" si="554"/>
        <v>9731.1122680119352</v>
      </c>
      <c r="U1561" s="165">
        <f t="shared" si="555"/>
        <v>8938.0576427471879</v>
      </c>
      <c r="V1561" s="165">
        <f t="shared" si="556"/>
        <v>8209.634441037304</v>
      </c>
      <c r="W1561" s="166">
        <f t="shared" si="557"/>
        <v>7540.5754079194458</v>
      </c>
      <c r="X1561" s="159"/>
      <c r="Y1561" s="167">
        <f t="shared" si="549"/>
        <v>18.517323552000001</v>
      </c>
      <c r="Z1561" s="168">
        <f t="shared" si="558"/>
        <v>2319.4705953891462</v>
      </c>
      <c r="AA1561" s="166">
        <f t="shared" si="559"/>
        <v>7411.641672622789</v>
      </c>
      <c r="AB1561" s="159"/>
      <c r="AC1561" s="169"/>
      <c r="AD1561" s="161" t="s">
        <v>1287</v>
      </c>
      <c r="AE1561" s="170">
        <v>41114</v>
      </c>
      <c r="AF1561" s="165">
        <f t="shared" si="560"/>
        <v>11534.563037216982</v>
      </c>
      <c r="AG1561" s="171">
        <f t="shared" si="550"/>
        <v>17.008220719150078</v>
      </c>
      <c r="AH1561" s="165">
        <f t="shared" si="561"/>
        <v>10594.532923995243</v>
      </c>
      <c r="AI1561" s="172">
        <f t="shared" si="551"/>
        <v>15.622104955879641</v>
      </c>
      <c r="AJ1561" s="168">
        <f t="shared" si="568"/>
        <v>2319.4705953891462</v>
      </c>
      <c r="AK1561" s="166">
        <f t="shared" si="569"/>
        <v>7411.641672622789</v>
      </c>
      <c r="AL1561" s="171">
        <f t="shared" si="543"/>
        <v>3.9666010375332887</v>
      </c>
      <c r="AM1561" s="165">
        <f t="shared" si="562"/>
        <v>8938.0576427471879</v>
      </c>
      <c r="AN1561" s="171">
        <f t="shared" si="544"/>
        <v>0.65897796343835102</v>
      </c>
      <c r="AO1561" s="165">
        <f t="shared" si="563"/>
        <v>8209.634441037304</v>
      </c>
      <c r="AP1561" s="173">
        <f t="shared" si="545"/>
        <v>0.60527336036124602</v>
      </c>
      <c r="AQ1561" s="166">
        <f t="shared" si="564"/>
        <v>7540.5754079194458</v>
      </c>
      <c r="AR1561" s="171">
        <f t="shared" si="546"/>
        <v>0.55594551121475899</v>
      </c>
    </row>
    <row r="1562" spans="1:44" x14ac:dyDescent="0.25">
      <c r="A1562" s="159" t="s">
        <v>1364</v>
      </c>
      <c r="B1562" s="160">
        <v>41116</v>
      </c>
      <c r="C1562" s="161">
        <v>4301351240</v>
      </c>
      <c r="D1562" s="162">
        <v>161</v>
      </c>
      <c r="E1562" s="162">
        <v>16231</v>
      </c>
      <c r="F1562" s="162" t="s">
        <v>1695</v>
      </c>
      <c r="G1562" s="162" t="s">
        <v>1696</v>
      </c>
      <c r="H1562" s="162">
        <v>40.312620000000003</v>
      </c>
      <c r="I1562" s="163">
        <v>-110.31092</v>
      </c>
      <c r="J1562" s="161">
        <v>16231</v>
      </c>
      <c r="K1562" s="162">
        <v>365</v>
      </c>
      <c r="L1562" s="162">
        <v>730</v>
      </c>
      <c r="M1562" s="162">
        <v>1095</v>
      </c>
      <c r="N1562" s="162">
        <v>1460</v>
      </c>
      <c r="O1562" s="162">
        <v>1825</v>
      </c>
      <c r="P1562" s="162">
        <v>2190</v>
      </c>
      <c r="Q1562" s="164">
        <v>2.3290384453705478E-4</v>
      </c>
      <c r="R1562" s="165">
        <f t="shared" si="552"/>
        <v>14908.225247417489</v>
      </c>
      <c r="S1562" s="165">
        <f t="shared" si="553"/>
        <v>13693.252419920911</v>
      </c>
      <c r="T1562" s="165">
        <f t="shared" si="554"/>
        <v>12577.296004308148</v>
      </c>
      <c r="U1562" s="165">
        <f t="shared" si="555"/>
        <v>11552.286478693233</v>
      </c>
      <c r="V1562" s="165">
        <f t="shared" si="556"/>
        <v>10610.811961496773</v>
      </c>
      <c r="W1562" s="166">
        <f t="shared" si="557"/>
        <v>9746.0646158576619</v>
      </c>
      <c r="X1562" s="159"/>
      <c r="Y1562" s="167">
        <f t="shared" si="549"/>
        <v>23.933323664</v>
      </c>
      <c r="Z1562" s="168">
        <f t="shared" si="558"/>
        <v>2997.8760339035857</v>
      </c>
      <c r="AA1562" s="166">
        <f t="shared" si="559"/>
        <v>9579.4199704045623</v>
      </c>
      <c r="AB1562" s="159"/>
      <c r="AC1562" s="169"/>
      <c r="AD1562" s="161" t="s">
        <v>1364</v>
      </c>
      <c r="AE1562" s="170">
        <v>41116</v>
      </c>
      <c r="AF1562" s="165">
        <f t="shared" si="560"/>
        <v>14908.225247417489</v>
      </c>
      <c r="AG1562" s="171">
        <f t="shared" si="550"/>
        <v>21.982834089227975</v>
      </c>
      <c r="AH1562" s="165">
        <f t="shared" si="561"/>
        <v>13693.252419920911</v>
      </c>
      <c r="AI1562" s="172">
        <f t="shared" si="551"/>
        <v>20.191303196279858</v>
      </c>
      <c r="AJ1562" s="168">
        <f t="shared" si="568"/>
        <v>2997.8760339035857</v>
      </c>
      <c r="AK1562" s="166">
        <f t="shared" si="569"/>
        <v>9579.4199704045623</v>
      </c>
      <c r="AL1562" s="171">
        <f t="shared" si="543"/>
        <v>5.126763930578341</v>
      </c>
      <c r="AM1562" s="165">
        <f t="shared" si="562"/>
        <v>11552.286478693233</v>
      </c>
      <c r="AN1562" s="171">
        <f t="shared" si="544"/>
        <v>0.85171773567191245</v>
      </c>
      <c r="AO1562" s="165">
        <f t="shared" si="563"/>
        <v>10610.811961496773</v>
      </c>
      <c r="AP1562" s="173">
        <f t="shared" si="545"/>
        <v>0.78230545564766552</v>
      </c>
      <c r="AQ1562" s="166">
        <f t="shared" si="564"/>
        <v>9746.0646158576619</v>
      </c>
      <c r="AR1562" s="171">
        <f t="shared" si="546"/>
        <v>0.71855005514626169</v>
      </c>
    </row>
    <row r="1563" spans="1:44" x14ac:dyDescent="0.25">
      <c r="A1563" s="159" t="s">
        <v>1266</v>
      </c>
      <c r="B1563" s="160">
        <v>41117</v>
      </c>
      <c r="C1563" s="161">
        <v>4301350847</v>
      </c>
      <c r="D1563" s="162">
        <v>152</v>
      </c>
      <c r="E1563" s="162">
        <v>9749</v>
      </c>
      <c r="F1563" s="162" t="s">
        <v>1695</v>
      </c>
      <c r="G1563" s="162" t="s">
        <v>1696</v>
      </c>
      <c r="H1563" s="162">
        <v>40.193309999999897</v>
      </c>
      <c r="I1563" s="163">
        <v>-110.66923</v>
      </c>
      <c r="J1563" s="161">
        <v>9749</v>
      </c>
      <c r="K1563" s="162">
        <v>365</v>
      </c>
      <c r="L1563" s="162">
        <v>730</v>
      </c>
      <c r="M1563" s="162">
        <v>1095</v>
      </c>
      <c r="N1563" s="162">
        <v>1460</v>
      </c>
      <c r="O1563" s="162">
        <v>1825</v>
      </c>
      <c r="P1563" s="162">
        <v>2190</v>
      </c>
      <c r="Q1563" s="164">
        <v>2.3290384453705478E-4</v>
      </c>
      <c r="R1563" s="165">
        <f t="shared" si="552"/>
        <v>8954.4875816076092</v>
      </c>
      <c r="S1563" s="165">
        <f t="shared" si="553"/>
        <v>8224.7253922622731</v>
      </c>
      <c r="T1563" s="165">
        <f t="shared" si="554"/>
        <v>7554.4364947323111</v>
      </c>
      <c r="U1563" s="165">
        <f t="shared" si="555"/>
        <v>6938.7740053465786</v>
      </c>
      <c r="V1563" s="165">
        <f t="shared" si="556"/>
        <v>6373.2860460003722</v>
      </c>
      <c r="W1563" s="166">
        <f t="shared" si="557"/>
        <v>5853.883552461114</v>
      </c>
      <c r="X1563" s="159"/>
      <c r="Y1563" s="167">
        <f t="shared" si="549"/>
        <v>14.375329455999999</v>
      </c>
      <c r="Z1563" s="168">
        <f t="shared" si="558"/>
        <v>1800.6465069635919</v>
      </c>
      <c r="AA1563" s="166">
        <f t="shared" si="559"/>
        <v>5753.7899877687187</v>
      </c>
      <c r="AB1563" s="159"/>
      <c r="AC1563" s="169"/>
      <c r="AD1563" s="161" t="s">
        <v>1266</v>
      </c>
      <c r="AE1563" s="170">
        <v>41117</v>
      </c>
      <c r="AF1563" s="165">
        <f t="shared" si="560"/>
        <v>8954.4875816076092</v>
      </c>
      <c r="AG1563" s="171">
        <f t="shared" si="550"/>
        <v>13.203785936534009</v>
      </c>
      <c r="AH1563" s="165">
        <f t="shared" si="561"/>
        <v>8224.7253922622731</v>
      </c>
      <c r="AI1563" s="172">
        <f t="shared" si="551"/>
        <v>12.127719478807981</v>
      </c>
      <c r="AJ1563" s="168">
        <f t="shared" si="568"/>
        <v>1800.6465069635919</v>
      </c>
      <c r="AK1563" s="166">
        <f t="shared" si="569"/>
        <v>5753.7899877687187</v>
      </c>
      <c r="AL1563" s="171">
        <f t="shared" si="543"/>
        <v>3.0793433281503448</v>
      </c>
      <c r="AM1563" s="165">
        <f t="shared" si="562"/>
        <v>6938.7740053465786</v>
      </c>
      <c r="AN1563" s="171">
        <f t="shared" si="544"/>
        <v>0.5115763788469887</v>
      </c>
      <c r="AO1563" s="165">
        <f t="shared" si="563"/>
        <v>6373.2860460003722</v>
      </c>
      <c r="AP1563" s="173">
        <f t="shared" si="545"/>
        <v>0.46988453497067906</v>
      </c>
      <c r="AQ1563" s="166">
        <f t="shared" si="564"/>
        <v>5853.883552461114</v>
      </c>
      <c r="AR1563" s="171">
        <f t="shared" si="546"/>
        <v>0.43159044344901143</v>
      </c>
    </row>
    <row r="1564" spans="1:44" x14ac:dyDescent="0.25">
      <c r="A1564" s="159" t="s">
        <v>1609</v>
      </c>
      <c r="B1564" s="160">
        <v>41117</v>
      </c>
      <c r="C1564" s="161">
        <v>4304751654</v>
      </c>
      <c r="D1564" s="162">
        <v>182</v>
      </c>
      <c r="E1564" s="162">
        <v>20197</v>
      </c>
      <c r="F1564" s="162" t="s">
        <v>1695</v>
      </c>
      <c r="G1564" s="162" t="s">
        <v>1697</v>
      </c>
      <c r="H1564" s="162">
        <v>40.180509999999899</v>
      </c>
      <c r="I1564" s="163">
        <v>-109.87578000000001</v>
      </c>
      <c r="J1564" s="161">
        <v>20197</v>
      </c>
      <c r="K1564" s="162">
        <v>365</v>
      </c>
      <c r="L1564" s="162">
        <v>730</v>
      </c>
      <c r="M1564" s="162">
        <v>1095</v>
      </c>
      <c r="N1564" s="162">
        <v>1460</v>
      </c>
      <c r="O1564" s="162">
        <v>1825</v>
      </c>
      <c r="P1564" s="162">
        <v>2190</v>
      </c>
      <c r="Q1564" s="164">
        <v>2.3290384453705478E-4</v>
      </c>
      <c r="R1564" s="165">
        <f t="shared" si="552"/>
        <v>18551.008891755962</v>
      </c>
      <c r="S1564" s="165">
        <f t="shared" si="553"/>
        <v>17039.160811111</v>
      </c>
      <c r="T1564" s="165">
        <f t="shared" si="554"/>
        <v>15650.523528988459</v>
      </c>
      <c r="U1564" s="165">
        <f t="shared" si="555"/>
        <v>14375.055758127486</v>
      </c>
      <c r="V1564" s="165">
        <f t="shared" si="556"/>
        <v>13203.534544165506</v>
      </c>
      <c r="W1564" s="166">
        <f t="shared" si="557"/>
        <v>12127.488574116025</v>
      </c>
      <c r="X1564" s="159"/>
      <c r="Y1564" s="167">
        <f t="shared" si="549"/>
        <v>29.781365167999997</v>
      </c>
      <c r="Z1564" s="168">
        <f t="shared" si="558"/>
        <v>3730.3987589643721</v>
      </c>
      <c r="AA1564" s="166">
        <f t="shared" si="559"/>
        <v>11920.124770024086</v>
      </c>
      <c r="AB1564" s="159"/>
      <c r="AC1564" s="169"/>
      <c r="AD1564" s="161" t="s">
        <v>1609</v>
      </c>
      <c r="AE1564" s="170">
        <v>41117</v>
      </c>
      <c r="AF1564" s="165">
        <f t="shared" si="560"/>
        <v>18551.008891755962</v>
      </c>
      <c r="AG1564" s="171">
        <f t="shared" si="550"/>
        <v>27.354278855285404</v>
      </c>
      <c r="AH1564" s="165">
        <f t="shared" si="561"/>
        <v>17039.160811111</v>
      </c>
      <c r="AI1564" s="172">
        <f t="shared" si="551"/>
        <v>25.124992339058856</v>
      </c>
      <c r="AJ1564" s="168">
        <f t="shared" si="568"/>
        <v>3730.3987589643721</v>
      </c>
      <c r="AK1564" s="166">
        <f t="shared" si="569"/>
        <v>11920.124770024086</v>
      </c>
      <c r="AL1564" s="171">
        <f t="shared" si="543"/>
        <v>6.3794745305828808</v>
      </c>
      <c r="AM1564" s="165">
        <f t="shared" si="562"/>
        <v>14375.055758127486</v>
      </c>
      <c r="AN1564" s="171">
        <f t="shared" si="544"/>
        <v>1.0598326108906178</v>
      </c>
      <c r="AO1564" s="165">
        <f t="shared" si="563"/>
        <v>13203.534544165506</v>
      </c>
      <c r="AP1564" s="173">
        <f t="shared" si="545"/>
        <v>0.97345963204459995</v>
      </c>
      <c r="AQ1564" s="166">
        <f t="shared" si="564"/>
        <v>12127.488574116025</v>
      </c>
      <c r="AR1564" s="171">
        <f t="shared" si="546"/>
        <v>0.89412577560156781</v>
      </c>
    </row>
    <row r="1565" spans="1:44" x14ac:dyDescent="0.25">
      <c r="A1565" s="159" t="s">
        <v>1667</v>
      </c>
      <c r="B1565" s="160">
        <v>41119</v>
      </c>
      <c r="C1565" s="161">
        <v>4304752120</v>
      </c>
      <c r="D1565" s="162">
        <v>177</v>
      </c>
      <c r="E1565" s="162">
        <v>7814</v>
      </c>
      <c r="F1565" s="162" t="s">
        <v>1695</v>
      </c>
      <c r="G1565" s="162" t="s">
        <v>1697</v>
      </c>
      <c r="H1565" s="162">
        <v>40.18732</v>
      </c>
      <c r="I1565" s="163">
        <v>-109.86608</v>
      </c>
      <c r="J1565" s="161">
        <v>7814</v>
      </c>
      <c r="K1565" s="162">
        <v>365</v>
      </c>
      <c r="L1565" s="162">
        <v>730</v>
      </c>
      <c r="M1565" s="162">
        <v>1095</v>
      </c>
      <c r="N1565" s="162">
        <v>1460</v>
      </c>
      <c r="O1565" s="162">
        <v>1825</v>
      </c>
      <c r="P1565" s="162">
        <v>2190</v>
      </c>
      <c r="Q1565" s="164">
        <v>2.3290384453705478E-4</v>
      </c>
      <c r="R1565" s="165">
        <f t="shared" si="552"/>
        <v>7177.1839124712133</v>
      </c>
      <c r="S1565" s="165">
        <f t="shared" si="553"/>
        <v>6592.266305789045</v>
      </c>
      <c r="T1565" s="165">
        <f t="shared" si="554"/>
        <v>6055.0176192264107</v>
      </c>
      <c r="U1565" s="165">
        <f t="shared" si="555"/>
        <v>5561.5529877708659</v>
      </c>
      <c r="V1565" s="165">
        <f t="shared" si="556"/>
        <v>5108.3041505228139</v>
      </c>
      <c r="W1565" s="166">
        <f t="shared" si="557"/>
        <v>4691.9936484697046</v>
      </c>
      <c r="X1565" s="159"/>
      <c r="Y1565" s="167">
        <f t="shared" si="549"/>
        <v>11.522086816</v>
      </c>
      <c r="Z1565" s="168">
        <f t="shared" si="558"/>
        <v>1443.2507749936924</v>
      </c>
      <c r="AA1565" s="166">
        <f t="shared" si="559"/>
        <v>4611.7668442327185</v>
      </c>
      <c r="AB1565" s="159"/>
      <c r="AC1565" s="169"/>
      <c r="AD1565" s="161" t="s">
        <v>1667</v>
      </c>
      <c r="AE1565" s="170">
        <v>41119</v>
      </c>
      <c r="AF1565" s="165">
        <f t="shared" si="560"/>
        <v>7177.1839124712133</v>
      </c>
      <c r="AG1565" s="171">
        <f t="shared" si="550"/>
        <v>10.583073475030952</v>
      </c>
      <c r="AH1565" s="165">
        <f t="shared" si="561"/>
        <v>6592.266305789045</v>
      </c>
      <c r="AI1565" s="172">
        <f t="shared" si="551"/>
        <v>9.7205867276034006</v>
      </c>
      <c r="AJ1565" s="168">
        <f t="shared" si="568"/>
        <v>1443.2507749936924</v>
      </c>
      <c r="AK1565" s="166">
        <f t="shared" si="569"/>
        <v>4611.7668442327185</v>
      </c>
      <c r="AL1565" s="171">
        <f t="shared" si="543"/>
        <v>2.4681494272404136</v>
      </c>
      <c r="AM1565" s="165">
        <f t="shared" si="562"/>
        <v>5561.5529877708659</v>
      </c>
      <c r="AN1565" s="171">
        <f t="shared" si="544"/>
        <v>0.41003772943998051</v>
      </c>
      <c r="AO1565" s="165">
        <f t="shared" si="563"/>
        <v>5108.3041505228139</v>
      </c>
      <c r="AP1565" s="173">
        <f t="shared" si="545"/>
        <v>0.3766209617664259</v>
      </c>
      <c r="AQ1565" s="166">
        <f t="shared" si="564"/>
        <v>4691.9936484697046</v>
      </c>
      <c r="AR1565" s="171">
        <f t="shared" si="546"/>
        <v>0.34592755411945586</v>
      </c>
    </row>
    <row r="1566" spans="1:44" x14ac:dyDescent="0.25">
      <c r="A1566" s="159" t="s">
        <v>1311</v>
      </c>
      <c r="B1566" s="160">
        <v>41120</v>
      </c>
      <c r="C1566" s="161">
        <v>4301351065</v>
      </c>
      <c r="D1566" s="162">
        <v>148</v>
      </c>
      <c r="E1566" s="162">
        <v>11701</v>
      </c>
      <c r="F1566" s="162" t="s">
        <v>1695</v>
      </c>
      <c r="G1566" s="162" t="s">
        <v>1696</v>
      </c>
      <c r="H1566" s="162">
        <v>40.079140000000002</v>
      </c>
      <c r="I1566" s="163">
        <v>-110.178389999999</v>
      </c>
      <c r="J1566" s="161">
        <v>11701</v>
      </c>
      <c r="K1566" s="162">
        <v>365</v>
      </c>
      <c r="L1566" s="162">
        <v>730</v>
      </c>
      <c r="M1566" s="162">
        <v>1095</v>
      </c>
      <c r="N1566" s="162">
        <v>1460</v>
      </c>
      <c r="O1566" s="162">
        <v>1825</v>
      </c>
      <c r="P1566" s="162">
        <v>2190</v>
      </c>
      <c r="Q1566" s="164">
        <v>2.3290384453705478E-4</v>
      </c>
      <c r="R1566" s="165">
        <f t="shared" si="552"/>
        <v>10747.405804943137</v>
      </c>
      <c r="S1566" s="165">
        <f t="shared" si="553"/>
        <v>9871.5264965494771</v>
      </c>
      <c r="T1566" s="165">
        <f t="shared" si="554"/>
        <v>9067.0285593253429</v>
      </c>
      <c r="U1566" s="165">
        <f t="shared" si="555"/>
        <v>8328.0946390973768</v>
      </c>
      <c r="V1566" s="165">
        <f t="shared" si="556"/>
        <v>7649.3814775105502</v>
      </c>
      <c r="W1566" s="166">
        <f t="shared" si="557"/>
        <v>7025.981274730485</v>
      </c>
      <c r="X1566" s="159"/>
      <c r="Y1566" s="167">
        <f t="shared" si="549"/>
        <v>17.253639344</v>
      </c>
      <c r="Z1566" s="168">
        <f t="shared" si="558"/>
        <v>2161.1821497569995</v>
      </c>
      <c r="AA1566" s="166">
        <f t="shared" si="559"/>
        <v>6905.846409568343</v>
      </c>
      <c r="AB1566" s="159"/>
      <c r="AC1566" s="169"/>
      <c r="AD1566" s="161" t="s">
        <v>1311</v>
      </c>
      <c r="AE1566" s="170">
        <v>41120</v>
      </c>
      <c r="AF1566" s="165">
        <f t="shared" si="560"/>
        <v>10747.405804943137</v>
      </c>
      <c r="AG1566" s="171">
        <f t="shared" si="550"/>
        <v>15.847522745244072</v>
      </c>
      <c r="AH1566" s="165">
        <f t="shared" si="561"/>
        <v>9871.5264965494771</v>
      </c>
      <c r="AI1566" s="172">
        <f t="shared" si="551"/>
        <v>14.556000166328051</v>
      </c>
      <c r="AJ1566" s="168">
        <f t="shared" si="568"/>
        <v>2161.1821497569995</v>
      </c>
      <c r="AK1566" s="166">
        <f t="shared" si="569"/>
        <v>6905.846409568343</v>
      </c>
      <c r="AL1566" s="171">
        <f t="shared" si="543"/>
        <v>3.6959068912388124</v>
      </c>
      <c r="AM1566" s="165">
        <f t="shared" si="562"/>
        <v>8328.0946390973768</v>
      </c>
      <c r="AN1566" s="171">
        <f t="shared" si="544"/>
        <v>0.61400709907566065</v>
      </c>
      <c r="AO1566" s="165">
        <f t="shared" si="563"/>
        <v>7649.3814775105502</v>
      </c>
      <c r="AP1566" s="173">
        <f t="shared" si="545"/>
        <v>0.56396747806871628</v>
      </c>
      <c r="AQ1566" s="166">
        <f t="shared" si="564"/>
        <v>7025.981274730485</v>
      </c>
      <c r="AR1566" s="171">
        <f t="shared" si="546"/>
        <v>0.51800592663830991</v>
      </c>
    </row>
    <row r="1567" spans="1:44" x14ac:dyDescent="0.25">
      <c r="A1567" s="159" t="s">
        <v>1358</v>
      </c>
      <c r="B1567" s="160">
        <v>41122</v>
      </c>
      <c r="C1567" s="161">
        <v>4301351224</v>
      </c>
      <c r="D1567" s="162">
        <v>149</v>
      </c>
      <c r="E1567" s="162">
        <v>25040</v>
      </c>
      <c r="F1567" s="162" t="s">
        <v>1695</v>
      </c>
      <c r="G1567" s="162" t="s">
        <v>1696</v>
      </c>
      <c r="H1567" s="162">
        <v>40.197539999999897</v>
      </c>
      <c r="I1567" s="163">
        <v>-110.13200000000001</v>
      </c>
      <c r="J1567" s="161">
        <v>25040</v>
      </c>
      <c r="K1567" s="162">
        <v>365</v>
      </c>
      <c r="L1567" s="162">
        <v>730</v>
      </c>
      <c r="M1567" s="162">
        <v>1095</v>
      </c>
      <c r="N1567" s="162">
        <v>1460</v>
      </c>
      <c r="O1567" s="162">
        <v>1825</v>
      </c>
      <c r="P1567" s="162">
        <v>2190</v>
      </c>
      <c r="Q1567" s="164">
        <v>2.3290384453705478E-4</v>
      </c>
      <c r="R1567" s="165">
        <f t="shared" si="552"/>
        <v>22999.319832131965</v>
      </c>
      <c r="S1567" s="165">
        <f t="shared" si="553"/>
        <v>21124.948591880944</v>
      </c>
      <c r="T1567" s="165">
        <f t="shared" si="554"/>
        <v>19403.332631869634</v>
      </c>
      <c r="U1567" s="165">
        <f t="shared" si="555"/>
        <v>17822.022883770474</v>
      </c>
      <c r="V1567" s="165">
        <f t="shared" si="556"/>
        <v>16369.584838634662</v>
      </c>
      <c r="W1567" s="166">
        <f t="shared" si="557"/>
        <v>15035.515863537419</v>
      </c>
      <c r="X1567" s="159"/>
      <c r="Y1567" s="167">
        <f t="shared" si="549"/>
        <v>36.92258176</v>
      </c>
      <c r="Z1567" s="168">
        <f t="shared" si="558"/>
        <v>4624.9039423908443</v>
      </c>
      <c r="AA1567" s="166">
        <f t="shared" si="559"/>
        <v>14778.428689478789</v>
      </c>
      <c r="AB1567" s="159"/>
      <c r="AC1567" s="169"/>
      <c r="AD1567" s="161" t="s">
        <v>1358</v>
      </c>
      <c r="AE1567" s="170">
        <v>41122</v>
      </c>
      <c r="AF1567" s="165">
        <f t="shared" si="560"/>
        <v>22999.319832131965</v>
      </c>
      <c r="AG1567" s="171">
        <f t="shared" si="550"/>
        <v>33.913509062551192</v>
      </c>
      <c r="AH1567" s="165">
        <f t="shared" si="561"/>
        <v>21124.948591880944</v>
      </c>
      <c r="AI1567" s="172">
        <f t="shared" si="551"/>
        <v>31.149666196466494</v>
      </c>
      <c r="AJ1567" s="168">
        <f t="shared" si="568"/>
        <v>4624.9039423908443</v>
      </c>
      <c r="AK1567" s="166">
        <f t="shared" si="569"/>
        <v>14778.428689478789</v>
      </c>
      <c r="AL1567" s="171">
        <f t="shared" si="543"/>
        <v>7.9091965265037061</v>
      </c>
      <c r="AM1567" s="165">
        <f t="shared" si="562"/>
        <v>17822.022883770474</v>
      </c>
      <c r="AN1567" s="171">
        <f t="shared" si="544"/>
        <v>1.3139678455563235</v>
      </c>
      <c r="AO1567" s="165">
        <f t="shared" si="563"/>
        <v>16369.584838634662</v>
      </c>
      <c r="AP1567" s="173">
        <f t="shared" si="545"/>
        <v>1.2068836553149864</v>
      </c>
      <c r="AQ1567" s="166">
        <f t="shared" si="564"/>
        <v>15035.515863537419</v>
      </c>
      <c r="AR1567" s="171">
        <f t="shared" si="546"/>
        <v>1.1085264851741969</v>
      </c>
    </row>
    <row r="1568" spans="1:44" x14ac:dyDescent="0.25">
      <c r="A1568" s="43" t="s">
        <v>1333</v>
      </c>
      <c r="B1568" s="4">
        <v>41124</v>
      </c>
      <c r="C1568" s="37">
        <v>4301351115</v>
      </c>
      <c r="D1568" s="38">
        <v>151</v>
      </c>
      <c r="E1568" s="38">
        <v>2896</v>
      </c>
      <c r="F1568" s="38" t="s">
        <v>1695</v>
      </c>
      <c r="G1568" s="38" t="s">
        <v>1696</v>
      </c>
      <c r="H1568" s="38">
        <v>40.057699999999897</v>
      </c>
      <c r="I1568" s="39">
        <v>-110.15933</v>
      </c>
      <c r="J1568" s="37">
        <v>2896</v>
      </c>
      <c r="K1568" s="38">
        <v>365</v>
      </c>
      <c r="L1568" s="38">
        <v>730</v>
      </c>
      <c r="M1568" s="38">
        <v>1095</v>
      </c>
      <c r="N1568" s="38">
        <v>1460</v>
      </c>
      <c r="O1568" s="38">
        <v>1825</v>
      </c>
      <c r="P1568" s="38">
        <v>2190</v>
      </c>
      <c r="Q1568" s="40">
        <v>2.3290384453705478E-4</v>
      </c>
      <c r="R1568" s="41">
        <f t="shared" si="552"/>
        <v>2659.9852329813966</v>
      </c>
      <c r="S1568" s="41">
        <f t="shared" si="553"/>
        <v>2443.2049170162622</v>
      </c>
      <c r="T1568" s="41">
        <f t="shared" si="554"/>
        <v>2244.0915056667118</v>
      </c>
      <c r="U1568" s="41">
        <f t="shared" si="555"/>
        <v>2061.2052025319203</v>
      </c>
      <c r="V1568" s="41">
        <f t="shared" si="556"/>
        <v>1893.2235500273955</v>
      </c>
      <c r="W1568" s="42">
        <f t="shared" si="557"/>
        <v>1738.931866645542</v>
      </c>
      <c r="X1568" s="43"/>
      <c r="Y1568" s="176">
        <f t="shared" si="549"/>
        <v>4.2702794239999999</v>
      </c>
      <c r="Z1568" s="155">
        <f t="shared" si="558"/>
        <v>534.89304381644911</v>
      </c>
      <c r="AA1568" s="156">
        <f t="shared" si="559"/>
        <v>1709.1984618502627</v>
      </c>
      <c r="AB1568" s="43"/>
      <c r="AC1568" s="175"/>
      <c r="AD1568" s="37" t="s">
        <v>1333</v>
      </c>
      <c r="AE1568" s="57">
        <v>41124</v>
      </c>
      <c r="AF1568" s="41">
        <f t="shared" si="560"/>
        <v>2659.9852329813966</v>
      </c>
      <c r="AG1568" s="85">
        <f t="shared" si="550"/>
        <v>3.9222652653813204</v>
      </c>
      <c r="AH1568" s="41">
        <f>S1568</f>
        <v>2443.2049170162622</v>
      </c>
      <c r="AI1568" s="87">
        <f t="shared" si="551"/>
        <v>3.6026131511568273</v>
      </c>
      <c r="AJ1568" s="155">
        <f t="shared" ref="AJ1568" si="570">T1568</f>
        <v>2244.0915056667118</v>
      </c>
      <c r="AK1568" s="56"/>
      <c r="AL1568" s="85">
        <f>AJ1568*$X$11</f>
        <v>3.3090116651318158</v>
      </c>
      <c r="AM1568" s="41">
        <f t="shared" si="562"/>
        <v>2061.2052025319203</v>
      </c>
      <c r="AN1568" s="85">
        <f>(AM1568*$X$11)</f>
        <v>3.0393377641622279</v>
      </c>
      <c r="AO1568" s="41">
        <f t="shared" si="563"/>
        <v>1893.2235500273955</v>
      </c>
      <c r="AP1568" s="91">
        <f>(AO1568*$X$11)</f>
        <v>2.7916414263515956</v>
      </c>
      <c r="AQ1568" s="42">
        <f t="shared" si="564"/>
        <v>1738.931866645542</v>
      </c>
      <c r="AR1568" s="85">
        <f>(AQ1568*$X$11)</f>
        <v>2.5641315503709841</v>
      </c>
    </row>
    <row r="1569" spans="1:44" x14ac:dyDescent="0.25">
      <c r="A1569" s="159" t="s">
        <v>1355</v>
      </c>
      <c r="B1569" s="160">
        <v>41124</v>
      </c>
      <c r="C1569" s="161">
        <v>4301351194</v>
      </c>
      <c r="D1569" s="162">
        <v>142</v>
      </c>
      <c r="E1569" s="162">
        <v>30993</v>
      </c>
      <c r="F1569" s="162" t="s">
        <v>1695</v>
      </c>
      <c r="G1569" s="162" t="s">
        <v>1696</v>
      </c>
      <c r="H1569" s="162">
        <v>40.185189999999899</v>
      </c>
      <c r="I1569" s="163">
        <v>-110.17955000000001</v>
      </c>
      <c r="J1569" s="161">
        <v>30993</v>
      </c>
      <c r="K1569" s="162">
        <v>365</v>
      </c>
      <c r="L1569" s="162">
        <v>730</v>
      </c>
      <c r="M1569" s="162">
        <v>1095</v>
      </c>
      <c r="N1569" s="162">
        <v>1460</v>
      </c>
      <c r="O1569" s="162">
        <v>1825</v>
      </c>
      <c r="P1569" s="162">
        <v>2190</v>
      </c>
      <c r="Q1569" s="164">
        <v>2.3290384453705478E-4</v>
      </c>
      <c r="R1569" s="165">
        <f t="shared" si="552"/>
        <v>28467.169311392412</v>
      </c>
      <c r="S1569" s="165">
        <f t="shared" si="553"/>
        <v>26147.185771092896</v>
      </c>
      <c r="T1569" s="165">
        <f t="shared" si="554"/>
        <v>24016.273492792952</v>
      </c>
      <c r="U1569" s="165">
        <f t="shared" si="555"/>
        <v>22059.023771433636</v>
      </c>
      <c r="V1569" s="165">
        <f t="shared" si="556"/>
        <v>20261.283662292495</v>
      </c>
      <c r="W1569" s="166">
        <f t="shared" si="557"/>
        <v>18610.053640519778</v>
      </c>
      <c r="X1569" s="159"/>
      <c r="Y1569" s="167">
        <f t="shared" si="549"/>
        <v>45.700542192</v>
      </c>
      <c r="Z1569" s="168">
        <f t="shared" si="558"/>
        <v>5724.4268325287312</v>
      </c>
      <c r="AA1569" s="166">
        <f t="shared" si="559"/>
        <v>18291.846660264222</v>
      </c>
      <c r="AB1569" s="159"/>
      <c r="AC1569" s="169"/>
      <c r="AD1569" s="161" t="s">
        <v>1355</v>
      </c>
      <c r="AE1569" s="170">
        <v>41124</v>
      </c>
      <c r="AF1569" s="165">
        <f t="shared" si="560"/>
        <v>28467.169311392412</v>
      </c>
      <c r="AG1569" s="171">
        <f t="shared" si="550"/>
        <v>41.97609370509781</v>
      </c>
      <c r="AH1569" s="165">
        <f t="shared" si="561"/>
        <v>26147.185771092896</v>
      </c>
      <c r="AI1569" s="172">
        <f t="shared" si="551"/>
        <v>38.5551758956504</v>
      </c>
      <c r="AJ1569" s="168">
        <f t="shared" ref="AJ1569:AK1574" si="571">Z1569</f>
        <v>5724.4268325287312</v>
      </c>
      <c r="AK1569" s="166">
        <f t="shared" si="571"/>
        <v>18291.846660264222</v>
      </c>
      <c r="AL1569" s="171">
        <f t="shared" si="543"/>
        <v>9.7895258764348778</v>
      </c>
      <c r="AM1569" s="165">
        <f t="shared" si="562"/>
        <v>22059.023771433636</v>
      </c>
      <c r="AN1569" s="171">
        <f t="shared" si="544"/>
        <v>1.6263500574012433</v>
      </c>
      <c r="AO1569" s="165">
        <f t="shared" si="563"/>
        <v>20261.283662292495</v>
      </c>
      <c r="AP1569" s="173">
        <f t="shared" si="545"/>
        <v>1.4938077128265725</v>
      </c>
      <c r="AQ1569" s="166">
        <f t="shared" si="564"/>
        <v>18610.053640519778</v>
      </c>
      <c r="AR1569" s="171">
        <f t="shared" si="546"/>
        <v>1.3720671467653309</v>
      </c>
    </row>
    <row r="1570" spans="1:44" x14ac:dyDescent="0.25">
      <c r="A1570" s="159" t="s">
        <v>1644</v>
      </c>
      <c r="B1570" s="160">
        <v>41124</v>
      </c>
      <c r="C1570" s="161">
        <v>4304751898</v>
      </c>
      <c r="D1570" s="162">
        <v>151</v>
      </c>
      <c r="E1570" s="162">
        <v>4075</v>
      </c>
      <c r="F1570" s="162" t="s">
        <v>1695</v>
      </c>
      <c r="G1570" s="162" t="s">
        <v>1697</v>
      </c>
      <c r="H1570" s="162">
        <v>40.184109999999897</v>
      </c>
      <c r="I1570" s="163">
        <v>-109.828639999999</v>
      </c>
      <c r="J1570" s="161">
        <v>4075</v>
      </c>
      <c r="K1570" s="162">
        <v>365</v>
      </c>
      <c r="L1570" s="162">
        <v>730</v>
      </c>
      <c r="M1570" s="162">
        <v>1095</v>
      </c>
      <c r="N1570" s="162">
        <v>1460</v>
      </c>
      <c r="O1570" s="162">
        <v>1825</v>
      </c>
      <c r="P1570" s="162">
        <v>2190</v>
      </c>
      <c r="Q1570" s="164">
        <v>2.3290384453705478E-4</v>
      </c>
      <c r="R1570" s="165">
        <f t="shared" si="552"/>
        <v>3742.9004918505498</v>
      </c>
      <c r="S1570" s="165">
        <f t="shared" si="553"/>
        <v>3437.8660348208805</v>
      </c>
      <c r="T1570" s="165">
        <f t="shared" si="554"/>
        <v>3157.6909135330975</v>
      </c>
      <c r="U1570" s="165">
        <f t="shared" si="555"/>
        <v>2900.3491713803783</v>
      </c>
      <c r="V1570" s="165">
        <f t="shared" si="556"/>
        <v>2663.9799607602336</v>
      </c>
      <c r="W1570" s="166">
        <f t="shared" si="557"/>
        <v>2446.874087217052</v>
      </c>
      <c r="X1570" s="159"/>
      <c r="Y1570" s="167">
        <f t="shared" si="549"/>
        <v>6.0087668000000001</v>
      </c>
      <c r="Z1570" s="168">
        <f t="shared" si="558"/>
        <v>752.6550944585739</v>
      </c>
      <c r="AA1570" s="166">
        <f t="shared" si="559"/>
        <v>2405.0358190745237</v>
      </c>
      <c r="AB1570" s="159"/>
      <c r="AC1570" s="169"/>
      <c r="AD1570" s="161" t="s">
        <v>1644</v>
      </c>
      <c r="AE1570" s="170">
        <v>41124</v>
      </c>
      <c r="AF1570" s="165">
        <f t="shared" si="560"/>
        <v>3742.9004918505498</v>
      </c>
      <c r="AG1570" s="171">
        <f t="shared" si="550"/>
        <v>5.5190714628552771</v>
      </c>
      <c r="AH1570" s="165">
        <f t="shared" si="561"/>
        <v>3437.8660348208805</v>
      </c>
      <c r="AI1570" s="172">
        <f t="shared" si="551"/>
        <v>5.06928473444892</v>
      </c>
      <c r="AJ1570" s="168">
        <f t="shared" si="571"/>
        <v>752.6550944585739</v>
      </c>
      <c r="AK1570" s="166">
        <f t="shared" si="571"/>
        <v>2405.0358190745237</v>
      </c>
      <c r="AL1570" s="171">
        <f t="shared" si="543"/>
        <v>1.2871396104433948</v>
      </c>
      <c r="AM1570" s="165">
        <f t="shared" si="562"/>
        <v>2900.3491713803783</v>
      </c>
      <c r="AN1570" s="171">
        <f t="shared" si="544"/>
        <v>0.21383462342819559</v>
      </c>
      <c r="AO1570" s="165">
        <f t="shared" si="563"/>
        <v>2663.9799607602336</v>
      </c>
      <c r="AP1570" s="173">
        <f t="shared" si="545"/>
        <v>0.19640778336296205</v>
      </c>
      <c r="AQ1570" s="166">
        <f t="shared" si="564"/>
        <v>2446.874087217052</v>
      </c>
      <c r="AR1570" s="171">
        <f t="shared" si="546"/>
        <v>0.18040117520306917</v>
      </c>
    </row>
    <row r="1571" spans="1:44" x14ac:dyDescent="0.25">
      <c r="A1571" s="159" t="s">
        <v>1334</v>
      </c>
      <c r="B1571" s="160">
        <v>41125</v>
      </c>
      <c r="C1571" s="161">
        <v>4301351117</v>
      </c>
      <c r="D1571" s="162">
        <v>151</v>
      </c>
      <c r="E1571" s="162">
        <v>5634</v>
      </c>
      <c r="F1571" s="162" t="s">
        <v>1695</v>
      </c>
      <c r="G1571" s="162" t="s">
        <v>1696</v>
      </c>
      <c r="H1571" s="162">
        <v>40.0576399999999</v>
      </c>
      <c r="I1571" s="163">
        <v>-110.15935</v>
      </c>
      <c r="J1571" s="161">
        <v>5634</v>
      </c>
      <c r="K1571" s="162">
        <v>365</v>
      </c>
      <c r="L1571" s="162">
        <v>730</v>
      </c>
      <c r="M1571" s="162">
        <v>1095</v>
      </c>
      <c r="N1571" s="162">
        <v>1460</v>
      </c>
      <c r="O1571" s="162">
        <v>1825</v>
      </c>
      <c r="P1571" s="162">
        <v>2190</v>
      </c>
      <c r="Q1571" s="164">
        <v>2.3290384453705478E-4</v>
      </c>
      <c r="R1571" s="165">
        <f t="shared" si="552"/>
        <v>5174.8469622296925</v>
      </c>
      <c r="S1571" s="165">
        <f t="shared" si="553"/>
        <v>4753.1134331732119</v>
      </c>
      <c r="T1571" s="165">
        <f t="shared" si="554"/>
        <v>4365.7498421706678</v>
      </c>
      <c r="U1571" s="165">
        <f t="shared" si="555"/>
        <v>4009.9551488483562</v>
      </c>
      <c r="V1571" s="165">
        <f t="shared" si="556"/>
        <v>3683.1565886927992</v>
      </c>
      <c r="W1571" s="166">
        <f t="shared" si="557"/>
        <v>3382.9910692959193</v>
      </c>
      <c r="X1571" s="159"/>
      <c r="Y1571" s="167">
        <f t="shared" si="549"/>
        <v>8.3075808959999993</v>
      </c>
      <c r="Z1571" s="168">
        <f t="shared" si="558"/>
        <v>1040.6033870379399</v>
      </c>
      <c r="AA1571" s="166">
        <f t="shared" si="559"/>
        <v>3325.1464551327276</v>
      </c>
      <c r="AB1571" s="159"/>
      <c r="AC1571" s="169"/>
      <c r="AD1571" s="161" t="s">
        <v>1334</v>
      </c>
      <c r="AE1571" s="170">
        <v>41125</v>
      </c>
      <c r="AF1571" s="165">
        <f t="shared" si="560"/>
        <v>5174.8469622296925</v>
      </c>
      <c r="AG1571" s="171">
        <f t="shared" si="550"/>
        <v>7.6305395390740198</v>
      </c>
      <c r="AH1571" s="165">
        <f t="shared" si="561"/>
        <v>4753.1134331732119</v>
      </c>
      <c r="AI1571" s="172">
        <f t="shared" si="551"/>
        <v>7.0086748942049599</v>
      </c>
      <c r="AJ1571" s="168">
        <f t="shared" si="571"/>
        <v>1040.6033870379399</v>
      </c>
      <c r="AK1571" s="166">
        <f t="shared" si="571"/>
        <v>3325.1464551327276</v>
      </c>
      <c r="AL1571" s="171">
        <f t="shared" si="543"/>
        <v>1.7795692184633338</v>
      </c>
      <c r="AM1571" s="165">
        <f t="shared" si="562"/>
        <v>4009.9551488483562</v>
      </c>
      <c r="AN1571" s="171">
        <f t="shared" si="544"/>
        <v>0.2956427652501728</v>
      </c>
      <c r="AO1571" s="165">
        <f t="shared" si="563"/>
        <v>3683.1565886927992</v>
      </c>
      <c r="AP1571" s="173">
        <f t="shared" si="545"/>
        <v>0.27154882244587197</v>
      </c>
      <c r="AQ1571" s="166">
        <f t="shared" si="564"/>
        <v>3382.9910692959193</v>
      </c>
      <c r="AR1571" s="171">
        <f t="shared" si="546"/>
        <v>0.24941845916419431</v>
      </c>
    </row>
    <row r="1572" spans="1:44" x14ac:dyDescent="0.25">
      <c r="A1572" s="159" t="s">
        <v>1335</v>
      </c>
      <c r="B1572" s="160">
        <v>41125</v>
      </c>
      <c r="C1572" s="161">
        <v>4301351118</v>
      </c>
      <c r="D1572" s="162">
        <v>151</v>
      </c>
      <c r="E1572" s="162">
        <v>9239</v>
      </c>
      <c r="F1572" s="162" t="s">
        <v>1695</v>
      </c>
      <c r="G1572" s="162" t="s">
        <v>1696</v>
      </c>
      <c r="H1572" s="162">
        <v>40.058030000000002</v>
      </c>
      <c r="I1572" s="163">
        <v>-110.16486</v>
      </c>
      <c r="J1572" s="161">
        <v>9239</v>
      </c>
      <c r="K1572" s="162">
        <v>365</v>
      </c>
      <c r="L1572" s="162">
        <v>730</v>
      </c>
      <c r="M1572" s="162">
        <v>1095</v>
      </c>
      <c r="N1572" s="162">
        <v>1460</v>
      </c>
      <c r="O1572" s="162">
        <v>1825</v>
      </c>
      <c r="P1572" s="162">
        <v>2190</v>
      </c>
      <c r="Q1572" s="164">
        <v>2.3290384453705478E-4</v>
      </c>
      <c r="R1572" s="165">
        <f t="shared" si="552"/>
        <v>8486.0509556336765</v>
      </c>
      <c r="S1572" s="165">
        <f t="shared" si="553"/>
        <v>7794.4648578429724</v>
      </c>
      <c r="T1572" s="165">
        <f t="shared" si="554"/>
        <v>7159.2408221183523</v>
      </c>
      <c r="U1572" s="165">
        <f t="shared" si="555"/>
        <v>6575.7855200940658</v>
      </c>
      <c r="V1572" s="165">
        <f t="shared" si="556"/>
        <v>6039.8799650217907</v>
      </c>
      <c r="W1572" s="166">
        <f t="shared" si="557"/>
        <v>5547.6490041222933</v>
      </c>
      <c r="X1572" s="159"/>
      <c r="Y1572" s="167">
        <f t="shared" si="549"/>
        <v>13.623312016</v>
      </c>
      <c r="Z1572" s="168">
        <f t="shared" si="558"/>
        <v>1706.449182258347</v>
      </c>
      <c r="AA1572" s="166">
        <f t="shared" si="559"/>
        <v>5452.7916398600055</v>
      </c>
      <c r="AB1572" s="159"/>
      <c r="AC1572" s="169"/>
      <c r="AD1572" s="161" t="s">
        <v>1335</v>
      </c>
      <c r="AE1572" s="170">
        <v>41125</v>
      </c>
      <c r="AF1572" s="165">
        <f t="shared" si="560"/>
        <v>8486.0509556336765</v>
      </c>
      <c r="AG1572" s="171">
        <f t="shared" si="550"/>
        <v>12.513055520323903</v>
      </c>
      <c r="AH1572" s="165">
        <f t="shared" si="561"/>
        <v>7794.4648578429724</v>
      </c>
      <c r="AI1572" s="172">
        <f t="shared" si="551"/>
        <v>11.493281389343208</v>
      </c>
      <c r="AJ1572" s="168">
        <f t="shared" si="571"/>
        <v>1706.449182258347</v>
      </c>
      <c r="AK1572" s="166">
        <f t="shared" si="571"/>
        <v>5452.7916398600055</v>
      </c>
      <c r="AL1572" s="171">
        <f t="shared" si="543"/>
        <v>2.9182534627942389</v>
      </c>
      <c r="AM1572" s="165">
        <f t="shared" si="562"/>
        <v>6575.7855200940658</v>
      </c>
      <c r="AN1572" s="171">
        <f t="shared" si="544"/>
        <v>0.48481425419707963</v>
      </c>
      <c r="AO1572" s="165">
        <f t="shared" si="563"/>
        <v>6039.8799650217907</v>
      </c>
      <c r="AP1572" s="173">
        <f t="shared" si="545"/>
        <v>0.44530343815715495</v>
      </c>
      <c r="AQ1572" s="166">
        <f t="shared" si="564"/>
        <v>5547.6490041222933</v>
      </c>
      <c r="AR1572" s="171">
        <f t="shared" si="546"/>
        <v>0.40901262765672552</v>
      </c>
    </row>
    <row r="1573" spans="1:44" x14ac:dyDescent="0.25">
      <c r="A1573" s="159" t="s">
        <v>1365</v>
      </c>
      <c r="B1573" s="160">
        <v>41126</v>
      </c>
      <c r="C1573" s="161">
        <v>4301351241</v>
      </c>
      <c r="D1573" s="162">
        <v>149</v>
      </c>
      <c r="E1573" s="162">
        <v>33443</v>
      </c>
      <c r="F1573" s="162" t="s">
        <v>1695</v>
      </c>
      <c r="G1573" s="162" t="s">
        <v>1696</v>
      </c>
      <c r="H1573" s="162">
        <v>40.208379999999899</v>
      </c>
      <c r="I1573" s="163">
        <v>-110.593239999999</v>
      </c>
      <c r="J1573" s="161">
        <v>33443</v>
      </c>
      <c r="K1573" s="162">
        <v>365</v>
      </c>
      <c r="L1573" s="162">
        <v>730</v>
      </c>
      <c r="M1573" s="162">
        <v>1095</v>
      </c>
      <c r="N1573" s="162">
        <v>1460</v>
      </c>
      <c r="O1573" s="162">
        <v>1825</v>
      </c>
      <c r="P1573" s="162">
        <v>2190</v>
      </c>
      <c r="Q1573" s="164">
        <v>2.3290384453705478E-4</v>
      </c>
      <c r="R1573" s="165">
        <f t="shared" si="552"/>
        <v>30717.502122443664</v>
      </c>
      <c r="S1573" s="165">
        <f t="shared" si="553"/>
        <v>28214.123632518946</v>
      </c>
      <c r="T1573" s="165">
        <f t="shared" si="554"/>
        <v>25914.76250829138</v>
      </c>
      <c r="U1573" s="165">
        <f t="shared" si="555"/>
        <v>23802.791984901593</v>
      </c>
      <c r="V1573" s="165">
        <f t="shared" si="556"/>
        <v>21862.940325817053</v>
      </c>
      <c r="W1573" s="166">
        <f t="shared" si="557"/>
        <v>20081.180392343529</v>
      </c>
      <c r="X1573" s="159"/>
      <c r="Y1573" s="167">
        <f t="shared" si="549"/>
        <v>49.313174992</v>
      </c>
      <c r="Z1573" s="168">
        <f t="shared" si="558"/>
        <v>6176.9433923872602</v>
      </c>
      <c r="AA1573" s="166">
        <f t="shared" si="559"/>
        <v>19737.81911590412</v>
      </c>
      <c r="AB1573" s="159"/>
      <c r="AC1573" s="169"/>
      <c r="AD1573" s="161" t="s">
        <v>1365</v>
      </c>
      <c r="AE1573" s="170">
        <v>41126</v>
      </c>
      <c r="AF1573" s="165">
        <f t="shared" si="560"/>
        <v>30717.502122443664</v>
      </c>
      <c r="AG1573" s="171">
        <f t="shared" si="550"/>
        <v>45.294308449636567</v>
      </c>
      <c r="AH1573" s="165">
        <f t="shared" si="561"/>
        <v>28214.123632518946</v>
      </c>
      <c r="AI1573" s="172">
        <f t="shared" si="551"/>
        <v>41.602966717589013</v>
      </c>
      <c r="AJ1573" s="168">
        <f t="shared" si="571"/>
        <v>6176.9433923872602</v>
      </c>
      <c r="AK1573" s="166">
        <f t="shared" si="571"/>
        <v>19737.81911590412</v>
      </c>
      <c r="AL1573" s="171">
        <f t="shared" si="543"/>
        <v>10.563388955106367</v>
      </c>
      <c r="AM1573" s="165">
        <f t="shared" si="562"/>
        <v>23802.791984901593</v>
      </c>
      <c r="AN1573" s="171">
        <f t="shared" si="544"/>
        <v>1.7549132052292384</v>
      </c>
      <c r="AO1573" s="165">
        <f t="shared" si="563"/>
        <v>21862.940325817053</v>
      </c>
      <c r="AP1573" s="173">
        <f t="shared" si="545"/>
        <v>1.6118933739895804</v>
      </c>
      <c r="AQ1573" s="166">
        <f t="shared" si="564"/>
        <v>20081.180392343529</v>
      </c>
      <c r="AR1573" s="171">
        <f t="shared" si="546"/>
        <v>1.4805292030223911</v>
      </c>
    </row>
    <row r="1574" spans="1:44" x14ac:dyDescent="0.25">
      <c r="A1574" s="159" t="s">
        <v>1619</v>
      </c>
      <c r="B1574" s="160">
        <v>41126</v>
      </c>
      <c r="C1574" s="161">
        <v>4304751664</v>
      </c>
      <c r="D1574" s="162">
        <v>151</v>
      </c>
      <c r="E1574" s="162">
        <v>9594</v>
      </c>
      <c r="F1574" s="162" t="s">
        <v>1695</v>
      </c>
      <c r="G1574" s="162" t="s">
        <v>1697</v>
      </c>
      <c r="H1574" s="162">
        <v>40.176760000000002</v>
      </c>
      <c r="I1574" s="163">
        <v>-109.795469999999</v>
      </c>
      <c r="J1574" s="161">
        <v>9594</v>
      </c>
      <c r="K1574" s="162">
        <v>365</v>
      </c>
      <c r="L1574" s="162">
        <v>730</v>
      </c>
      <c r="M1574" s="162">
        <v>1095</v>
      </c>
      <c r="N1574" s="162">
        <v>1460</v>
      </c>
      <c r="O1574" s="162">
        <v>1825</v>
      </c>
      <c r="P1574" s="162">
        <v>2190</v>
      </c>
      <c r="Q1574" s="164">
        <v>2.3290384453705478E-4</v>
      </c>
      <c r="R1574" s="165">
        <f t="shared" si="552"/>
        <v>8812.1195874390614</v>
      </c>
      <c r="S1574" s="165">
        <f t="shared" si="553"/>
        <v>8093.9599357230736</v>
      </c>
      <c r="T1574" s="165">
        <f t="shared" si="554"/>
        <v>7434.3280059966964</v>
      </c>
      <c r="U1574" s="165">
        <f t="shared" si="555"/>
        <v>6828.4539755149326</v>
      </c>
      <c r="V1574" s="165">
        <f t="shared" si="556"/>
        <v>6271.9567468794312</v>
      </c>
      <c r="W1574" s="166">
        <f t="shared" si="557"/>
        <v>5760.8122681620607</v>
      </c>
      <c r="X1574" s="159"/>
      <c r="Y1574" s="167">
        <f t="shared" si="549"/>
        <v>14.146775135999999</v>
      </c>
      <c r="Z1574" s="168">
        <f t="shared" si="558"/>
        <v>1772.0179082786647</v>
      </c>
      <c r="AA1574" s="166">
        <f t="shared" si="559"/>
        <v>5662.310097718032</v>
      </c>
      <c r="AB1574" s="159"/>
      <c r="AC1574" s="169"/>
      <c r="AD1574" s="161" t="s">
        <v>1619</v>
      </c>
      <c r="AE1574" s="170">
        <v>41126</v>
      </c>
      <c r="AF1574" s="165">
        <f t="shared" si="560"/>
        <v>8812.1195874390614</v>
      </c>
      <c r="AG1574" s="171">
        <f t="shared" si="550"/>
        <v>12.993858064940742</v>
      </c>
      <c r="AH1574" s="165">
        <f t="shared" si="561"/>
        <v>8093.9599357230736</v>
      </c>
      <c r="AI1574" s="172">
        <f t="shared" si="551"/>
        <v>11.934900059460844</v>
      </c>
      <c r="AJ1574" s="168">
        <f t="shared" si="571"/>
        <v>1772.0179082786647</v>
      </c>
      <c r="AK1574" s="166">
        <f t="shared" si="571"/>
        <v>5662.310097718032</v>
      </c>
      <c r="AL1574" s="171">
        <f t="shared" si="543"/>
        <v>3.0303846435813324</v>
      </c>
      <c r="AM1574" s="165">
        <f t="shared" si="562"/>
        <v>6828.4539755149326</v>
      </c>
      <c r="AN1574" s="171">
        <f t="shared" si="544"/>
        <v>0.50344279194358488</v>
      </c>
      <c r="AO1574" s="165">
        <f t="shared" si="563"/>
        <v>6271.9567468794312</v>
      </c>
      <c r="AP1574" s="173">
        <f t="shared" si="545"/>
        <v>0.46241380946852961</v>
      </c>
      <c r="AQ1574" s="166">
        <f t="shared" si="564"/>
        <v>5760.8122681620607</v>
      </c>
      <c r="AR1574" s="171">
        <f t="shared" si="546"/>
        <v>0.42472855825723821</v>
      </c>
    </row>
    <row r="1575" spans="1:44" x14ac:dyDescent="0.25">
      <c r="A1575" s="43" t="s">
        <v>1293</v>
      </c>
      <c r="B1575" s="4">
        <v>41130</v>
      </c>
      <c r="C1575" s="37">
        <v>4301350954</v>
      </c>
      <c r="D1575" s="38">
        <v>145</v>
      </c>
      <c r="E1575" s="38">
        <v>3410</v>
      </c>
      <c r="F1575" s="38" t="s">
        <v>1695</v>
      </c>
      <c r="G1575" s="38" t="s">
        <v>1696</v>
      </c>
      <c r="H1575" s="38">
        <v>40.254379999999898</v>
      </c>
      <c r="I1575" s="39">
        <v>-110.0731</v>
      </c>
      <c r="J1575" s="37">
        <v>3410</v>
      </c>
      <c r="K1575" s="38">
        <v>365</v>
      </c>
      <c r="L1575" s="38">
        <v>730</v>
      </c>
      <c r="M1575" s="38">
        <v>1095</v>
      </c>
      <c r="N1575" s="38">
        <v>1460</v>
      </c>
      <c r="O1575" s="38">
        <v>1825</v>
      </c>
      <c r="P1575" s="38">
        <v>2190</v>
      </c>
      <c r="Q1575" s="40">
        <v>2.3290384453705478E-4</v>
      </c>
      <c r="R1575" s="41">
        <f t="shared" si="552"/>
        <v>3132.0958717080675</v>
      </c>
      <c r="S1575" s="41">
        <f t="shared" si="553"/>
        <v>2876.8400438623808</v>
      </c>
      <c r="T1575" s="41">
        <f t="shared" si="554"/>
        <v>2642.3867521835245</v>
      </c>
      <c r="U1575" s="41">
        <f t="shared" si="555"/>
        <v>2427.0406562962185</v>
      </c>
      <c r="V1575" s="41">
        <f t="shared" si="556"/>
        <v>2229.2445806607107</v>
      </c>
      <c r="W1575" s="42">
        <f t="shared" si="557"/>
        <v>2047.5682545791774</v>
      </c>
      <c r="X1575" s="43"/>
      <c r="Y1575" s="176">
        <f t="shared" si="549"/>
        <v>5.0281950399999999</v>
      </c>
      <c r="Z1575" s="155">
        <f t="shared" si="558"/>
        <v>629.82917106840171</v>
      </c>
      <c r="AA1575" s="156">
        <f t="shared" si="559"/>
        <v>2012.5575811151227</v>
      </c>
      <c r="AB1575" s="43"/>
      <c r="AC1575" s="175"/>
      <c r="AD1575" s="37" t="s">
        <v>1293</v>
      </c>
      <c r="AE1575" s="57">
        <v>41130</v>
      </c>
      <c r="AF1575" s="41">
        <f t="shared" si="560"/>
        <v>3132.0958717080675</v>
      </c>
      <c r="AG1575" s="85">
        <f t="shared" si="550"/>
        <v>4.6184131750519004</v>
      </c>
      <c r="AH1575" s="41">
        <f t="shared" si="561"/>
        <v>2876.8400438623808</v>
      </c>
      <c r="AI1575" s="87">
        <f t="shared" si="551"/>
        <v>4.2420272256370106</v>
      </c>
      <c r="AJ1575" s="155">
        <f t="shared" ref="AJ1575" si="572">T1575</f>
        <v>2642.3867521835245</v>
      </c>
      <c r="AK1575" s="56"/>
      <c r="AL1575" s="85">
        <f>AJ1575*$X$11</f>
        <v>3.896315531111703</v>
      </c>
      <c r="AM1575" s="41">
        <f t="shared" si="562"/>
        <v>2427.0406562962185</v>
      </c>
      <c r="AN1575" s="85">
        <f>(AM1575*$X$11)</f>
        <v>3.5787782374976511</v>
      </c>
      <c r="AO1575" s="41">
        <f t="shared" si="563"/>
        <v>2229.2445806607107</v>
      </c>
      <c r="AP1575" s="91">
        <f>(AO1575*$X$11)</f>
        <v>3.2871192209457667</v>
      </c>
      <c r="AQ1575" s="42">
        <f t="shared" si="564"/>
        <v>2047.5682545791774</v>
      </c>
      <c r="AR1575" s="85">
        <f>(AQ1575*$X$11)</f>
        <v>3.0192294843801983</v>
      </c>
    </row>
    <row r="1576" spans="1:44" x14ac:dyDescent="0.25">
      <c r="A1576" s="159" t="s">
        <v>1329</v>
      </c>
      <c r="B1576" s="160">
        <v>41130</v>
      </c>
      <c r="C1576" s="161">
        <v>4301351108</v>
      </c>
      <c r="D1576" s="162">
        <v>141</v>
      </c>
      <c r="E1576" s="162">
        <v>11714</v>
      </c>
      <c r="F1576" s="162" t="s">
        <v>1695</v>
      </c>
      <c r="G1576" s="162" t="s">
        <v>1696</v>
      </c>
      <c r="H1576" s="162">
        <v>40.061590000000002</v>
      </c>
      <c r="I1576" s="163">
        <v>-110.146289999999</v>
      </c>
      <c r="J1576" s="161">
        <v>11714</v>
      </c>
      <c r="K1576" s="162">
        <v>365</v>
      </c>
      <c r="L1576" s="162">
        <v>730</v>
      </c>
      <c r="M1576" s="162">
        <v>1095</v>
      </c>
      <c r="N1576" s="162">
        <v>1460</v>
      </c>
      <c r="O1576" s="162">
        <v>1825</v>
      </c>
      <c r="P1576" s="162">
        <v>2190</v>
      </c>
      <c r="Q1576" s="164">
        <v>2.3290384453705478E-4</v>
      </c>
      <c r="R1576" s="165">
        <f t="shared" si="552"/>
        <v>10759.346346389531</v>
      </c>
      <c r="S1576" s="165">
        <f t="shared" si="553"/>
        <v>9882.493921936637</v>
      </c>
      <c r="T1576" s="165">
        <f t="shared" si="554"/>
        <v>9077.1021745096205</v>
      </c>
      <c r="U1576" s="165">
        <f t="shared" si="555"/>
        <v>8337.3472867606761</v>
      </c>
      <c r="V1576" s="165">
        <f t="shared" si="556"/>
        <v>7657.8800638884359</v>
      </c>
      <c r="W1576" s="166">
        <f t="shared" si="557"/>
        <v>7033.7872534136313</v>
      </c>
      <c r="X1576" s="159"/>
      <c r="Y1576" s="167">
        <f t="shared" si="549"/>
        <v>17.272808416</v>
      </c>
      <c r="Z1576" s="168">
        <f t="shared" si="558"/>
        <v>2163.5832580337997</v>
      </c>
      <c r="AA1576" s="166">
        <f t="shared" si="559"/>
        <v>6913.5189164758203</v>
      </c>
      <c r="AB1576" s="159"/>
      <c r="AC1576" s="169"/>
      <c r="AD1576" s="161" t="s">
        <v>1329</v>
      </c>
      <c r="AE1576" s="170">
        <v>41130</v>
      </c>
      <c r="AF1576" s="165">
        <f t="shared" si="560"/>
        <v>10759.346346389531</v>
      </c>
      <c r="AG1576" s="171">
        <f t="shared" si="550"/>
        <v>15.865129598990604</v>
      </c>
      <c r="AH1576" s="165">
        <f t="shared" si="561"/>
        <v>9882.493921936637</v>
      </c>
      <c r="AI1576" s="172">
        <f t="shared" si="551"/>
        <v>14.572172117628137</v>
      </c>
      <c r="AJ1576" s="168">
        <f>Z1576</f>
        <v>2163.5832580337997</v>
      </c>
      <c r="AK1576" s="166">
        <f>AA1576</f>
        <v>6913.5189164758203</v>
      </c>
      <c r="AL1576" s="171">
        <f t="shared" si="543"/>
        <v>3.7000131034929877</v>
      </c>
      <c r="AM1576" s="165">
        <f t="shared" si="562"/>
        <v>8337.3472867606761</v>
      </c>
      <c r="AN1576" s="171">
        <f t="shared" si="544"/>
        <v>0.61468927088046221</v>
      </c>
      <c r="AO1576" s="165">
        <f t="shared" si="563"/>
        <v>7657.8800638884359</v>
      </c>
      <c r="AP1576" s="173">
        <f t="shared" si="545"/>
        <v>0.56459405504631599</v>
      </c>
      <c r="AQ1576" s="166">
        <f t="shared" si="564"/>
        <v>7033.7872534136313</v>
      </c>
      <c r="AR1576" s="171">
        <f t="shared" si="546"/>
        <v>0.5185814395898779</v>
      </c>
    </row>
    <row r="1577" spans="1:44" x14ac:dyDescent="0.25">
      <c r="A1577" s="159" t="s">
        <v>1372</v>
      </c>
      <c r="B1577" s="160">
        <v>41130</v>
      </c>
      <c r="C1577" s="161">
        <v>4301351370</v>
      </c>
      <c r="D1577" s="162">
        <v>147</v>
      </c>
      <c r="E1577" s="162">
        <v>16125</v>
      </c>
      <c r="F1577" s="162" t="s">
        <v>1695</v>
      </c>
      <c r="G1577" s="162" t="s">
        <v>1696</v>
      </c>
      <c r="H1577" s="162">
        <v>40.247140000000002</v>
      </c>
      <c r="I1577" s="163">
        <v>-110.19423</v>
      </c>
      <c r="J1577" s="161">
        <v>16125</v>
      </c>
      <c r="K1577" s="162">
        <v>365</v>
      </c>
      <c r="L1577" s="162">
        <v>730</v>
      </c>
      <c r="M1577" s="162">
        <v>1095</v>
      </c>
      <c r="N1577" s="162">
        <v>1460</v>
      </c>
      <c r="O1577" s="162">
        <v>1825</v>
      </c>
      <c r="P1577" s="162">
        <v>2190</v>
      </c>
      <c r="Q1577" s="164">
        <v>2.3290384453705478E-4</v>
      </c>
      <c r="R1577" s="165">
        <f t="shared" si="552"/>
        <v>14810.863909469967</v>
      </c>
      <c r="S1577" s="165">
        <f t="shared" si="553"/>
        <v>13603.825720610232</v>
      </c>
      <c r="T1577" s="165">
        <f t="shared" si="554"/>
        <v>12495.157295882502</v>
      </c>
      <c r="U1577" s="165">
        <f t="shared" si="555"/>
        <v>11476.841813130945</v>
      </c>
      <c r="V1577" s="165">
        <f t="shared" si="556"/>
        <v>10541.515795646323</v>
      </c>
      <c r="W1577" s="166">
        <f t="shared" si="557"/>
        <v>9682.4158665950836</v>
      </c>
      <c r="X1577" s="159"/>
      <c r="Y1577" s="167">
        <f t="shared" si="549"/>
        <v>23.777021999999999</v>
      </c>
      <c r="Z1577" s="168">
        <f t="shared" si="558"/>
        <v>2978.2977664158293</v>
      </c>
      <c r="AA1577" s="166">
        <f t="shared" si="559"/>
        <v>9516.859529466672</v>
      </c>
      <c r="AB1577" s="159"/>
      <c r="AC1577" s="169"/>
      <c r="AD1577" s="161" t="s">
        <v>1372</v>
      </c>
      <c r="AE1577" s="170">
        <v>41130</v>
      </c>
      <c r="AF1577" s="165">
        <f t="shared" si="560"/>
        <v>14810.863909469967</v>
      </c>
      <c r="AG1577" s="171">
        <f t="shared" si="550"/>
        <v>21.839270512525481</v>
      </c>
      <c r="AH1577" s="165">
        <f t="shared" si="561"/>
        <v>13603.825720610232</v>
      </c>
      <c r="AI1577" s="172">
        <f t="shared" si="551"/>
        <v>20.059439593371494</v>
      </c>
      <c r="AJ1577" s="168">
        <f>Z1577</f>
        <v>2978.2977664158293</v>
      </c>
      <c r="AK1577" s="166">
        <f>AA1577</f>
        <v>9516.859529466672</v>
      </c>
      <c r="AL1577" s="171">
        <f t="shared" si="543"/>
        <v>5.0932825075827584</v>
      </c>
      <c r="AM1577" s="165">
        <f t="shared" si="562"/>
        <v>11476.841813130945</v>
      </c>
      <c r="AN1577" s="171">
        <f t="shared" si="544"/>
        <v>0.84615541172506858</v>
      </c>
      <c r="AO1577" s="165">
        <f t="shared" si="563"/>
        <v>10541.515795646323</v>
      </c>
      <c r="AP1577" s="173">
        <f t="shared" si="545"/>
        <v>0.77719644336877625</v>
      </c>
      <c r="AQ1577" s="166">
        <f t="shared" si="564"/>
        <v>9682.4158665950836</v>
      </c>
      <c r="AR1577" s="171">
        <f t="shared" si="546"/>
        <v>0.71385741107962974</v>
      </c>
    </row>
    <row r="1578" spans="1:44" x14ac:dyDescent="0.25">
      <c r="A1578" s="43" t="s">
        <v>1297</v>
      </c>
      <c r="B1578" s="4">
        <v>41131</v>
      </c>
      <c r="C1578" s="37">
        <v>4301350965</v>
      </c>
      <c r="D1578" s="38">
        <v>153</v>
      </c>
      <c r="E1578" s="38">
        <v>1420</v>
      </c>
      <c r="F1578" s="38" t="s">
        <v>1695</v>
      </c>
      <c r="G1578" s="38" t="s">
        <v>1696</v>
      </c>
      <c r="H1578" s="38">
        <v>40.03772</v>
      </c>
      <c r="I1578" s="39">
        <v>-110.65282000000001</v>
      </c>
      <c r="J1578" s="37">
        <v>1420</v>
      </c>
      <c r="K1578" s="38">
        <v>365</v>
      </c>
      <c r="L1578" s="38">
        <v>730</v>
      </c>
      <c r="M1578" s="38">
        <v>1095</v>
      </c>
      <c r="N1578" s="38">
        <v>1460</v>
      </c>
      <c r="O1578" s="38">
        <v>1825</v>
      </c>
      <c r="P1578" s="38">
        <v>2190</v>
      </c>
      <c r="Q1578" s="40">
        <v>2.3290384453705478E-4</v>
      </c>
      <c r="R1578" s="41">
        <f t="shared" si="552"/>
        <v>1304.2745272215413</v>
      </c>
      <c r="S1578" s="41">
        <f t="shared" si="553"/>
        <v>1197.9803115204049</v>
      </c>
      <c r="T1578" s="41">
        <f t="shared" si="554"/>
        <v>1100.3487355133739</v>
      </c>
      <c r="U1578" s="41">
        <f t="shared" si="555"/>
        <v>1010.6738216834693</v>
      </c>
      <c r="V1578" s="41">
        <f t="shared" si="556"/>
        <v>928.30712743055994</v>
      </c>
      <c r="W1578" s="42">
        <f t="shared" si="557"/>
        <v>852.65305615907096</v>
      </c>
      <c r="X1578" s="43"/>
      <c r="Y1578" s="176">
        <f t="shared" si="549"/>
        <v>2.0938524799999998</v>
      </c>
      <c r="Z1578" s="155">
        <f t="shared" si="558"/>
        <v>262.27490408126994</v>
      </c>
      <c r="AA1578" s="156">
        <f t="shared" si="559"/>
        <v>838.07383143210393</v>
      </c>
      <c r="AB1578" s="43"/>
      <c r="AC1578" s="175"/>
      <c r="AD1578" s="37" t="s">
        <v>1297</v>
      </c>
      <c r="AE1578" s="57">
        <v>41131</v>
      </c>
      <c r="AF1578" s="41">
        <f t="shared" si="560"/>
        <v>1304.2745272215413</v>
      </c>
      <c r="AG1578" s="85">
        <f t="shared" si="550"/>
        <v>1.9232101784673603</v>
      </c>
      <c r="AH1578" s="41">
        <f t="shared" si="561"/>
        <v>1197.9803115204049</v>
      </c>
      <c r="AI1578" s="87">
        <f t="shared" si="551"/>
        <v>1.766474680470544</v>
      </c>
      <c r="AJ1578" s="155">
        <f t="shared" ref="AJ1578" si="573">T1578</f>
        <v>1100.3487355133739</v>
      </c>
      <c r="AK1578" s="56"/>
      <c r="AL1578" s="85">
        <f>AJ1578*$X$11</f>
        <v>1.6225126258588323</v>
      </c>
      <c r="AM1578" s="41">
        <f t="shared" si="562"/>
        <v>1010.6738216834693</v>
      </c>
      <c r="AN1578" s="85">
        <f>(AM1578*$X$11)</f>
        <v>1.4902830197204295</v>
      </c>
      <c r="AO1578" s="41">
        <f t="shared" si="563"/>
        <v>928.30712743055994</v>
      </c>
      <c r="AP1578" s="91">
        <f>(AO1578*$X$11)</f>
        <v>1.3688297049099676</v>
      </c>
      <c r="AQ1578" s="42">
        <f t="shared" si="564"/>
        <v>852.65305615907096</v>
      </c>
      <c r="AR1578" s="85">
        <f>(AQ1578*$X$11)</f>
        <v>1.2572744480410212</v>
      </c>
    </row>
    <row r="1579" spans="1:44" x14ac:dyDescent="0.25">
      <c r="A1579" s="159" t="s">
        <v>1596</v>
      </c>
      <c r="B1579" s="160">
        <v>41131</v>
      </c>
      <c r="C1579" s="161">
        <v>4304751575</v>
      </c>
      <c r="D1579" s="162">
        <v>151</v>
      </c>
      <c r="E1579" s="162">
        <v>5972</v>
      </c>
      <c r="F1579" s="162" t="s">
        <v>1695</v>
      </c>
      <c r="G1579" s="162" t="s">
        <v>1697</v>
      </c>
      <c r="H1579" s="162">
        <v>40.173119999999898</v>
      </c>
      <c r="I1579" s="163">
        <v>-109.80021000000001</v>
      </c>
      <c r="J1579" s="161">
        <v>5972</v>
      </c>
      <c r="K1579" s="162">
        <v>365</v>
      </c>
      <c r="L1579" s="162">
        <v>730</v>
      </c>
      <c r="M1579" s="162">
        <v>1095</v>
      </c>
      <c r="N1579" s="162">
        <v>1460</v>
      </c>
      <c r="O1579" s="162">
        <v>1825</v>
      </c>
      <c r="P1579" s="162">
        <v>2190</v>
      </c>
      <c r="Q1579" s="164">
        <v>2.3290384453705478E-4</v>
      </c>
      <c r="R1579" s="165">
        <f t="shared" si="552"/>
        <v>5485.3010398359465</v>
      </c>
      <c r="S1579" s="165">
        <f t="shared" si="553"/>
        <v>5038.2664932393363</v>
      </c>
      <c r="T1579" s="165">
        <f t="shared" si="554"/>
        <v>4627.6638369618795</v>
      </c>
      <c r="U1579" s="165">
        <f t="shared" si="555"/>
        <v>4250.5239880941399</v>
      </c>
      <c r="V1579" s="165">
        <f t="shared" si="556"/>
        <v>3904.1198345178195</v>
      </c>
      <c r="W1579" s="166">
        <f t="shared" si="557"/>
        <v>3585.9465150577266</v>
      </c>
      <c r="X1579" s="159"/>
      <c r="Y1579" s="167">
        <f t="shared" si="549"/>
        <v>8.805976767999999</v>
      </c>
      <c r="Z1579" s="168">
        <f t="shared" si="558"/>
        <v>1103.0322022347493</v>
      </c>
      <c r="AA1579" s="166">
        <f t="shared" si="559"/>
        <v>3524.6316347271299</v>
      </c>
      <c r="AB1579" s="159"/>
      <c r="AC1579" s="169"/>
      <c r="AD1579" s="161" t="s">
        <v>1596</v>
      </c>
      <c r="AE1579" s="170">
        <v>41131</v>
      </c>
      <c r="AF1579" s="165">
        <f t="shared" si="560"/>
        <v>5485.3010398359465</v>
      </c>
      <c r="AG1579" s="171">
        <f t="shared" si="550"/>
        <v>8.0883177364838552</v>
      </c>
      <c r="AH1579" s="165">
        <f t="shared" si="561"/>
        <v>5038.2664932393363</v>
      </c>
      <c r="AI1579" s="172">
        <f t="shared" si="551"/>
        <v>7.4291456280071033</v>
      </c>
      <c r="AJ1579" s="168">
        <f t="shared" ref="AJ1579:AK1582" si="574">Z1579</f>
        <v>1103.0322022347493</v>
      </c>
      <c r="AK1579" s="166">
        <f t="shared" si="574"/>
        <v>3524.6316347271299</v>
      </c>
      <c r="AL1579" s="171">
        <f t="shared" si="543"/>
        <v>1.8863307370718905</v>
      </c>
      <c r="AM1579" s="165">
        <f t="shared" si="562"/>
        <v>4250.5239880941399</v>
      </c>
      <c r="AN1579" s="171">
        <f t="shared" si="544"/>
        <v>0.31337923217501457</v>
      </c>
      <c r="AO1579" s="165">
        <f t="shared" si="563"/>
        <v>3904.1198345178195</v>
      </c>
      <c r="AP1579" s="173">
        <f t="shared" si="545"/>
        <v>0.28783982386346241</v>
      </c>
      <c r="AQ1579" s="166">
        <f t="shared" si="564"/>
        <v>3585.9465150577266</v>
      </c>
      <c r="AR1579" s="171">
        <f t="shared" si="546"/>
        <v>0.26438179590496425</v>
      </c>
    </row>
    <row r="1580" spans="1:44" x14ac:dyDescent="0.25">
      <c r="A1580" s="159" t="s">
        <v>56</v>
      </c>
      <c r="B1580" s="160">
        <v>41135</v>
      </c>
      <c r="C1580" s="161">
        <v>4301332710</v>
      </c>
      <c r="D1580" s="162">
        <v>142</v>
      </c>
      <c r="E1580" s="162">
        <v>8585</v>
      </c>
      <c r="F1580" s="162" t="s">
        <v>1695</v>
      </c>
      <c r="G1580" s="162" t="s">
        <v>1696</v>
      </c>
      <c r="H1580" s="162">
        <v>40.044600000000003</v>
      </c>
      <c r="I1580" s="163">
        <v>-110.55322</v>
      </c>
      <c r="J1580" s="161">
        <v>8585</v>
      </c>
      <c r="K1580" s="162">
        <v>365</v>
      </c>
      <c r="L1580" s="162">
        <v>730</v>
      </c>
      <c r="M1580" s="162">
        <v>1095</v>
      </c>
      <c r="N1580" s="162">
        <v>1460</v>
      </c>
      <c r="O1580" s="162">
        <v>1825</v>
      </c>
      <c r="P1580" s="162">
        <v>2190</v>
      </c>
      <c r="Q1580" s="164">
        <v>2.3290384453705478E-4</v>
      </c>
      <c r="R1580" s="165">
        <f t="shared" si="552"/>
        <v>7885.3498705612192</v>
      </c>
      <c r="S1580" s="165">
        <f t="shared" si="553"/>
        <v>7242.7189960582227</v>
      </c>
      <c r="T1580" s="165">
        <f t="shared" si="554"/>
        <v>6652.4604890016299</v>
      </c>
      <c r="U1580" s="165">
        <f t="shared" si="555"/>
        <v>6110.3061684173126</v>
      </c>
      <c r="V1580" s="165">
        <f t="shared" si="556"/>
        <v>5612.3356964727864</v>
      </c>
      <c r="W1580" s="166">
        <f t="shared" si="557"/>
        <v>5154.9482303701579</v>
      </c>
      <c r="X1580" s="159"/>
      <c r="Y1580" s="167">
        <f t="shared" si="549"/>
        <v>12.658960239999999</v>
      </c>
      <c r="Z1580" s="168">
        <f t="shared" si="558"/>
        <v>1585.6549658716212</v>
      </c>
      <c r="AA1580" s="166">
        <f t="shared" si="559"/>
        <v>5066.8055231300086</v>
      </c>
      <c r="AB1580" s="159"/>
      <c r="AC1580" s="169"/>
      <c r="AD1580" s="161" t="s">
        <v>56</v>
      </c>
      <c r="AE1580" s="170">
        <v>41135</v>
      </c>
      <c r="AF1580" s="165">
        <f t="shared" si="560"/>
        <v>7885.3498705612192</v>
      </c>
      <c r="AG1580" s="171">
        <f t="shared" si="550"/>
        <v>11.627295339536822</v>
      </c>
      <c r="AH1580" s="165">
        <f t="shared" si="561"/>
        <v>7242.7189960582227</v>
      </c>
      <c r="AI1580" s="172">
        <f t="shared" si="551"/>
        <v>10.679707839323676</v>
      </c>
      <c r="AJ1580" s="168">
        <f t="shared" si="574"/>
        <v>1585.6549658716212</v>
      </c>
      <c r="AK1580" s="166">
        <f t="shared" si="574"/>
        <v>5066.8055231300086</v>
      </c>
      <c r="AL1580" s="171">
        <f t="shared" si="543"/>
        <v>2.7116794001611146</v>
      </c>
      <c r="AM1580" s="165">
        <f t="shared" si="562"/>
        <v>6110.3061684173126</v>
      </c>
      <c r="AN1580" s="171">
        <f t="shared" si="544"/>
        <v>0.45049576494013721</v>
      </c>
      <c r="AO1580" s="165">
        <f t="shared" si="563"/>
        <v>5612.3356964727864</v>
      </c>
      <c r="AP1580" s="173">
        <f t="shared" si="545"/>
        <v>0.41378179636098883</v>
      </c>
      <c r="AQ1580" s="166">
        <f t="shared" si="564"/>
        <v>5154.9482303701579</v>
      </c>
      <c r="AR1580" s="171">
        <f t="shared" si="546"/>
        <v>0.38005989917014704</v>
      </c>
    </row>
    <row r="1581" spans="1:44" x14ac:dyDescent="0.25">
      <c r="A1581" s="159" t="s">
        <v>1332</v>
      </c>
      <c r="B1581" s="160">
        <v>41135</v>
      </c>
      <c r="C1581" s="161">
        <v>4301351114</v>
      </c>
      <c r="D1581" s="162">
        <v>146</v>
      </c>
      <c r="E1581" s="162">
        <v>5814</v>
      </c>
      <c r="F1581" s="162" t="s">
        <v>1695</v>
      </c>
      <c r="G1581" s="162" t="s">
        <v>1696</v>
      </c>
      <c r="H1581" s="162">
        <v>40.06176</v>
      </c>
      <c r="I1581" s="163">
        <v>-110.1551</v>
      </c>
      <c r="J1581" s="161">
        <v>5814</v>
      </c>
      <c r="K1581" s="162">
        <v>365</v>
      </c>
      <c r="L1581" s="162">
        <v>730</v>
      </c>
      <c r="M1581" s="162">
        <v>1095</v>
      </c>
      <c r="N1581" s="162">
        <v>1460</v>
      </c>
      <c r="O1581" s="162">
        <v>1825</v>
      </c>
      <c r="P1581" s="162">
        <v>2190</v>
      </c>
      <c r="Q1581" s="164">
        <v>2.3290384453705478E-4</v>
      </c>
      <c r="R1581" s="165">
        <f t="shared" si="552"/>
        <v>5340.1775361028458</v>
      </c>
      <c r="S1581" s="165">
        <f t="shared" si="553"/>
        <v>4904.9700923800237</v>
      </c>
      <c r="T1581" s="165">
        <f t="shared" si="554"/>
        <v>4505.2306677991237</v>
      </c>
      <c r="U1581" s="165">
        <f t="shared" si="555"/>
        <v>4138.0687318786549</v>
      </c>
      <c r="V1581" s="165">
        <f t="shared" si="556"/>
        <v>3800.8293231558278</v>
      </c>
      <c r="W1581" s="166">
        <f t="shared" si="557"/>
        <v>3491.0738510625624</v>
      </c>
      <c r="X1581" s="159"/>
      <c r="Y1581" s="167">
        <f t="shared" si="549"/>
        <v>8.5729988160000001</v>
      </c>
      <c r="Z1581" s="168">
        <f t="shared" si="558"/>
        <v>1073.849501639791</v>
      </c>
      <c r="AA1581" s="166">
        <f t="shared" si="559"/>
        <v>3431.3811661593327</v>
      </c>
      <c r="AB1581" s="159"/>
      <c r="AC1581" s="169"/>
      <c r="AD1581" s="161" t="s">
        <v>1332</v>
      </c>
      <c r="AE1581" s="170">
        <v>41135</v>
      </c>
      <c r="AF1581" s="165">
        <f t="shared" si="560"/>
        <v>5340.1775361028458</v>
      </c>
      <c r="AG1581" s="171">
        <f t="shared" si="550"/>
        <v>7.8743267447952343</v>
      </c>
      <c r="AH1581" s="165">
        <f t="shared" si="561"/>
        <v>4904.9700923800237</v>
      </c>
      <c r="AI1581" s="172">
        <f t="shared" si="551"/>
        <v>7.2325942198984094</v>
      </c>
      <c r="AJ1581" s="168">
        <f t="shared" si="574"/>
        <v>1073.849501639791</v>
      </c>
      <c r="AK1581" s="166">
        <f t="shared" si="574"/>
        <v>3431.3811661593327</v>
      </c>
      <c r="AL1581" s="171">
        <f t="shared" ref="AL1581:AL1644" si="575">(AJ1581*$X$11)+((AK1581*$X$11)*(1-0.95))</f>
        <v>1.8364244650596064</v>
      </c>
      <c r="AM1581" s="165">
        <f t="shared" si="562"/>
        <v>4138.0687318786549</v>
      </c>
      <c r="AN1581" s="171">
        <f t="shared" ref="AN1581:AN1644" si="576">(AM1581*$X$11)*(1-0.95)</f>
        <v>0.30508822100896421</v>
      </c>
      <c r="AO1581" s="165">
        <f t="shared" si="563"/>
        <v>3800.8293231558278</v>
      </c>
      <c r="AP1581" s="173">
        <f t="shared" ref="AP1581:AP1644" si="577">(AO1581*$X$11)*(1-0.95)</f>
        <v>0.28022450367417462</v>
      </c>
      <c r="AQ1581" s="166">
        <f t="shared" si="564"/>
        <v>3491.0738510625624</v>
      </c>
      <c r="AR1581" s="171">
        <f t="shared" ref="AR1581:AR1644" si="578">(AQ1581*$X$11)*(1-0.95)</f>
        <v>0.25738710003205995</v>
      </c>
    </row>
    <row r="1582" spans="1:44" x14ac:dyDescent="0.25">
      <c r="A1582" s="159" t="s">
        <v>1330</v>
      </c>
      <c r="B1582" s="160">
        <v>41138</v>
      </c>
      <c r="C1582" s="161">
        <v>4301351110</v>
      </c>
      <c r="D1582" s="162">
        <v>284</v>
      </c>
      <c r="E1582" s="162">
        <v>9402</v>
      </c>
      <c r="F1582" s="162" t="s">
        <v>1695</v>
      </c>
      <c r="G1582" s="162" t="s">
        <v>1696</v>
      </c>
      <c r="H1582" s="162">
        <v>40.047130000000003</v>
      </c>
      <c r="I1582" s="163">
        <v>-110.15907</v>
      </c>
      <c r="J1582" s="161">
        <v>9402</v>
      </c>
      <c r="K1582" s="162">
        <v>365</v>
      </c>
      <c r="L1582" s="162">
        <v>730</v>
      </c>
      <c r="M1582" s="162">
        <v>1095</v>
      </c>
      <c r="N1582" s="162">
        <v>1460</v>
      </c>
      <c r="O1582" s="162">
        <v>1825</v>
      </c>
      <c r="P1582" s="162">
        <v>2190</v>
      </c>
      <c r="Q1582" s="164">
        <v>2.3290384453705478E-4</v>
      </c>
      <c r="R1582" s="165">
        <f t="shared" si="552"/>
        <v>8635.7669753076971</v>
      </c>
      <c r="S1582" s="165">
        <f t="shared" si="553"/>
        <v>7931.9794992358075</v>
      </c>
      <c r="T1582" s="165">
        <f t="shared" si="554"/>
        <v>7285.5484586596767</v>
      </c>
      <c r="U1582" s="165">
        <f t="shared" si="555"/>
        <v>6691.7994869492804</v>
      </c>
      <c r="V1582" s="165">
        <f t="shared" si="556"/>
        <v>6146.4391634522008</v>
      </c>
      <c r="W1582" s="166">
        <f t="shared" si="557"/>
        <v>5645.523967610975</v>
      </c>
      <c r="X1582" s="159"/>
      <c r="Y1582" s="167">
        <f t="shared" si="549"/>
        <v>13.863662688</v>
      </c>
      <c r="Z1582" s="168">
        <f t="shared" si="558"/>
        <v>1736.5553860366899</v>
      </c>
      <c r="AA1582" s="166">
        <f t="shared" si="559"/>
        <v>5548.9930726229868</v>
      </c>
      <c r="AB1582" s="159"/>
      <c r="AC1582" s="169"/>
      <c r="AD1582" s="161" t="s">
        <v>1330</v>
      </c>
      <c r="AE1582" s="170">
        <v>41138</v>
      </c>
      <c r="AF1582" s="165">
        <f t="shared" si="560"/>
        <v>8635.7669753076971</v>
      </c>
      <c r="AG1582" s="171">
        <f t="shared" si="550"/>
        <v>12.733818378838112</v>
      </c>
      <c r="AH1582" s="165">
        <f t="shared" si="561"/>
        <v>7931.9794992358075</v>
      </c>
      <c r="AI1582" s="172">
        <f t="shared" si="551"/>
        <v>11.696052778721164</v>
      </c>
      <c r="AJ1582" s="168">
        <f t="shared" si="574"/>
        <v>1736.5553860366899</v>
      </c>
      <c r="AK1582" s="166">
        <f t="shared" si="574"/>
        <v>5548.9930726229868</v>
      </c>
      <c r="AL1582" s="171">
        <f t="shared" si="575"/>
        <v>2.9697390472119745</v>
      </c>
      <c r="AM1582" s="165">
        <f t="shared" si="562"/>
        <v>6691.7994869492804</v>
      </c>
      <c r="AN1582" s="171">
        <f t="shared" si="576"/>
        <v>0.49336763913420745</v>
      </c>
      <c r="AO1582" s="165">
        <f t="shared" si="563"/>
        <v>6146.4391634522008</v>
      </c>
      <c r="AP1582" s="173">
        <f t="shared" si="577"/>
        <v>0.45315974949167342</v>
      </c>
      <c r="AQ1582" s="166">
        <f t="shared" si="564"/>
        <v>5645.523967610975</v>
      </c>
      <c r="AR1582" s="171">
        <f t="shared" si="578"/>
        <v>0.41622867466484825</v>
      </c>
    </row>
    <row r="1583" spans="1:44" x14ac:dyDescent="0.25">
      <c r="A1583" s="43" t="s">
        <v>1137</v>
      </c>
      <c r="B1583" s="4">
        <v>41140</v>
      </c>
      <c r="C1583" s="37">
        <v>4301350465</v>
      </c>
      <c r="D1583" s="38">
        <v>73</v>
      </c>
      <c r="E1583" s="38">
        <v>1283</v>
      </c>
      <c r="F1583" s="38" t="s">
        <v>1695</v>
      </c>
      <c r="G1583" s="38" t="s">
        <v>1696</v>
      </c>
      <c r="H1583" s="38">
        <v>40.170189999999899</v>
      </c>
      <c r="I1583" s="39">
        <v>-110.59958</v>
      </c>
      <c r="J1583" s="37">
        <v>1283</v>
      </c>
      <c r="K1583" s="38">
        <v>365</v>
      </c>
      <c r="L1583" s="38">
        <v>730</v>
      </c>
      <c r="M1583" s="38">
        <v>1095</v>
      </c>
      <c r="N1583" s="38">
        <v>1460</v>
      </c>
      <c r="O1583" s="38">
        <v>1825</v>
      </c>
      <c r="P1583" s="38">
        <v>2190</v>
      </c>
      <c r="Q1583" s="40">
        <v>2.3290384453705478E-4</v>
      </c>
      <c r="R1583" s="41">
        <f t="shared" si="552"/>
        <v>1178.4395904403079</v>
      </c>
      <c r="S1583" s="41">
        <f t="shared" si="553"/>
        <v>1082.4005209018869</v>
      </c>
      <c r="T1583" s="41">
        <f t="shared" si="554"/>
        <v>994.1883293406047</v>
      </c>
      <c r="U1583" s="41">
        <f t="shared" si="555"/>
        <v>913.16515015485288</v>
      </c>
      <c r="V1583" s="41">
        <f t="shared" si="556"/>
        <v>838.74510175592138</v>
      </c>
      <c r="W1583" s="42">
        <f t="shared" si="557"/>
        <v>770.39005003668171</v>
      </c>
      <c r="X1583" s="43"/>
      <c r="Y1583" s="176">
        <f t="shared" si="549"/>
        <v>1.891839952</v>
      </c>
      <c r="Z1583" s="155">
        <f t="shared" si="558"/>
        <v>236.97091685652768</v>
      </c>
      <c r="AA1583" s="156">
        <f t="shared" si="559"/>
        <v>757.21741248407693</v>
      </c>
      <c r="AB1583" s="43"/>
      <c r="AC1583" s="175"/>
      <c r="AD1583" s="37" t="s">
        <v>1137</v>
      </c>
      <c r="AE1583" s="57">
        <v>41140</v>
      </c>
      <c r="AF1583" s="41">
        <f t="shared" si="560"/>
        <v>1178.4395904403079</v>
      </c>
      <c r="AG1583" s="85">
        <f t="shared" si="550"/>
        <v>1.7376610274462134</v>
      </c>
      <c r="AH1583" s="41">
        <f t="shared" si="561"/>
        <v>1082.4005209018869</v>
      </c>
      <c r="AI1583" s="87">
        <f t="shared" si="551"/>
        <v>1.5960471936927518</v>
      </c>
      <c r="AJ1583" s="155">
        <f t="shared" ref="AJ1583" si="579">T1583</f>
        <v>994.1883293406047</v>
      </c>
      <c r="AK1583" s="56"/>
      <c r="AL1583" s="85">
        <f>AJ1583*$X$11</f>
        <v>1.4659744358992126</v>
      </c>
      <c r="AM1583" s="41">
        <f t="shared" si="562"/>
        <v>913.16515015485288</v>
      </c>
      <c r="AN1583" s="85">
        <f>(AM1583*$X$11)</f>
        <v>1.3465021931699372</v>
      </c>
      <c r="AO1583" s="41">
        <f t="shared" si="563"/>
        <v>838.74510175592138</v>
      </c>
      <c r="AP1583" s="91">
        <f>(AO1583*$X$11)</f>
        <v>1.2367665573235833</v>
      </c>
      <c r="AQ1583" s="42">
        <f t="shared" si="564"/>
        <v>770.39005003668171</v>
      </c>
      <c r="AR1583" s="85">
        <f>(AQ1583*$X$11)</f>
        <v>1.1359740259412887</v>
      </c>
    </row>
    <row r="1584" spans="1:44" x14ac:dyDescent="0.25">
      <c r="A1584" s="159" t="s">
        <v>1357</v>
      </c>
      <c r="B1584" s="160">
        <v>41144</v>
      </c>
      <c r="C1584" s="161">
        <v>4301351214</v>
      </c>
      <c r="D1584" s="162">
        <v>117</v>
      </c>
      <c r="E1584" s="162">
        <v>32873</v>
      </c>
      <c r="F1584" s="162" t="s">
        <v>1695</v>
      </c>
      <c r="G1584" s="162" t="s">
        <v>1696</v>
      </c>
      <c r="H1584" s="162">
        <v>40.232970000000002</v>
      </c>
      <c r="I1584" s="163">
        <v>-110.45074</v>
      </c>
      <c r="J1584" s="161">
        <v>32873</v>
      </c>
      <c r="K1584" s="162">
        <v>365</v>
      </c>
      <c r="L1584" s="162">
        <v>730</v>
      </c>
      <c r="M1584" s="162">
        <v>1095</v>
      </c>
      <c r="N1584" s="162">
        <v>1460</v>
      </c>
      <c r="O1584" s="162">
        <v>1825</v>
      </c>
      <c r="P1584" s="162">
        <v>2190</v>
      </c>
      <c r="Q1584" s="164">
        <v>2.3290384453705478E-4</v>
      </c>
      <c r="R1584" s="165">
        <f t="shared" si="552"/>
        <v>30193.955305178679</v>
      </c>
      <c r="S1584" s="165">
        <f t="shared" si="553"/>
        <v>27733.244211697373</v>
      </c>
      <c r="T1584" s="165">
        <f t="shared" si="554"/>
        <v>25473.073227134602</v>
      </c>
      <c r="U1584" s="165">
        <f t="shared" si="555"/>
        <v>23397.098971972315</v>
      </c>
      <c r="V1584" s="165">
        <f t="shared" si="556"/>
        <v>21490.310000017464</v>
      </c>
      <c r="W1584" s="166">
        <f t="shared" si="557"/>
        <v>19738.918250082494</v>
      </c>
      <c r="X1584" s="159"/>
      <c r="Y1584" s="167">
        <f t="shared" si="549"/>
        <v>48.472684911999998</v>
      </c>
      <c r="Z1584" s="168">
        <f t="shared" si="558"/>
        <v>6071.6640294813978</v>
      </c>
      <c r="AA1584" s="166">
        <f t="shared" si="559"/>
        <v>19401.409197653204</v>
      </c>
      <c r="AB1584" s="159"/>
      <c r="AC1584" s="169"/>
      <c r="AD1584" s="161" t="s">
        <v>1357</v>
      </c>
      <c r="AE1584" s="170">
        <v>41144</v>
      </c>
      <c r="AF1584" s="165">
        <f t="shared" si="560"/>
        <v>30193.955305178679</v>
      </c>
      <c r="AG1584" s="171">
        <f t="shared" si="550"/>
        <v>44.52231563151939</v>
      </c>
      <c r="AH1584" s="165">
        <f t="shared" si="561"/>
        <v>27733.244211697373</v>
      </c>
      <c r="AI1584" s="172">
        <f t="shared" si="551"/>
        <v>40.893888852893092</v>
      </c>
      <c r="AJ1584" s="168">
        <f>Z1584</f>
        <v>6071.6640294813978</v>
      </c>
      <c r="AK1584" s="166">
        <f>AA1584</f>
        <v>19401.409197653204</v>
      </c>
      <c r="AL1584" s="171">
        <f t="shared" si="575"/>
        <v>10.383347340884837</v>
      </c>
      <c r="AM1584" s="165">
        <f t="shared" si="562"/>
        <v>23397.098971972315</v>
      </c>
      <c r="AN1584" s="171">
        <f t="shared" si="576"/>
        <v>1.7250025953263988</v>
      </c>
      <c r="AO1584" s="165">
        <f t="shared" si="563"/>
        <v>21490.310000017464</v>
      </c>
      <c r="AP1584" s="173">
        <f t="shared" si="577"/>
        <v>1.5844203834332888</v>
      </c>
      <c r="AQ1584" s="166">
        <f t="shared" si="564"/>
        <v>19738.918250082494</v>
      </c>
      <c r="AR1584" s="171">
        <f t="shared" si="578"/>
        <v>1.4552951736074833</v>
      </c>
    </row>
    <row r="1585" spans="1:44" x14ac:dyDescent="0.25">
      <c r="A1585" s="159" t="s">
        <v>1325</v>
      </c>
      <c r="B1585" s="160">
        <v>41145</v>
      </c>
      <c r="C1585" s="161">
        <v>4301351104</v>
      </c>
      <c r="D1585" s="162">
        <v>127</v>
      </c>
      <c r="E1585" s="162">
        <v>5372</v>
      </c>
      <c r="F1585" s="162" t="s">
        <v>1695</v>
      </c>
      <c r="G1585" s="162" t="s">
        <v>1696</v>
      </c>
      <c r="H1585" s="162">
        <v>40.050719999999899</v>
      </c>
      <c r="I1585" s="163">
        <v>-110.20193</v>
      </c>
      <c r="J1585" s="161">
        <v>5372</v>
      </c>
      <c r="K1585" s="162">
        <v>365</v>
      </c>
      <c r="L1585" s="162">
        <v>730</v>
      </c>
      <c r="M1585" s="162">
        <v>1095</v>
      </c>
      <c r="N1585" s="162">
        <v>1460</v>
      </c>
      <c r="O1585" s="162">
        <v>1825</v>
      </c>
      <c r="P1585" s="162">
        <v>2190</v>
      </c>
      <c r="Q1585" s="164">
        <v>2.3290384453705478E-4</v>
      </c>
      <c r="R1585" s="165">
        <f t="shared" si="552"/>
        <v>4934.1991269254358</v>
      </c>
      <c r="S1585" s="165">
        <f t="shared" si="553"/>
        <v>4532.0776292166302</v>
      </c>
      <c r="T1585" s="165">
        <f t="shared" si="554"/>
        <v>4162.7277515336928</v>
      </c>
      <c r="U1585" s="165">
        <f t="shared" si="555"/>
        <v>3823.478711326477</v>
      </c>
      <c r="V1585" s="165">
        <f t="shared" si="556"/>
        <v>3511.877386307724</v>
      </c>
      <c r="W1585" s="166">
        <f t="shared" si="557"/>
        <v>3225.6705758355838</v>
      </c>
      <c r="X1585" s="159"/>
      <c r="Y1585" s="167">
        <f t="shared" si="549"/>
        <v>7.9212503679999999</v>
      </c>
      <c r="Z1585" s="168">
        <f t="shared" si="558"/>
        <v>992.21182022857874</v>
      </c>
      <c r="AA1585" s="166">
        <f t="shared" si="559"/>
        <v>3170.515931305114</v>
      </c>
      <c r="AB1585" s="159"/>
      <c r="AC1585" s="169"/>
      <c r="AD1585" s="161" t="s">
        <v>1325</v>
      </c>
      <c r="AE1585" s="170">
        <v>41145</v>
      </c>
      <c r="AF1585" s="165">
        <f t="shared" si="560"/>
        <v>4934.1991269254358</v>
      </c>
      <c r="AG1585" s="171">
        <f t="shared" si="550"/>
        <v>7.27569371741314</v>
      </c>
      <c r="AH1585" s="165">
        <f t="shared" si="561"/>
        <v>4532.0776292166302</v>
      </c>
      <c r="AI1585" s="172">
        <f t="shared" si="551"/>
        <v>6.6827478756956067</v>
      </c>
      <c r="AJ1585" s="168">
        <f>Z1585</f>
        <v>992.21182022857874</v>
      </c>
      <c r="AK1585" s="166">
        <f>AA1585</f>
        <v>3170.515931305114</v>
      </c>
      <c r="AL1585" s="171">
        <f t="shared" si="575"/>
        <v>1.6968132484176479</v>
      </c>
      <c r="AM1585" s="165">
        <f t="shared" si="562"/>
        <v>3823.478711326477</v>
      </c>
      <c r="AN1585" s="171">
        <f t="shared" si="576"/>
        <v>0.28189437964570968</v>
      </c>
      <c r="AO1585" s="165">
        <f t="shared" si="563"/>
        <v>3511.877386307724</v>
      </c>
      <c r="AP1585" s="173">
        <f t="shared" si="577"/>
        <v>0.25892088643578703</v>
      </c>
      <c r="AQ1585" s="166">
        <f t="shared" si="564"/>
        <v>3225.6705758355838</v>
      </c>
      <c r="AR1585" s="171">
        <f t="shared" si="578"/>
        <v>0.23781965967874544</v>
      </c>
    </row>
    <row r="1586" spans="1:44" x14ac:dyDescent="0.25">
      <c r="A1586" s="43" t="s">
        <v>1326</v>
      </c>
      <c r="B1586" s="4">
        <v>41145</v>
      </c>
      <c r="C1586" s="37">
        <v>4301351105</v>
      </c>
      <c r="D1586" s="38">
        <v>127</v>
      </c>
      <c r="E1586" s="38">
        <v>468</v>
      </c>
      <c r="F1586" s="38" t="s">
        <v>1695</v>
      </c>
      <c r="G1586" s="38" t="s">
        <v>1696</v>
      </c>
      <c r="H1586" s="38">
        <v>40.05077</v>
      </c>
      <c r="I1586" s="39">
        <v>-110.20191</v>
      </c>
      <c r="J1586" s="37">
        <v>468</v>
      </c>
      <c r="K1586" s="38">
        <v>365</v>
      </c>
      <c r="L1586" s="38">
        <v>730</v>
      </c>
      <c r="M1586" s="38">
        <v>1095</v>
      </c>
      <c r="N1586" s="38">
        <v>1460</v>
      </c>
      <c r="O1586" s="38">
        <v>1825</v>
      </c>
      <c r="P1586" s="38">
        <v>2190</v>
      </c>
      <c r="Q1586" s="40">
        <v>2.3290384453705478E-4</v>
      </c>
      <c r="R1586" s="41">
        <f t="shared" si="552"/>
        <v>429.85949207019809</v>
      </c>
      <c r="S1586" s="41">
        <f t="shared" si="553"/>
        <v>394.82731393771093</v>
      </c>
      <c r="T1586" s="41">
        <f t="shared" si="554"/>
        <v>362.65014663398517</v>
      </c>
      <c r="U1586" s="41">
        <f t="shared" si="555"/>
        <v>333.09531587877723</v>
      </c>
      <c r="V1586" s="41">
        <f t="shared" si="556"/>
        <v>305.94910960387466</v>
      </c>
      <c r="W1586" s="42">
        <f t="shared" si="557"/>
        <v>281.01523259327126</v>
      </c>
      <c r="X1586" s="43"/>
      <c r="Y1586" s="176">
        <f t="shared" si="549"/>
        <v>0.690086592</v>
      </c>
      <c r="Z1586" s="155">
        <f t="shared" si="558"/>
        <v>86.4398979648129</v>
      </c>
      <c r="AA1586" s="156">
        <f t="shared" si="559"/>
        <v>276.21024866917224</v>
      </c>
      <c r="AB1586" s="43"/>
      <c r="AC1586" s="175"/>
      <c r="AD1586" s="37" t="s">
        <v>1326</v>
      </c>
      <c r="AE1586" s="57">
        <v>41145</v>
      </c>
      <c r="AF1586" s="41">
        <f t="shared" si="560"/>
        <v>429.85949207019809</v>
      </c>
      <c r="AG1586" s="85">
        <f t="shared" si="550"/>
        <v>0.63384673487515819</v>
      </c>
      <c r="AH1586" s="41">
        <f t="shared" si="561"/>
        <v>394.82731393771093</v>
      </c>
      <c r="AI1586" s="87">
        <f t="shared" si="551"/>
        <v>0.58219024680296805</v>
      </c>
      <c r="AJ1586" s="155">
        <f t="shared" ref="AJ1586" si="580">T1586</f>
        <v>362.65014663398517</v>
      </c>
      <c r="AK1586" s="56"/>
      <c r="AL1586" s="85">
        <f>AJ1586*$X$11</f>
        <v>0.53474359781826297</v>
      </c>
      <c r="AM1586" s="41">
        <f t="shared" si="562"/>
        <v>333.09531587877723</v>
      </c>
      <c r="AN1586" s="85">
        <f>(AM1586*$X$11)</f>
        <v>0.49116369945715566</v>
      </c>
      <c r="AO1586" s="41">
        <f t="shared" si="563"/>
        <v>305.94910960387466</v>
      </c>
      <c r="AP1586" s="91">
        <f>(AO1586*$X$11)</f>
        <v>0.45113542387173572</v>
      </c>
      <c r="AQ1586" s="42">
        <f t="shared" si="564"/>
        <v>281.01523259327126</v>
      </c>
      <c r="AR1586" s="85">
        <f>(AQ1586*$X$11)</f>
        <v>0.41436932512901259</v>
      </c>
    </row>
    <row r="1587" spans="1:44" x14ac:dyDescent="0.25">
      <c r="A1587" s="159" t="s">
        <v>1570</v>
      </c>
      <c r="B1587" s="160">
        <v>41145</v>
      </c>
      <c r="C1587" s="161">
        <v>4304751333</v>
      </c>
      <c r="D1587" s="162">
        <v>127</v>
      </c>
      <c r="E1587" s="162">
        <v>16800</v>
      </c>
      <c r="F1587" s="162" t="s">
        <v>1695</v>
      </c>
      <c r="G1587" s="162" t="s">
        <v>1697</v>
      </c>
      <c r="H1587" s="162">
        <v>40.1022099999999</v>
      </c>
      <c r="I1587" s="163">
        <v>-109.77516</v>
      </c>
      <c r="J1587" s="161">
        <v>16800</v>
      </c>
      <c r="K1587" s="162">
        <v>365</v>
      </c>
      <c r="L1587" s="162">
        <v>730</v>
      </c>
      <c r="M1587" s="162">
        <v>1095</v>
      </c>
      <c r="N1587" s="162">
        <v>1460</v>
      </c>
      <c r="O1587" s="162">
        <v>1825</v>
      </c>
      <c r="P1587" s="162">
        <v>2190</v>
      </c>
      <c r="Q1587" s="164">
        <v>2.3290384453705478E-4</v>
      </c>
      <c r="R1587" s="165">
        <f t="shared" si="552"/>
        <v>15430.85356149429</v>
      </c>
      <c r="S1587" s="165">
        <f t="shared" si="553"/>
        <v>14173.288192635777</v>
      </c>
      <c r="T1587" s="165">
        <f t="shared" si="554"/>
        <v>13018.210391989211</v>
      </c>
      <c r="U1587" s="165">
        <f t="shared" si="555"/>
        <v>11957.267749494566</v>
      </c>
      <c r="V1587" s="165">
        <f t="shared" si="556"/>
        <v>10982.788549882682</v>
      </c>
      <c r="W1587" s="166">
        <f t="shared" si="557"/>
        <v>10087.726298219994</v>
      </c>
      <c r="X1587" s="159"/>
      <c r="Y1587" s="153">
        <f t="shared" si="549"/>
        <v>24.772339199999998</v>
      </c>
      <c r="Z1587" s="168">
        <f t="shared" si="558"/>
        <v>3102.9706961727707</v>
      </c>
      <c r="AA1587" s="166">
        <f t="shared" si="559"/>
        <v>9915.2396958164391</v>
      </c>
      <c r="AB1587" s="159"/>
      <c r="AC1587" s="169"/>
      <c r="AD1587" s="161" t="s">
        <v>1570</v>
      </c>
      <c r="AE1587" s="170">
        <v>41145</v>
      </c>
      <c r="AF1587" s="165">
        <f t="shared" si="560"/>
        <v>15430.85356149429</v>
      </c>
      <c r="AG1587" s="171">
        <f t="shared" si="550"/>
        <v>22.753472533980037</v>
      </c>
      <c r="AH1587" s="165">
        <f t="shared" si="561"/>
        <v>14173.288192635777</v>
      </c>
      <c r="AI1587" s="172">
        <f t="shared" si="551"/>
        <v>20.899137064721927</v>
      </c>
      <c r="AJ1587" s="168">
        <f t="shared" ref="AJ1587:AK1591" si="581">Z1587</f>
        <v>3102.9706961727707</v>
      </c>
      <c r="AK1587" s="166">
        <f t="shared" si="581"/>
        <v>9915.2396958164391</v>
      </c>
      <c r="AL1587" s="171">
        <f t="shared" si="575"/>
        <v>5.3064896823187802</v>
      </c>
      <c r="AM1587" s="165">
        <f t="shared" si="562"/>
        <v>11957.267749494566</v>
      </c>
      <c r="AN1587" s="171">
        <f t="shared" si="576"/>
        <v>0.88157587082053646</v>
      </c>
      <c r="AO1587" s="165">
        <f t="shared" si="563"/>
        <v>10982.788549882682</v>
      </c>
      <c r="AP1587" s="173">
        <f t="shared" si="577"/>
        <v>0.80973024797491111</v>
      </c>
      <c r="AQ1587" s="166">
        <f t="shared" si="564"/>
        <v>10087.726298219994</v>
      </c>
      <c r="AR1587" s="171">
        <f t="shared" si="578"/>
        <v>0.74373981433412573</v>
      </c>
    </row>
    <row r="1588" spans="1:44" x14ac:dyDescent="0.25">
      <c r="A1588" s="159" t="s">
        <v>1376</v>
      </c>
      <c r="B1588" s="160">
        <v>41146</v>
      </c>
      <c r="C1588" s="161">
        <v>4301351376</v>
      </c>
      <c r="D1588" s="162">
        <v>129</v>
      </c>
      <c r="E1588" s="162">
        <v>44144</v>
      </c>
      <c r="F1588" s="162" t="s">
        <v>1695</v>
      </c>
      <c r="G1588" s="162" t="s">
        <v>1696</v>
      </c>
      <c r="H1588" s="162">
        <v>40.2545199999999</v>
      </c>
      <c r="I1588" s="163">
        <v>-110.3678</v>
      </c>
      <c r="J1588" s="161">
        <v>44144</v>
      </c>
      <c r="K1588" s="162">
        <v>365</v>
      </c>
      <c r="L1588" s="162">
        <v>730</v>
      </c>
      <c r="M1588" s="162">
        <v>1095</v>
      </c>
      <c r="N1588" s="162">
        <v>1460</v>
      </c>
      <c r="O1588" s="162">
        <v>1825</v>
      </c>
      <c r="P1588" s="162">
        <v>2190</v>
      </c>
      <c r="Q1588" s="164">
        <v>2.3290384453705478E-4</v>
      </c>
      <c r="R1588" s="165">
        <f t="shared" si="552"/>
        <v>40546.404739202619</v>
      </c>
      <c r="S1588" s="165">
        <f t="shared" si="553"/>
        <v>37242.002022363915</v>
      </c>
      <c r="T1588" s="165">
        <f t="shared" si="554"/>
        <v>34206.897591903078</v>
      </c>
      <c r="U1588" s="165">
        <f t="shared" si="555"/>
        <v>31419.144496052864</v>
      </c>
      <c r="V1588" s="165">
        <f t="shared" si="556"/>
        <v>28858.584389644111</v>
      </c>
      <c r="W1588" s="166">
        <f t="shared" si="557"/>
        <v>26506.701768370443</v>
      </c>
      <c r="X1588" s="159"/>
      <c r="Y1588" s="167">
        <f t="shared" si="549"/>
        <v>65.092270335999999</v>
      </c>
      <c r="Z1588" s="168">
        <f t="shared" si="558"/>
        <v>8153.4249054673091</v>
      </c>
      <c r="AA1588" s="166">
        <f t="shared" si="559"/>
        <v>26053.472686435769</v>
      </c>
      <c r="AB1588" s="159"/>
      <c r="AC1588" s="169"/>
      <c r="AD1588" s="161" t="s">
        <v>1376</v>
      </c>
      <c r="AE1588" s="170">
        <v>41146</v>
      </c>
      <c r="AF1588" s="165">
        <f t="shared" si="560"/>
        <v>40546.404739202619</v>
      </c>
      <c r="AG1588" s="171">
        <f t="shared" si="550"/>
        <v>59.787457829762786</v>
      </c>
      <c r="AH1588" s="165">
        <f t="shared" si="561"/>
        <v>37242.002022363915</v>
      </c>
      <c r="AI1588" s="172">
        <f t="shared" si="551"/>
        <v>54.914970630064573</v>
      </c>
      <c r="AJ1588" s="168">
        <f t="shared" si="581"/>
        <v>8153.4249054673091</v>
      </c>
      <c r="AK1588" s="166">
        <f t="shared" si="581"/>
        <v>26053.472686435769</v>
      </c>
      <c r="AL1588" s="171">
        <f t="shared" si="575"/>
        <v>13.943433365254776</v>
      </c>
      <c r="AM1588" s="165">
        <f t="shared" si="562"/>
        <v>31419.144496052864</v>
      </c>
      <c r="AN1588" s="171">
        <f t="shared" si="576"/>
        <v>2.3164455500893908</v>
      </c>
      <c r="AO1588" s="165">
        <f t="shared" si="563"/>
        <v>28858.584389644111</v>
      </c>
      <c r="AP1588" s="173">
        <f t="shared" si="577"/>
        <v>2.1276626230121711</v>
      </c>
      <c r="AQ1588" s="166">
        <f t="shared" si="564"/>
        <v>26506.701768370443</v>
      </c>
      <c r="AR1588" s="171">
        <f t="shared" si="578"/>
        <v>1.9542649026170031</v>
      </c>
    </row>
    <row r="1589" spans="1:44" x14ac:dyDescent="0.25">
      <c r="A1589" s="159" t="s">
        <v>1172</v>
      </c>
      <c r="B1589" s="160">
        <v>41148</v>
      </c>
      <c r="C1589" s="161">
        <v>4301350602</v>
      </c>
      <c r="D1589" s="162">
        <v>122</v>
      </c>
      <c r="E1589" s="162">
        <v>9473</v>
      </c>
      <c r="F1589" s="162" t="s">
        <v>1695</v>
      </c>
      <c r="G1589" s="162" t="s">
        <v>1696</v>
      </c>
      <c r="H1589" s="162">
        <v>40.042079999999899</v>
      </c>
      <c r="I1589" s="163">
        <v>-110.56307</v>
      </c>
      <c r="J1589" s="161">
        <v>9473</v>
      </c>
      <c r="K1589" s="162">
        <v>365</v>
      </c>
      <c r="L1589" s="162">
        <v>730</v>
      </c>
      <c r="M1589" s="162">
        <v>1095</v>
      </c>
      <c r="N1589" s="162">
        <v>1460</v>
      </c>
      <c r="O1589" s="162">
        <v>1825</v>
      </c>
      <c r="P1589" s="162">
        <v>2190</v>
      </c>
      <c r="Q1589" s="164">
        <v>2.3290384453705478E-4</v>
      </c>
      <c r="R1589" s="165">
        <f t="shared" si="552"/>
        <v>8700.9807016687755</v>
      </c>
      <c r="S1589" s="165">
        <f t="shared" si="553"/>
        <v>7991.8785148118277</v>
      </c>
      <c r="T1589" s="165">
        <f t="shared" si="554"/>
        <v>7340.5658954353448</v>
      </c>
      <c r="U1589" s="165">
        <f t="shared" si="555"/>
        <v>6742.3331780334538</v>
      </c>
      <c r="V1589" s="165">
        <f t="shared" si="556"/>
        <v>6192.854519823728</v>
      </c>
      <c r="W1589" s="166">
        <f t="shared" si="557"/>
        <v>5688.1566204189285</v>
      </c>
      <c r="X1589" s="159"/>
      <c r="Y1589" s="167">
        <f t="shared" si="549"/>
        <v>13.968355312</v>
      </c>
      <c r="Z1589" s="168">
        <f t="shared" si="558"/>
        <v>1749.6691312407534</v>
      </c>
      <c r="AA1589" s="166">
        <f t="shared" si="559"/>
        <v>5590.896764194591</v>
      </c>
      <c r="AB1589" s="159"/>
      <c r="AC1589" s="169"/>
      <c r="AD1589" s="161" t="s">
        <v>1172</v>
      </c>
      <c r="AE1589" s="170">
        <v>41148</v>
      </c>
      <c r="AF1589" s="165">
        <f t="shared" si="560"/>
        <v>8700.9807016687755</v>
      </c>
      <c r="AG1589" s="171">
        <f t="shared" si="550"/>
        <v>12.829978887761483</v>
      </c>
      <c r="AH1589" s="165">
        <f t="shared" si="561"/>
        <v>7991.8785148118277</v>
      </c>
      <c r="AI1589" s="172">
        <f t="shared" si="551"/>
        <v>11.784376512744691</v>
      </c>
      <c r="AJ1589" s="168">
        <f t="shared" si="581"/>
        <v>1749.6691312407534</v>
      </c>
      <c r="AK1589" s="166">
        <f t="shared" si="581"/>
        <v>5590.896764194591</v>
      </c>
      <c r="AL1589" s="171">
        <f t="shared" si="575"/>
        <v>2.9921652833693932</v>
      </c>
      <c r="AM1589" s="165">
        <f t="shared" si="562"/>
        <v>6742.3331780334538</v>
      </c>
      <c r="AN1589" s="171">
        <f t="shared" si="576"/>
        <v>0.49709334668350846</v>
      </c>
      <c r="AO1589" s="165">
        <f t="shared" si="563"/>
        <v>6192.854519823728</v>
      </c>
      <c r="AP1589" s="173">
        <f t="shared" si="577"/>
        <v>0.4565818237539484</v>
      </c>
      <c r="AQ1589" s="166">
        <f t="shared" si="564"/>
        <v>5688.1566204189285</v>
      </c>
      <c r="AR1589" s="171">
        <f t="shared" si="578"/>
        <v>0.41937186078495076</v>
      </c>
    </row>
    <row r="1590" spans="1:44" x14ac:dyDescent="0.25">
      <c r="A1590" s="159" t="s">
        <v>1300</v>
      </c>
      <c r="B1590" s="160">
        <v>41148</v>
      </c>
      <c r="C1590" s="161">
        <v>4301350979</v>
      </c>
      <c r="D1590" s="162">
        <v>127</v>
      </c>
      <c r="E1590" s="162">
        <v>21766</v>
      </c>
      <c r="F1590" s="162" t="s">
        <v>1695</v>
      </c>
      <c r="G1590" s="162" t="s">
        <v>1696</v>
      </c>
      <c r="H1590" s="162">
        <v>40.1816099999999</v>
      </c>
      <c r="I1590" s="163">
        <v>-110.58129</v>
      </c>
      <c r="J1590" s="161">
        <v>21766</v>
      </c>
      <c r="K1590" s="162">
        <v>365</v>
      </c>
      <c r="L1590" s="162">
        <v>730</v>
      </c>
      <c r="M1590" s="162">
        <v>1095</v>
      </c>
      <c r="N1590" s="162">
        <v>1460</v>
      </c>
      <c r="O1590" s="162">
        <v>1825</v>
      </c>
      <c r="P1590" s="162">
        <v>2190</v>
      </c>
      <c r="Q1590" s="164">
        <v>2.3290384453705478E-4</v>
      </c>
      <c r="R1590" s="165">
        <f t="shared" si="552"/>
        <v>19992.140394016948</v>
      </c>
      <c r="S1590" s="165">
        <f t="shared" si="553"/>
        <v>18362.844690530375</v>
      </c>
      <c r="T1590" s="165">
        <f t="shared" si="554"/>
        <v>16866.331392383167</v>
      </c>
      <c r="U1590" s="165">
        <f t="shared" si="555"/>
        <v>15491.779156874925</v>
      </c>
      <c r="V1590" s="165">
        <f t="shared" si="556"/>
        <v>14229.248546234907</v>
      </c>
      <c r="W1590" s="166">
        <f t="shared" si="557"/>
        <v>13069.610155181928</v>
      </c>
      <c r="X1590" s="159"/>
      <c r="Y1590" s="167">
        <f t="shared" si="549"/>
        <v>32.094924704</v>
      </c>
      <c r="Z1590" s="168">
        <f t="shared" si="558"/>
        <v>4020.194057910508</v>
      </c>
      <c r="AA1590" s="166">
        <f t="shared" si="559"/>
        <v>12846.137334472658</v>
      </c>
      <c r="AB1590" s="159"/>
      <c r="AC1590" s="169"/>
      <c r="AD1590" s="161" t="s">
        <v>1300</v>
      </c>
      <c r="AE1590" s="170">
        <v>41148</v>
      </c>
      <c r="AF1590" s="165">
        <f t="shared" si="560"/>
        <v>19992.140394016948</v>
      </c>
      <c r="AG1590" s="171">
        <f t="shared" si="550"/>
        <v>29.479290665155325</v>
      </c>
      <c r="AH1590" s="165">
        <f t="shared" si="561"/>
        <v>18362.844690530375</v>
      </c>
      <c r="AI1590" s="172">
        <f t="shared" si="551"/>
        <v>27.076822461353419</v>
      </c>
      <c r="AJ1590" s="168">
        <f t="shared" si="581"/>
        <v>4020.194057910508</v>
      </c>
      <c r="AK1590" s="166">
        <f t="shared" si="581"/>
        <v>12846.137334472658</v>
      </c>
      <c r="AL1590" s="171">
        <f t="shared" si="575"/>
        <v>6.8750627634137258</v>
      </c>
      <c r="AM1590" s="165">
        <f t="shared" si="562"/>
        <v>15491.779156874925</v>
      </c>
      <c r="AN1590" s="171">
        <f t="shared" si="576"/>
        <v>1.1421655002547499</v>
      </c>
      <c r="AO1590" s="165">
        <f t="shared" si="563"/>
        <v>14229.248546234907</v>
      </c>
      <c r="AP1590" s="173">
        <f t="shared" si="577"/>
        <v>1.0490826534179711</v>
      </c>
      <c r="AQ1590" s="166">
        <f t="shared" si="564"/>
        <v>13069.610155181928</v>
      </c>
      <c r="AR1590" s="171">
        <f t="shared" si="578"/>
        <v>0.96358576183312983</v>
      </c>
    </row>
    <row r="1591" spans="1:44" x14ac:dyDescent="0.25">
      <c r="A1591" s="159" t="s">
        <v>1356</v>
      </c>
      <c r="B1591" s="160">
        <v>41148</v>
      </c>
      <c r="C1591" s="161">
        <v>4301351198</v>
      </c>
      <c r="D1591" s="162">
        <v>122</v>
      </c>
      <c r="E1591" s="162">
        <v>7222</v>
      </c>
      <c r="F1591" s="162" t="s">
        <v>1695</v>
      </c>
      <c r="G1591" s="162" t="s">
        <v>1696</v>
      </c>
      <c r="H1591" s="162">
        <v>40.0627</v>
      </c>
      <c r="I1591" s="163">
        <v>-110.55689</v>
      </c>
      <c r="J1591" s="161">
        <v>7222</v>
      </c>
      <c r="K1591" s="162">
        <v>365</v>
      </c>
      <c r="L1591" s="162">
        <v>730</v>
      </c>
      <c r="M1591" s="162">
        <v>1095</v>
      </c>
      <c r="N1591" s="162">
        <v>1460</v>
      </c>
      <c r="O1591" s="162">
        <v>1825</v>
      </c>
      <c r="P1591" s="162">
        <v>2190</v>
      </c>
      <c r="Q1591" s="164">
        <v>2.3290384453705478E-4</v>
      </c>
      <c r="R1591" s="165">
        <f t="shared" si="552"/>
        <v>6633.4300250661763</v>
      </c>
      <c r="S1591" s="165">
        <f t="shared" si="553"/>
        <v>6092.8266266199753</v>
      </c>
      <c r="T1591" s="165">
        <f t="shared" si="554"/>
        <v>5596.2806816039338</v>
      </c>
      <c r="U1591" s="165">
        <f t="shared" si="555"/>
        <v>5140.2016480267712</v>
      </c>
      <c r="V1591" s="165">
        <f t="shared" si="556"/>
        <v>4721.2916016221861</v>
      </c>
      <c r="W1591" s="166">
        <f t="shared" si="557"/>
        <v>4336.5213884371906</v>
      </c>
      <c r="X1591" s="159"/>
      <c r="Y1591" s="167">
        <f t="shared" si="549"/>
        <v>10.649156767999999</v>
      </c>
      <c r="Z1591" s="168">
        <f t="shared" si="558"/>
        <v>1333.9079980809377</v>
      </c>
      <c r="AA1591" s="166">
        <f t="shared" si="559"/>
        <v>4262.3726835229963</v>
      </c>
      <c r="AB1591" s="159"/>
      <c r="AC1591" s="169"/>
      <c r="AD1591" s="161" t="s">
        <v>1356</v>
      </c>
      <c r="AE1591" s="170">
        <v>41148</v>
      </c>
      <c r="AF1591" s="165">
        <f t="shared" si="560"/>
        <v>6633.4300250661763</v>
      </c>
      <c r="AG1591" s="171">
        <f t="shared" si="550"/>
        <v>9.78128444288118</v>
      </c>
      <c r="AH1591" s="165">
        <f t="shared" si="561"/>
        <v>6092.8266266199753</v>
      </c>
      <c r="AI1591" s="172">
        <f t="shared" si="551"/>
        <v>8.984140945322725</v>
      </c>
      <c r="AJ1591" s="168">
        <f t="shared" si="581"/>
        <v>1333.9079980809377</v>
      </c>
      <c r="AK1591" s="166">
        <f t="shared" si="581"/>
        <v>4262.3726835229963</v>
      </c>
      <c r="AL1591" s="171">
        <f t="shared" si="575"/>
        <v>2.2811588384348949</v>
      </c>
      <c r="AM1591" s="165">
        <f t="shared" si="562"/>
        <v>5140.2016480267712</v>
      </c>
      <c r="AN1591" s="171">
        <f t="shared" si="576"/>
        <v>0.37897267494439968</v>
      </c>
      <c r="AO1591" s="165">
        <f t="shared" si="563"/>
        <v>4721.2916016221861</v>
      </c>
      <c r="AP1591" s="173">
        <f t="shared" si="577"/>
        <v>0.34808761017111955</v>
      </c>
      <c r="AQ1591" s="166">
        <f t="shared" si="564"/>
        <v>4336.5213884371906</v>
      </c>
      <c r="AR1591" s="171">
        <f t="shared" si="578"/>
        <v>0.3197195797095867</v>
      </c>
    </row>
    <row r="1592" spans="1:44" x14ac:dyDescent="0.25">
      <c r="A1592" s="43" t="s">
        <v>1659</v>
      </c>
      <c r="B1592" s="4">
        <v>41150</v>
      </c>
      <c r="C1592" s="37">
        <v>4304752020</v>
      </c>
      <c r="D1592" s="38">
        <v>93</v>
      </c>
      <c r="E1592" s="38">
        <v>3620</v>
      </c>
      <c r="F1592" s="38" t="s">
        <v>1695</v>
      </c>
      <c r="G1592" s="38" t="s">
        <v>1697</v>
      </c>
      <c r="H1592" s="38">
        <v>40.15108</v>
      </c>
      <c r="I1592" s="39">
        <v>-109.83763</v>
      </c>
      <c r="J1592" s="37">
        <v>3620</v>
      </c>
      <c r="K1592" s="38">
        <v>365</v>
      </c>
      <c r="L1592" s="38">
        <v>730</v>
      </c>
      <c r="M1592" s="38">
        <v>1095</v>
      </c>
      <c r="N1592" s="38">
        <v>1460</v>
      </c>
      <c r="O1592" s="38">
        <v>1825</v>
      </c>
      <c r="P1592" s="38">
        <v>2190</v>
      </c>
      <c r="Q1592" s="40">
        <v>2.3290384453705478E-4</v>
      </c>
      <c r="R1592" s="41">
        <f t="shared" si="552"/>
        <v>3324.9815412267458</v>
      </c>
      <c r="S1592" s="41">
        <f t="shared" si="553"/>
        <v>3054.0061462703279</v>
      </c>
      <c r="T1592" s="41">
        <f t="shared" si="554"/>
        <v>2805.1143820833895</v>
      </c>
      <c r="U1592" s="41">
        <f t="shared" si="555"/>
        <v>2576.5065031649006</v>
      </c>
      <c r="V1592" s="41">
        <f t="shared" si="556"/>
        <v>2366.5294375342442</v>
      </c>
      <c r="W1592" s="42">
        <f t="shared" si="557"/>
        <v>2173.6648333069274</v>
      </c>
      <c r="X1592" s="43"/>
      <c r="Y1592" s="176">
        <f t="shared" si="549"/>
        <v>5.3378492799999995</v>
      </c>
      <c r="Z1592" s="155">
        <f t="shared" si="558"/>
        <v>668.61630477056133</v>
      </c>
      <c r="AA1592" s="156">
        <f t="shared" si="559"/>
        <v>2136.4980773128282</v>
      </c>
      <c r="AB1592" s="43"/>
      <c r="AC1592" s="175"/>
      <c r="AD1592" s="37" t="s">
        <v>1659</v>
      </c>
      <c r="AE1592" s="57">
        <v>41150</v>
      </c>
      <c r="AF1592" s="41">
        <f t="shared" si="560"/>
        <v>3324.9815412267458</v>
      </c>
      <c r="AG1592" s="85">
        <f t="shared" si="550"/>
        <v>4.9028315817266508</v>
      </c>
      <c r="AH1592" s="41">
        <f t="shared" si="561"/>
        <v>3054.0061462703279</v>
      </c>
      <c r="AI1592" s="87">
        <f t="shared" si="551"/>
        <v>4.5032664389460342</v>
      </c>
      <c r="AJ1592" s="155">
        <f t="shared" ref="AJ1592" si="582">T1592</f>
        <v>2805.1143820833895</v>
      </c>
      <c r="AK1592" s="56"/>
      <c r="AL1592" s="85">
        <f>AJ1592*$X$11</f>
        <v>4.1362645814147694</v>
      </c>
      <c r="AM1592" s="41">
        <f t="shared" si="562"/>
        <v>2576.5065031649006</v>
      </c>
      <c r="AN1592" s="85">
        <f>(AM1592*$X$11)</f>
        <v>3.799172205202785</v>
      </c>
      <c r="AO1592" s="41">
        <f t="shared" si="563"/>
        <v>2366.5294375342442</v>
      </c>
      <c r="AP1592" s="91">
        <f>(AO1592*$X$11)</f>
        <v>3.4895517829394942</v>
      </c>
      <c r="AQ1592" s="42">
        <f t="shared" si="564"/>
        <v>2173.6648333069274</v>
      </c>
      <c r="AR1592" s="85">
        <f>(AQ1592*$X$11)</f>
        <v>3.2051644379637301</v>
      </c>
    </row>
    <row r="1593" spans="1:44" x14ac:dyDescent="0.25">
      <c r="A1593" s="159" t="s">
        <v>1171</v>
      </c>
      <c r="B1593" s="160">
        <v>41151</v>
      </c>
      <c r="C1593" s="161">
        <v>4301350601</v>
      </c>
      <c r="D1593" s="162">
        <v>335</v>
      </c>
      <c r="E1593" s="162">
        <v>9240</v>
      </c>
      <c r="F1593" s="162" t="s">
        <v>1695</v>
      </c>
      <c r="G1593" s="162" t="s">
        <v>1696</v>
      </c>
      <c r="H1593" s="162">
        <v>40.042110000000001</v>
      </c>
      <c r="I1593" s="163">
        <v>-110.563019999999</v>
      </c>
      <c r="J1593" s="161">
        <v>9240</v>
      </c>
      <c r="K1593" s="162">
        <v>365</v>
      </c>
      <c r="L1593" s="162">
        <v>730</v>
      </c>
      <c r="M1593" s="162">
        <v>1095</v>
      </c>
      <c r="N1593" s="162">
        <v>1460</v>
      </c>
      <c r="O1593" s="162">
        <v>1825</v>
      </c>
      <c r="P1593" s="162">
        <v>2190</v>
      </c>
      <c r="Q1593" s="164">
        <v>2.3290384453705478E-4</v>
      </c>
      <c r="R1593" s="165">
        <f t="shared" si="552"/>
        <v>8486.969458821859</v>
      </c>
      <c r="S1593" s="165">
        <f t="shared" si="553"/>
        <v>7795.3085059496771</v>
      </c>
      <c r="T1593" s="165">
        <f t="shared" si="554"/>
        <v>7160.015715594066</v>
      </c>
      <c r="U1593" s="165">
        <f t="shared" si="555"/>
        <v>6576.4972622220112</v>
      </c>
      <c r="V1593" s="165">
        <f t="shared" si="556"/>
        <v>6040.5337024354749</v>
      </c>
      <c r="W1593" s="166">
        <f t="shared" si="557"/>
        <v>5548.249464020997</v>
      </c>
      <c r="X1593" s="159"/>
      <c r="Y1593" s="167">
        <f t="shared" si="549"/>
        <v>13.624786559999999</v>
      </c>
      <c r="Z1593" s="168">
        <f t="shared" si="558"/>
        <v>1706.6338828950238</v>
      </c>
      <c r="AA1593" s="166">
        <f t="shared" si="559"/>
        <v>5453.3818326990422</v>
      </c>
      <c r="AB1593" s="159"/>
      <c r="AC1593" s="169"/>
      <c r="AD1593" s="161" t="s">
        <v>1171</v>
      </c>
      <c r="AE1593" s="170">
        <v>41151</v>
      </c>
      <c r="AF1593" s="165">
        <f t="shared" si="560"/>
        <v>8486.969458821859</v>
      </c>
      <c r="AG1593" s="171">
        <f t="shared" si="550"/>
        <v>12.514409893689018</v>
      </c>
      <c r="AH1593" s="165">
        <f t="shared" si="561"/>
        <v>7795.3085059496771</v>
      </c>
      <c r="AI1593" s="172">
        <f t="shared" si="551"/>
        <v>11.494525385597059</v>
      </c>
      <c r="AJ1593" s="168">
        <f t="shared" ref="AJ1593:AJ1606" si="583">Z1593</f>
        <v>1706.6338828950238</v>
      </c>
      <c r="AK1593" s="166">
        <f t="shared" ref="AK1593:AK1606" si="584">AA1593</f>
        <v>5453.3818326990422</v>
      </c>
      <c r="AL1593" s="171">
        <f t="shared" si="575"/>
        <v>2.9185693252753291</v>
      </c>
      <c r="AM1593" s="165">
        <f t="shared" si="562"/>
        <v>6576.4972622220112</v>
      </c>
      <c r="AN1593" s="171">
        <f t="shared" si="576"/>
        <v>0.48486672895129512</v>
      </c>
      <c r="AO1593" s="165">
        <f t="shared" si="563"/>
        <v>6040.5337024354749</v>
      </c>
      <c r="AP1593" s="173">
        <f t="shared" si="577"/>
        <v>0.44535163638620118</v>
      </c>
      <c r="AQ1593" s="166">
        <f t="shared" si="564"/>
        <v>5548.249464020997</v>
      </c>
      <c r="AR1593" s="171">
        <f t="shared" si="578"/>
        <v>0.4090568978837692</v>
      </c>
    </row>
    <row r="1594" spans="1:44" x14ac:dyDescent="0.25">
      <c r="A1594" s="159" t="s">
        <v>1298</v>
      </c>
      <c r="B1594" s="160">
        <v>41158</v>
      </c>
      <c r="C1594" s="161">
        <v>4301350973</v>
      </c>
      <c r="D1594" s="162">
        <v>118</v>
      </c>
      <c r="E1594" s="162">
        <v>24113</v>
      </c>
      <c r="F1594" s="162" t="s">
        <v>1695</v>
      </c>
      <c r="G1594" s="162" t="s">
        <v>1696</v>
      </c>
      <c r="H1594" s="162">
        <v>40.169980000000002</v>
      </c>
      <c r="I1594" s="163">
        <v>-110.60896</v>
      </c>
      <c r="J1594" s="161">
        <v>24113</v>
      </c>
      <c r="K1594" s="162">
        <v>365</v>
      </c>
      <c r="L1594" s="162">
        <v>730</v>
      </c>
      <c r="M1594" s="162">
        <v>1095</v>
      </c>
      <c r="N1594" s="162">
        <v>1460</v>
      </c>
      <c r="O1594" s="162">
        <v>1825</v>
      </c>
      <c r="P1594" s="162">
        <v>2190</v>
      </c>
      <c r="Q1594" s="164">
        <v>2.3290384453705478E-4</v>
      </c>
      <c r="R1594" s="165">
        <f t="shared" si="552"/>
        <v>22147.86737668523</v>
      </c>
      <c r="S1594" s="165">
        <f t="shared" si="553"/>
        <v>20342.88679696586</v>
      </c>
      <c r="T1594" s="165">
        <f t="shared" si="554"/>
        <v>18685.006379883085</v>
      </c>
      <c r="U1594" s="165">
        <f t="shared" si="555"/>
        <v>17162.237931164433</v>
      </c>
      <c r="V1594" s="165">
        <f t="shared" si="556"/>
        <v>15763.570256150064</v>
      </c>
      <c r="W1594" s="166">
        <f t="shared" si="557"/>
        <v>14478.889537439209</v>
      </c>
      <c r="X1594" s="159"/>
      <c r="Y1594" s="167">
        <f t="shared" si="549"/>
        <v>35.555679472000001</v>
      </c>
      <c r="Z1594" s="168">
        <f t="shared" si="558"/>
        <v>4453.6864521913103</v>
      </c>
      <c r="AA1594" s="166">
        <f t="shared" si="559"/>
        <v>14231.319927691775</v>
      </c>
      <c r="AB1594" s="159"/>
      <c r="AC1594" s="169"/>
      <c r="AD1594" s="161" t="s">
        <v>1298</v>
      </c>
      <c r="AE1594" s="170">
        <v>41158</v>
      </c>
      <c r="AF1594" s="165">
        <f t="shared" si="560"/>
        <v>22147.86737668523</v>
      </c>
      <c r="AG1594" s="171">
        <f t="shared" si="550"/>
        <v>32.658004953086945</v>
      </c>
      <c r="AH1594" s="165">
        <f t="shared" si="561"/>
        <v>20342.88679696586</v>
      </c>
      <c r="AI1594" s="172">
        <f t="shared" si="551"/>
        <v>29.996481669145226</v>
      </c>
      <c r="AJ1594" s="168">
        <f t="shared" si="583"/>
        <v>4453.6864521913103</v>
      </c>
      <c r="AK1594" s="166">
        <f t="shared" si="584"/>
        <v>14231.319927691775</v>
      </c>
      <c r="AL1594" s="171">
        <f t="shared" si="575"/>
        <v>7.6163920065329016</v>
      </c>
      <c r="AM1594" s="165">
        <f t="shared" si="562"/>
        <v>17162.237931164433</v>
      </c>
      <c r="AN1594" s="171">
        <f t="shared" si="576"/>
        <v>1.2653237483985473</v>
      </c>
      <c r="AO1594" s="165">
        <f t="shared" si="563"/>
        <v>15763.570256150064</v>
      </c>
      <c r="AP1594" s="173">
        <f t="shared" si="577"/>
        <v>1.1622038969892279</v>
      </c>
      <c r="AQ1594" s="166">
        <f t="shared" si="564"/>
        <v>14478.889537439209</v>
      </c>
      <c r="AR1594" s="171">
        <f t="shared" si="578"/>
        <v>1.067487984704689</v>
      </c>
    </row>
    <row r="1595" spans="1:44" x14ac:dyDescent="0.25">
      <c r="A1595" s="159" t="s">
        <v>1324</v>
      </c>
      <c r="B1595" s="160">
        <v>41159</v>
      </c>
      <c r="C1595" s="161">
        <v>4301351103</v>
      </c>
      <c r="D1595" s="162">
        <v>110</v>
      </c>
      <c r="E1595" s="162">
        <v>6292</v>
      </c>
      <c r="F1595" s="162" t="s">
        <v>1695</v>
      </c>
      <c r="G1595" s="162" t="s">
        <v>1696</v>
      </c>
      <c r="H1595" s="162">
        <v>40.0474099999999</v>
      </c>
      <c r="I1595" s="163">
        <v>-110.20209</v>
      </c>
      <c r="J1595" s="161">
        <v>6292</v>
      </c>
      <c r="K1595" s="162">
        <v>365</v>
      </c>
      <c r="L1595" s="162">
        <v>730</v>
      </c>
      <c r="M1595" s="162">
        <v>1095</v>
      </c>
      <c r="N1595" s="162">
        <v>1460</v>
      </c>
      <c r="O1595" s="162">
        <v>1825</v>
      </c>
      <c r="P1595" s="162">
        <v>2190</v>
      </c>
      <c r="Q1595" s="164">
        <v>2.3290384453705478E-4</v>
      </c>
      <c r="R1595" s="165">
        <f t="shared" si="552"/>
        <v>5779.2220600548853</v>
      </c>
      <c r="S1595" s="165">
        <f t="shared" si="553"/>
        <v>5308.2338873847802</v>
      </c>
      <c r="T1595" s="165">
        <f t="shared" si="554"/>
        <v>4875.6297491902451</v>
      </c>
      <c r="U1595" s="165">
        <f t="shared" si="555"/>
        <v>4478.2814690368932</v>
      </c>
      <c r="V1595" s="165">
        <f t="shared" si="556"/>
        <v>4113.3158068965377</v>
      </c>
      <c r="W1595" s="166">
        <f t="shared" si="557"/>
        <v>3778.0936826428692</v>
      </c>
      <c r="X1595" s="159"/>
      <c r="Y1595" s="167">
        <f t="shared" si="549"/>
        <v>9.2778308479999989</v>
      </c>
      <c r="Z1595" s="168">
        <f t="shared" si="558"/>
        <v>1162.1364059713735</v>
      </c>
      <c r="AA1595" s="166">
        <f t="shared" si="559"/>
        <v>3713.4933432188714</v>
      </c>
      <c r="AB1595" s="159"/>
      <c r="AC1595" s="169"/>
      <c r="AD1595" s="161" t="s">
        <v>1324</v>
      </c>
      <c r="AE1595" s="170">
        <v>41159</v>
      </c>
      <c r="AF1595" s="165">
        <f t="shared" si="560"/>
        <v>5779.2220600548853</v>
      </c>
      <c r="AG1595" s="171">
        <f t="shared" si="550"/>
        <v>8.5217172133215708</v>
      </c>
      <c r="AH1595" s="165">
        <f t="shared" si="561"/>
        <v>5308.2338873847802</v>
      </c>
      <c r="AI1595" s="172">
        <f t="shared" si="551"/>
        <v>7.8272244292399034</v>
      </c>
      <c r="AJ1595" s="168">
        <f t="shared" si="583"/>
        <v>1162.1364059713735</v>
      </c>
      <c r="AK1595" s="166">
        <f t="shared" si="584"/>
        <v>3713.4933432188714</v>
      </c>
      <c r="AL1595" s="171">
        <f t="shared" si="575"/>
        <v>1.9874067310208194</v>
      </c>
      <c r="AM1595" s="165">
        <f t="shared" si="562"/>
        <v>4478.2814690368932</v>
      </c>
      <c r="AN1595" s="171">
        <f t="shared" si="576"/>
        <v>0.33017115352397708</v>
      </c>
      <c r="AO1595" s="165">
        <f t="shared" si="563"/>
        <v>4113.3158068965377</v>
      </c>
      <c r="AP1595" s="173">
        <f t="shared" si="577"/>
        <v>0.30326325715822267</v>
      </c>
      <c r="AQ1595" s="166">
        <f t="shared" si="564"/>
        <v>3778.0936826428692</v>
      </c>
      <c r="AR1595" s="171">
        <f t="shared" si="578"/>
        <v>0.27854826855894754</v>
      </c>
    </row>
    <row r="1596" spans="1:44" x14ac:dyDescent="0.25">
      <c r="A1596" s="159" t="s">
        <v>960</v>
      </c>
      <c r="B1596" s="160">
        <v>41160</v>
      </c>
      <c r="C1596" s="161">
        <v>4301350157</v>
      </c>
      <c r="D1596" s="162">
        <v>115</v>
      </c>
      <c r="E1596" s="162">
        <v>11203</v>
      </c>
      <c r="F1596" s="162" t="s">
        <v>1695</v>
      </c>
      <c r="G1596" s="162" t="s">
        <v>1696</v>
      </c>
      <c r="H1596" s="162">
        <v>40.078890000000001</v>
      </c>
      <c r="I1596" s="163">
        <v>-110.13617000000001</v>
      </c>
      <c r="J1596" s="161">
        <v>11203</v>
      </c>
      <c r="K1596" s="162">
        <v>365</v>
      </c>
      <c r="L1596" s="162">
        <v>730</v>
      </c>
      <c r="M1596" s="162">
        <v>1095</v>
      </c>
      <c r="N1596" s="162">
        <v>1460</v>
      </c>
      <c r="O1596" s="162">
        <v>1825</v>
      </c>
      <c r="P1596" s="162">
        <v>2190</v>
      </c>
      <c r="Q1596" s="164">
        <v>2.3290384453705478E-4</v>
      </c>
      <c r="R1596" s="165">
        <f t="shared" si="552"/>
        <v>10289.991217227413</v>
      </c>
      <c r="S1596" s="165">
        <f t="shared" si="553"/>
        <v>9451.3897394106316</v>
      </c>
      <c r="T1596" s="165">
        <f t="shared" si="554"/>
        <v>8681.131608419948</v>
      </c>
      <c r="U1596" s="165">
        <f t="shared" si="555"/>
        <v>7973.647059380216</v>
      </c>
      <c r="V1596" s="165">
        <f t="shared" si="556"/>
        <v>7323.8202454961711</v>
      </c>
      <c r="W1596" s="166">
        <f t="shared" si="557"/>
        <v>6726.9522451761068</v>
      </c>
      <c r="X1596" s="159"/>
      <c r="Y1596" s="167">
        <f t="shared" si="549"/>
        <v>16.519316432</v>
      </c>
      <c r="Z1596" s="168">
        <f t="shared" si="558"/>
        <v>2069.201232691878</v>
      </c>
      <c r="AA1596" s="166">
        <f t="shared" si="559"/>
        <v>6611.9303757280695</v>
      </c>
      <c r="AB1596" s="159"/>
      <c r="AC1596" s="169"/>
      <c r="AD1596" s="161" t="s">
        <v>960</v>
      </c>
      <c r="AE1596" s="170">
        <v>41160</v>
      </c>
      <c r="AF1596" s="165">
        <f t="shared" si="560"/>
        <v>10289.991217227413</v>
      </c>
      <c r="AG1596" s="171">
        <f t="shared" si="550"/>
        <v>15.173044809415376</v>
      </c>
      <c r="AH1596" s="165">
        <f t="shared" si="561"/>
        <v>9451.3897394106316</v>
      </c>
      <c r="AI1596" s="172">
        <f t="shared" si="551"/>
        <v>13.936490031909511</v>
      </c>
      <c r="AJ1596" s="168">
        <f t="shared" si="583"/>
        <v>2069.201232691878</v>
      </c>
      <c r="AK1596" s="166">
        <f t="shared" si="584"/>
        <v>6611.9303757280695</v>
      </c>
      <c r="AL1596" s="171">
        <f t="shared" si="575"/>
        <v>3.5386073756557912</v>
      </c>
      <c r="AM1596" s="165">
        <f t="shared" si="562"/>
        <v>7973.647059380216</v>
      </c>
      <c r="AN1596" s="171">
        <f t="shared" si="576"/>
        <v>0.58787467147633765</v>
      </c>
      <c r="AO1596" s="165">
        <f t="shared" si="563"/>
        <v>7323.8202454961711</v>
      </c>
      <c r="AP1596" s="173">
        <f t="shared" si="577"/>
        <v>0.53996476000374571</v>
      </c>
      <c r="AQ1596" s="166">
        <f t="shared" si="564"/>
        <v>6726.9522451761068</v>
      </c>
      <c r="AR1596" s="171">
        <f t="shared" si="578"/>
        <v>0.49595935357054827</v>
      </c>
    </row>
    <row r="1597" spans="1:44" x14ac:dyDescent="0.25">
      <c r="A1597" s="159" t="s">
        <v>1299</v>
      </c>
      <c r="B1597" s="160">
        <v>41160</v>
      </c>
      <c r="C1597" s="161">
        <v>4301350976</v>
      </c>
      <c r="D1597" s="162">
        <v>117</v>
      </c>
      <c r="E1597" s="162">
        <v>4596</v>
      </c>
      <c r="F1597" s="162" t="s">
        <v>1695</v>
      </c>
      <c r="G1597" s="162" t="s">
        <v>1696</v>
      </c>
      <c r="H1597" s="162">
        <v>40.09487</v>
      </c>
      <c r="I1597" s="163">
        <v>-110.43812</v>
      </c>
      <c r="J1597" s="161">
        <v>4596</v>
      </c>
      <c r="K1597" s="162">
        <v>365</v>
      </c>
      <c r="L1597" s="162">
        <v>730</v>
      </c>
      <c r="M1597" s="162">
        <v>1095</v>
      </c>
      <c r="N1597" s="162">
        <v>1460</v>
      </c>
      <c r="O1597" s="162">
        <v>1825</v>
      </c>
      <c r="P1597" s="162">
        <v>2190</v>
      </c>
      <c r="Q1597" s="164">
        <v>2.3290384453705478E-4</v>
      </c>
      <c r="R1597" s="165">
        <f t="shared" si="552"/>
        <v>4221.4406528945092</v>
      </c>
      <c r="S1597" s="165">
        <f t="shared" si="553"/>
        <v>3877.4066984139304</v>
      </c>
      <c r="T1597" s="165">
        <f t="shared" si="554"/>
        <v>3561.4104143799059</v>
      </c>
      <c r="U1597" s="165">
        <f t="shared" si="555"/>
        <v>3271.1668200402992</v>
      </c>
      <c r="V1597" s="165">
        <f t="shared" si="556"/>
        <v>3004.5771532893336</v>
      </c>
      <c r="W1597" s="166">
        <f t="shared" si="557"/>
        <v>2759.7136944416129</v>
      </c>
      <c r="X1597" s="159"/>
      <c r="Y1597" s="167">
        <f t="shared" si="549"/>
        <v>6.7770042239999997</v>
      </c>
      <c r="Z1597" s="168">
        <f t="shared" si="558"/>
        <v>848.88412616726521</v>
      </c>
      <c r="AA1597" s="166">
        <f t="shared" si="559"/>
        <v>2712.5262882126408</v>
      </c>
      <c r="AB1597" s="159"/>
      <c r="AC1597" s="169"/>
      <c r="AD1597" s="161" t="s">
        <v>1299</v>
      </c>
      <c r="AE1597" s="170">
        <v>41160</v>
      </c>
      <c r="AF1597" s="165">
        <f t="shared" si="560"/>
        <v>4221.4406528945092</v>
      </c>
      <c r="AG1597" s="171">
        <f t="shared" si="550"/>
        <v>6.2246999860816805</v>
      </c>
      <c r="AH1597" s="165">
        <f t="shared" si="561"/>
        <v>3877.4066984139304</v>
      </c>
      <c r="AI1597" s="172">
        <f t="shared" si="551"/>
        <v>5.7174067827060702</v>
      </c>
      <c r="AJ1597" s="168">
        <f t="shared" si="583"/>
        <v>848.88412616726521</v>
      </c>
      <c r="AK1597" s="166">
        <f t="shared" si="584"/>
        <v>2712.5262882126408</v>
      </c>
      <c r="AL1597" s="171">
        <f t="shared" si="575"/>
        <v>1.451703963091495</v>
      </c>
      <c r="AM1597" s="165">
        <f t="shared" si="562"/>
        <v>3271.1668200402992</v>
      </c>
      <c r="AN1597" s="171">
        <f t="shared" si="576"/>
        <v>0.24117397037447533</v>
      </c>
      <c r="AO1597" s="165">
        <f t="shared" si="563"/>
        <v>3004.5771532893336</v>
      </c>
      <c r="AP1597" s="173">
        <f t="shared" si="577"/>
        <v>0.22151906069599356</v>
      </c>
      <c r="AQ1597" s="166">
        <f t="shared" si="564"/>
        <v>2759.7136944416129</v>
      </c>
      <c r="AR1597" s="171">
        <f t="shared" si="578"/>
        <v>0.20346596349283583</v>
      </c>
    </row>
    <row r="1598" spans="1:44" x14ac:dyDescent="0.25">
      <c r="A1598" s="159" t="s">
        <v>1199</v>
      </c>
      <c r="B1598" s="160">
        <v>41162</v>
      </c>
      <c r="C1598" s="161">
        <v>4301350672</v>
      </c>
      <c r="D1598" s="162">
        <v>107</v>
      </c>
      <c r="E1598" s="162">
        <v>21417</v>
      </c>
      <c r="F1598" s="162" t="s">
        <v>1695</v>
      </c>
      <c r="G1598" s="162" t="s">
        <v>1696</v>
      </c>
      <c r="H1598" s="162">
        <v>40.1575899999999</v>
      </c>
      <c r="I1598" s="163">
        <v>-110.33446000000001</v>
      </c>
      <c r="J1598" s="161">
        <v>21417</v>
      </c>
      <c r="K1598" s="162">
        <v>365</v>
      </c>
      <c r="L1598" s="162">
        <v>730</v>
      </c>
      <c r="M1598" s="162">
        <v>1095</v>
      </c>
      <c r="N1598" s="162">
        <v>1460</v>
      </c>
      <c r="O1598" s="162">
        <v>1825</v>
      </c>
      <c r="P1598" s="162">
        <v>2190</v>
      </c>
      <c r="Q1598" s="164">
        <v>2.3290384453705478E-4</v>
      </c>
      <c r="R1598" s="165">
        <f t="shared" si="552"/>
        <v>19671.582781340669</v>
      </c>
      <c r="S1598" s="165">
        <f t="shared" si="553"/>
        <v>18068.411501290502</v>
      </c>
      <c r="T1598" s="165">
        <f t="shared" si="554"/>
        <v>16595.893569359105</v>
      </c>
      <c r="U1598" s="165">
        <f t="shared" si="555"/>
        <v>15243.381154221734</v>
      </c>
      <c r="V1598" s="165">
        <f t="shared" si="556"/>
        <v>14001.094188859368</v>
      </c>
      <c r="W1598" s="166">
        <f t="shared" si="557"/>
        <v>12860.049650534382</v>
      </c>
      <c r="X1598" s="159"/>
      <c r="Y1598" s="167">
        <f t="shared" si="549"/>
        <v>31.580308847999998</v>
      </c>
      <c r="Z1598" s="168">
        <f t="shared" si="558"/>
        <v>3955.7335357102525</v>
      </c>
      <c r="AA1598" s="166">
        <f t="shared" si="559"/>
        <v>12640.160033648852</v>
      </c>
      <c r="AB1598" s="159"/>
      <c r="AC1598" s="169"/>
      <c r="AD1598" s="161" t="s">
        <v>1199</v>
      </c>
      <c r="AE1598" s="170">
        <v>41162</v>
      </c>
      <c r="AF1598" s="165">
        <f t="shared" si="560"/>
        <v>19671.582781340669</v>
      </c>
      <c r="AG1598" s="171">
        <f t="shared" si="550"/>
        <v>29.006614360729195</v>
      </c>
      <c r="AH1598" s="165">
        <f t="shared" si="561"/>
        <v>18068.411501290502</v>
      </c>
      <c r="AI1598" s="172">
        <f t="shared" si="551"/>
        <v>26.642667768758901</v>
      </c>
      <c r="AJ1598" s="168">
        <f t="shared" si="583"/>
        <v>3955.7335357102525</v>
      </c>
      <c r="AK1598" s="166">
        <f t="shared" si="584"/>
        <v>12640.160033648852</v>
      </c>
      <c r="AL1598" s="171">
        <f t="shared" si="575"/>
        <v>6.7648267575131751</v>
      </c>
      <c r="AM1598" s="165">
        <f t="shared" si="562"/>
        <v>15243.381154221734</v>
      </c>
      <c r="AN1598" s="171">
        <f t="shared" si="576"/>
        <v>1.1238518110335374</v>
      </c>
      <c r="AO1598" s="165">
        <f t="shared" si="563"/>
        <v>14001.094188859368</v>
      </c>
      <c r="AP1598" s="173">
        <f t="shared" si="577"/>
        <v>1.0322614714808733</v>
      </c>
      <c r="AQ1598" s="166">
        <f t="shared" si="564"/>
        <v>12860.049650534382</v>
      </c>
      <c r="AR1598" s="171">
        <f t="shared" si="578"/>
        <v>0.9481354525948793</v>
      </c>
    </row>
    <row r="1599" spans="1:44" x14ac:dyDescent="0.25">
      <c r="A1599" s="159" t="s">
        <v>1323</v>
      </c>
      <c r="B1599" s="160">
        <v>41165</v>
      </c>
      <c r="C1599" s="161">
        <v>4301351102</v>
      </c>
      <c r="D1599" s="162">
        <v>105</v>
      </c>
      <c r="E1599" s="162">
        <v>4227</v>
      </c>
      <c r="F1599" s="162" t="s">
        <v>1695</v>
      </c>
      <c r="G1599" s="162" t="s">
        <v>1696</v>
      </c>
      <c r="H1599" s="162">
        <v>40.047469999999898</v>
      </c>
      <c r="I1599" s="163">
        <v>-110.20208</v>
      </c>
      <c r="J1599" s="161">
        <v>4227</v>
      </c>
      <c r="K1599" s="162">
        <v>365</v>
      </c>
      <c r="L1599" s="162">
        <v>730</v>
      </c>
      <c r="M1599" s="162">
        <v>1095</v>
      </c>
      <c r="N1599" s="162">
        <v>1460</v>
      </c>
      <c r="O1599" s="162">
        <v>1825</v>
      </c>
      <c r="P1599" s="162">
        <v>2190</v>
      </c>
      <c r="Q1599" s="164">
        <v>2.3290384453705478E-4</v>
      </c>
      <c r="R1599" s="165">
        <f t="shared" si="552"/>
        <v>3882.5129764545454</v>
      </c>
      <c r="S1599" s="165">
        <f t="shared" si="553"/>
        <v>3566.1005470399659</v>
      </c>
      <c r="T1599" s="165">
        <f t="shared" si="554"/>
        <v>3275.4747218415714</v>
      </c>
      <c r="U1599" s="165">
        <f t="shared" si="555"/>
        <v>3008.5339748281863</v>
      </c>
      <c r="V1599" s="165">
        <f t="shared" si="556"/>
        <v>2763.3480476401246</v>
      </c>
      <c r="W1599" s="166">
        <f t="shared" si="557"/>
        <v>2538.1439918199949</v>
      </c>
      <c r="X1599" s="159"/>
      <c r="Y1599" s="167">
        <f t="shared" si="549"/>
        <v>6.2328974879999999</v>
      </c>
      <c r="Z1599" s="168">
        <f t="shared" si="558"/>
        <v>780.72959123347039</v>
      </c>
      <c r="AA1599" s="166">
        <f t="shared" si="559"/>
        <v>2494.7451306081007</v>
      </c>
      <c r="AB1599" s="159"/>
      <c r="AC1599" s="169"/>
      <c r="AD1599" s="161" t="s">
        <v>1323</v>
      </c>
      <c r="AE1599" s="170">
        <v>41165</v>
      </c>
      <c r="AF1599" s="165">
        <f t="shared" si="560"/>
        <v>3882.5129764545454</v>
      </c>
      <c r="AG1599" s="171">
        <f t="shared" si="550"/>
        <v>5.7249362143531908</v>
      </c>
      <c r="AH1599" s="165">
        <f t="shared" si="561"/>
        <v>3566.1005470399659</v>
      </c>
      <c r="AI1599" s="172">
        <f t="shared" si="551"/>
        <v>5.2583721650344994</v>
      </c>
      <c r="AJ1599" s="168">
        <f t="shared" si="583"/>
        <v>780.72959123347039</v>
      </c>
      <c r="AK1599" s="166">
        <f t="shared" si="584"/>
        <v>2494.7451306081007</v>
      </c>
      <c r="AL1599" s="171">
        <f t="shared" si="575"/>
        <v>1.335150707569136</v>
      </c>
      <c r="AM1599" s="165">
        <f t="shared" si="562"/>
        <v>3008.5339748281863</v>
      </c>
      <c r="AN1599" s="171">
        <f t="shared" si="576"/>
        <v>0.22181078606895285</v>
      </c>
      <c r="AO1599" s="165">
        <f t="shared" si="563"/>
        <v>2763.3480476401246</v>
      </c>
      <c r="AP1599" s="173">
        <f t="shared" si="577"/>
        <v>0.20373391417797318</v>
      </c>
      <c r="AQ1599" s="166">
        <f t="shared" si="564"/>
        <v>2538.1439918199949</v>
      </c>
      <c r="AR1599" s="171">
        <f t="shared" si="578"/>
        <v>0.18713024971371128</v>
      </c>
    </row>
    <row r="1600" spans="1:44" x14ac:dyDescent="0.25">
      <c r="A1600" s="159" t="s">
        <v>1319</v>
      </c>
      <c r="B1600" s="160">
        <v>41167</v>
      </c>
      <c r="C1600" s="161">
        <v>4301351091</v>
      </c>
      <c r="D1600" s="162">
        <v>108</v>
      </c>
      <c r="E1600" s="162">
        <v>6729</v>
      </c>
      <c r="F1600" s="162" t="s">
        <v>1695</v>
      </c>
      <c r="G1600" s="162" t="s">
        <v>1696</v>
      </c>
      <c r="H1600" s="162">
        <v>40.04354</v>
      </c>
      <c r="I1600" s="163">
        <v>-110.20191</v>
      </c>
      <c r="J1600" s="161">
        <v>6729</v>
      </c>
      <c r="K1600" s="162">
        <v>365</v>
      </c>
      <c r="L1600" s="162">
        <v>730</v>
      </c>
      <c r="M1600" s="162">
        <v>1095</v>
      </c>
      <c r="N1600" s="162">
        <v>1460</v>
      </c>
      <c r="O1600" s="162">
        <v>1825</v>
      </c>
      <c r="P1600" s="162">
        <v>2190</v>
      </c>
      <c r="Q1600" s="164">
        <v>2.3290384453705478E-4</v>
      </c>
      <c r="R1600" s="165">
        <f t="shared" si="552"/>
        <v>6180.6079532913736</v>
      </c>
      <c r="S1600" s="165">
        <f t="shared" si="553"/>
        <v>5676.9081100146514</v>
      </c>
      <c r="T1600" s="165">
        <f t="shared" si="554"/>
        <v>5214.2581980771074</v>
      </c>
      <c r="U1600" s="165">
        <f t="shared" si="555"/>
        <v>4789.3127789493419</v>
      </c>
      <c r="V1600" s="165">
        <f t="shared" si="556"/>
        <v>4398.9990566762235</v>
      </c>
      <c r="W1600" s="166">
        <f t="shared" si="557"/>
        <v>4040.4946583763299</v>
      </c>
      <c r="X1600" s="159"/>
      <c r="Y1600" s="167">
        <f t="shared" si="549"/>
        <v>9.9222065759999989</v>
      </c>
      <c r="Z1600" s="168">
        <f t="shared" si="558"/>
        <v>1242.850584199201</v>
      </c>
      <c r="AA1600" s="166">
        <f t="shared" si="559"/>
        <v>3971.4076138779064</v>
      </c>
      <c r="AB1600" s="159"/>
      <c r="AC1600" s="169"/>
      <c r="AD1600" s="161" t="s">
        <v>1319</v>
      </c>
      <c r="AE1600" s="170">
        <v>41167</v>
      </c>
      <c r="AF1600" s="165">
        <f t="shared" si="560"/>
        <v>6180.6079532913736</v>
      </c>
      <c r="AG1600" s="171">
        <f t="shared" si="550"/>
        <v>9.1135783738780756</v>
      </c>
      <c r="AH1600" s="165">
        <f t="shared" si="561"/>
        <v>5676.9081100146514</v>
      </c>
      <c r="AI1600" s="172">
        <f t="shared" si="551"/>
        <v>8.3708507921734441</v>
      </c>
      <c r="AJ1600" s="168">
        <f t="shared" si="583"/>
        <v>1242.850584199201</v>
      </c>
      <c r="AK1600" s="166">
        <f t="shared" si="584"/>
        <v>3971.4076138779064</v>
      </c>
      <c r="AL1600" s="171">
        <f t="shared" si="575"/>
        <v>2.1254386352573258</v>
      </c>
      <c r="AM1600" s="165">
        <f t="shared" si="562"/>
        <v>4789.3127789493419</v>
      </c>
      <c r="AN1600" s="171">
        <f t="shared" si="576"/>
        <v>0.3531026211161542</v>
      </c>
      <c r="AO1600" s="165">
        <f t="shared" si="563"/>
        <v>4398.9990566762235</v>
      </c>
      <c r="AP1600" s="173">
        <f t="shared" si="577"/>
        <v>0.32432588325137957</v>
      </c>
      <c r="AQ1600" s="166">
        <f t="shared" si="564"/>
        <v>4040.4946583763299</v>
      </c>
      <c r="AR1600" s="171">
        <f t="shared" si="578"/>
        <v>0.29789435777704359</v>
      </c>
    </row>
    <row r="1601" spans="1:44" x14ac:dyDescent="0.25">
      <c r="A1601" s="159" t="s">
        <v>1375</v>
      </c>
      <c r="B1601" s="160">
        <v>41167</v>
      </c>
      <c r="C1601" s="161">
        <v>4301351375</v>
      </c>
      <c r="D1601" s="162">
        <v>109</v>
      </c>
      <c r="E1601" s="162">
        <v>62726</v>
      </c>
      <c r="F1601" s="162" t="s">
        <v>1695</v>
      </c>
      <c r="G1601" s="162" t="s">
        <v>1696</v>
      </c>
      <c r="H1601" s="162">
        <v>40.2305899999999</v>
      </c>
      <c r="I1601" s="163">
        <v>-110.34752</v>
      </c>
      <c r="J1601" s="161">
        <v>62726</v>
      </c>
      <c r="K1601" s="162">
        <v>365</v>
      </c>
      <c r="L1601" s="162">
        <v>730</v>
      </c>
      <c r="M1601" s="162">
        <v>1095</v>
      </c>
      <c r="N1601" s="162">
        <v>1460</v>
      </c>
      <c r="O1601" s="162">
        <v>1825</v>
      </c>
      <c r="P1601" s="162">
        <v>2190</v>
      </c>
      <c r="Q1601" s="164">
        <v>2.3290384453705478E-4</v>
      </c>
      <c r="R1601" s="165">
        <f t="shared" si="552"/>
        <v>57614.03098204112</v>
      </c>
      <c r="S1601" s="165">
        <f t="shared" si="553"/>
        <v>52918.671141147126</v>
      </c>
      <c r="T1601" s="165">
        <f t="shared" si="554"/>
        <v>48605.968157614006</v>
      </c>
      <c r="U1601" s="165">
        <f t="shared" si="555"/>
        <v>44644.736717547392</v>
      </c>
      <c r="V1601" s="165">
        <f t="shared" si="556"/>
        <v>41006.333010710776</v>
      </c>
      <c r="W1601" s="166">
        <f t="shared" si="557"/>
        <v>37664.447606080197</v>
      </c>
      <c r="X1601" s="159"/>
      <c r="Y1601" s="167">
        <f t="shared" si="549"/>
        <v>92.492246944000001</v>
      </c>
      <c r="Z1601" s="168">
        <f t="shared" si="558"/>
        <v>11585.532136198406</v>
      </c>
      <c r="AA1601" s="166">
        <f t="shared" si="559"/>
        <v>37020.436021415597</v>
      </c>
      <c r="AB1601" s="159"/>
      <c r="AC1601" s="169"/>
      <c r="AD1601" s="161" t="s">
        <v>1375</v>
      </c>
      <c r="AE1601" s="170">
        <v>41167</v>
      </c>
      <c r="AF1601" s="165">
        <f t="shared" si="560"/>
        <v>57614.03098204112</v>
      </c>
      <c r="AG1601" s="171">
        <f t="shared" si="550"/>
        <v>84.954423700382833</v>
      </c>
      <c r="AH1601" s="165">
        <f t="shared" si="561"/>
        <v>52918.671141147126</v>
      </c>
      <c r="AI1601" s="172">
        <f t="shared" si="551"/>
        <v>78.03090901915165</v>
      </c>
      <c r="AJ1601" s="168">
        <f t="shared" si="583"/>
        <v>11585.532136198406</v>
      </c>
      <c r="AK1601" s="166">
        <f t="shared" si="584"/>
        <v>37020.436021415597</v>
      </c>
      <c r="AL1601" s="171">
        <f t="shared" si="575"/>
        <v>19.812789988876656</v>
      </c>
      <c r="AM1601" s="165">
        <f t="shared" si="562"/>
        <v>44644.736717547392</v>
      </c>
      <c r="AN1601" s="171">
        <f t="shared" si="576"/>
        <v>3.2915314329219627</v>
      </c>
      <c r="AO1601" s="165">
        <f t="shared" si="563"/>
        <v>41006.333010710776</v>
      </c>
      <c r="AP1601" s="173">
        <f t="shared" si="577"/>
        <v>3.0232821151472784</v>
      </c>
      <c r="AQ1601" s="166">
        <f t="shared" si="564"/>
        <v>37664.447606080197</v>
      </c>
      <c r="AR1601" s="171">
        <f t="shared" si="578"/>
        <v>2.7768942615429983</v>
      </c>
    </row>
    <row r="1602" spans="1:44" x14ac:dyDescent="0.25">
      <c r="A1602" s="159" t="s">
        <v>1252</v>
      </c>
      <c r="B1602" s="160">
        <v>41168</v>
      </c>
      <c r="C1602" s="161">
        <v>4301350777</v>
      </c>
      <c r="D1602" s="162">
        <v>114</v>
      </c>
      <c r="E1602" s="162">
        <v>4092</v>
      </c>
      <c r="F1602" s="162" t="s">
        <v>1695</v>
      </c>
      <c r="G1602" s="162" t="s">
        <v>1696</v>
      </c>
      <c r="H1602" s="162">
        <v>40.037320000000001</v>
      </c>
      <c r="I1602" s="163">
        <v>-110.57629</v>
      </c>
      <c r="J1602" s="161">
        <v>4092</v>
      </c>
      <c r="K1602" s="162">
        <v>365</v>
      </c>
      <c r="L1602" s="162">
        <v>730</v>
      </c>
      <c r="M1602" s="162">
        <v>1095</v>
      </c>
      <c r="N1602" s="162">
        <v>1460</v>
      </c>
      <c r="O1602" s="162">
        <v>1825</v>
      </c>
      <c r="P1602" s="162">
        <v>2190</v>
      </c>
      <c r="Q1602" s="164">
        <v>2.3290384453705478E-4</v>
      </c>
      <c r="R1602" s="165">
        <f t="shared" si="552"/>
        <v>3758.5150460496807</v>
      </c>
      <c r="S1602" s="165">
        <f t="shared" si="553"/>
        <v>3452.2080526348568</v>
      </c>
      <c r="T1602" s="165">
        <f t="shared" si="554"/>
        <v>3170.8641026202295</v>
      </c>
      <c r="U1602" s="165">
        <f t="shared" si="555"/>
        <v>2912.4487875554623</v>
      </c>
      <c r="V1602" s="165">
        <f t="shared" si="556"/>
        <v>2675.0934967928529</v>
      </c>
      <c r="W1602" s="166">
        <f t="shared" si="557"/>
        <v>2457.081905495013</v>
      </c>
      <c r="X1602" s="159"/>
      <c r="Y1602" s="167">
        <f t="shared" si="549"/>
        <v>6.0338340480000001</v>
      </c>
      <c r="Z1602" s="168">
        <f t="shared" si="558"/>
        <v>755.79500528208212</v>
      </c>
      <c r="AA1602" s="166">
        <f t="shared" si="559"/>
        <v>2415.0690973381475</v>
      </c>
      <c r="AB1602" s="159"/>
      <c r="AC1602" s="169"/>
      <c r="AD1602" s="161" t="s">
        <v>1252</v>
      </c>
      <c r="AE1602" s="170">
        <v>41168</v>
      </c>
      <c r="AF1602" s="165">
        <f t="shared" si="560"/>
        <v>3758.5150460496807</v>
      </c>
      <c r="AG1602" s="171">
        <f t="shared" si="550"/>
        <v>5.5420958100622801</v>
      </c>
      <c r="AH1602" s="165">
        <f t="shared" si="561"/>
        <v>3452.2080526348568</v>
      </c>
      <c r="AI1602" s="172">
        <f t="shared" si="551"/>
        <v>5.0904326707644119</v>
      </c>
      <c r="AJ1602" s="168">
        <f t="shared" si="583"/>
        <v>755.79500528208212</v>
      </c>
      <c r="AK1602" s="166">
        <f t="shared" si="584"/>
        <v>2415.0690973381475</v>
      </c>
      <c r="AL1602" s="171">
        <f t="shared" si="575"/>
        <v>1.2925092726219316</v>
      </c>
      <c r="AM1602" s="165">
        <f t="shared" si="562"/>
        <v>2912.4487875554623</v>
      </c>
      <c r="AN1602" s="171">
        <f t="shared" si="576"/>
        <v>0.21472669424985927</v>
      </c>
      <c r="AO1602" s="165">
        <f t="shared" si="563"/>
        <v>2675.0934967928529</v>
      </c>
      <c r="AP1602" s="173">
        <f t="shared" si="577"/>
        <v>0.1972271532567462</v>
      </c>
      <c r="AQ1602" s="166">
        <f t="shared" si="564"/>
        <v>2457.081905495013</v>
      </c>
      <c r="AR1602" s="171">
        <f t="shared" si="578"/>
        <v>0.18115376906281208</v>
      </c>
    </row>
    <row r="1603" spans="1:44" x14ac:dyDescent="0.25">
      <c r="A1603" s="159" t="s">
        <v>1633</v>
      </c>
      <c r="B1603" s="160">
        <v>41169</v>
      </c>
      <c r="C1603" s="161">
        <v>4304751750</v>
      </c>
      <c r="D1603" s="162">
        <v>100</v>
      </c>
      <c r="E1603" s="162">
        <v>9950</v>
      </c>
      <c r="F1603" s="162" t="s">
        <v>1695</v>
      </c>
      <c r="G1603" s="162" t="s">
        <v>1697</v>
      </c>
      <c r="H1603" s="162">
        <v>40.165889999999898</v>
      </c>
      <c r="I1603" s="163">
        <v>-109.88544</v>
      </c>
      <c r="J1603" s="161">
        <v>9950</v>
      </c>
      <c r="K1603" s="162">
        <v>365</v>
      </c>
      <c r="L1603" s="162">
        <v>730</v>
      </c>
      <c r="M1603" s="162">
        <v>1095</v>
      </c>
      <c r="N1603" s="162">
        <v>1460</v>
      </c>
      <c r="O1603" s="162">
        <v>1825</v>
      </c>
      <c r="P1603" s="162">
        <v>2190</v>
      </c>
      <c r="Q1603" s="164">
        <v>2.3290384453705478E-4</v>
      </c>
      <c r="R1603" s="165">
        <f t="shared" si="552"/>
        <v>9139.1067224326307</v>
      </c>
      <c r="S1603" s="165">
        <f t="shared" si="553"/>
        <v>8394.2986617098795</v>
      </c>
      <c r="T1603" s="165">
        <f t="shared" si="554"/>
        <v>7710.1900833507534</v>
      </c>
      <c r="U1603" s="165">
        <f t="shared" si="555"/>
        <v>7081.8341730637458</v>
      </c>
      <c r="V1603" s="165">
        <f t="shared" si="556"/>
        <v>6504.6872661507541</v>
      </c>
      <c r="W1603" s="166">
        <f t="shared" si="557"/>
        <v>5974.5759921005319</v>
      </c>
      <c r="X1603" s="159"/>
      <c r="Y1603" s="167">
        <f t="shared" si="549"/>
        <v>14.6717128</v>
      </c>
      <c r="Z1603" s="168">
        <f t="shared" si="558"/>
        <v>1837.7713349356591</v>
      </c>
      <c r="AA1603" s="166">
        <f t="shared" si="559"/>
        <v>5872.4187484150943</v>
      </c>
      <c r="AB1603" s="159"/>
      <c r="AC1603" s="169"/>
      <c r="AD1603" s="161" t="s">
        <v>1633</v>
      </c>
      <c r="AE1603" s="170">
        <v>41169</v>
      </c>
      <c r="AF1603" s="165">
        <f t="shared" si="560"/>
        <v>9139.1067224326307</v>
      </c>
      <c r="AG1603" s="171">
        <f t="shared" si="550"/>
        <v>13.476014982922701</v>
      </c>
      <c r="AH1603" s="165">
        <f t="shared" si="561"/>
        <v>8394.2986617098795</v>
      </c>
      <c r="AI1603" s="172">
        <f t="shared" si="551"/>
        <v>12.377762725832332</v>
      </c>
      <c r="AJ1603" s="168">
        <f t="shared" si="583"/>
        <v>1837.7713349356591</v>
      </c>
      <c r="AK1603" s="166">
        <f t="shared" si="584"/>
        <v>5872.4187484150943</v>
      </c>
      <c r="AL1603" s="171">
        <f t="shared" si="575"/>
        <v>3.1428316868495161</v>
      </c>
      <c r="AM1603" s="165">
        <f t="shared" si="562"/>
        <v>7081.8341730637458</v>
      </c>
      <c r="AN1603" s="171">
        <f t="shared" si="576"/>
        <v>0.52212380444430584</v>
      </c>
      <c r="AO1603" s="165">
        <f t="shared" si="563"/>
        <v>6504.6872661507541</v>
      </c>
      <c r="AP1603" s="173">
        <f t="shared" si="577"/>
        <v>0.47957237900895028</v>
      </c>
      <c r="AQ1603" s="166">
        <f t="shared" si="564"/>
        <v>5974.5759921005319</v>
      </c>
      <c r="AR1603" s="171">
        <f t="shared" si="578"/>
        <v>0.44048875908479473</v>
      </c>
    </row>
    <row r="1604" spans="1:44" x14ac:dyDescent="0.25">
      <c r="A1604" s="159" t="s">
        <v>1353</v>
      </c>
      <c r="B1604" s="160">
        <v>41170</v>
      </c>
      <c r="C1604" s="161">
        <v>4301351186</v>
      </c>
      <c r="D1604" s="162">
        <v>102</v>
      </c>
      <c r="E1604" s="162">
        <v>11066</v>
      </c>
      <c r="F1604" s="162" t="s">
        <v>1695</v>
      </c>
      <c r="G1604" s="162" t="s">
        <v>1696</v>
      </c>
      <c r="H1604" s="162">
        <v>40.158929999999899</v>
      </c>
      <c r="I1604" s="163">
        <v>-110.275319999999</v>
      </c>
      <c r="J1604" s="161">
        <v>11066</v>
      </c>
      <c r="K1604" s="162">
        <v>365</v>
      </c>
      <c r="L1604" s="162">
        <v>730</v>
      </c>
      <c r="M1604" s="162">
        <v>1095</v>
      </c>
      <c r="N1604" s="162">
        <v>1460</v>
      </c>
      <c r="O1604" s="162">
        <v>1825</v>
      </c>
      <c r="P1604" s="162">
        <v>2190</v>
      </c>
      <c r="Q1604" s="164">
        <v>2.3290384453705478E-4</v>
      </c>
      <c r="R1604" s="165">
        <f t="shared" si="552"/>
        <v>10164.156280446179</v>
      </c>
      <c r="S1604" s="165">
        <f t="shared" si="553"/>
        <v>9335.8099487921136</v>
      </c>
      <c r="T1604" s="165">
        <f t="shared" si="554"/>
        <v>8574.9712022471795</v>
      </c>
      <c r="U1604" s="165">
        <f t="shared" si="555"/>
        <v>7876.1383878515999</v>
      </c>
      <c r="V1604" s="165">
        <f t="shared" si="556"/>
        <v>7234.2582198215323</v>
      </c>
      <c r="W1604" s="166">
        <f t="shared" si="557"/>
        <v>6644.6892390537178</v>
      </c>
      <c r="X1604" s="159"/>
      <c r="Y1604" s="167">
        <f t="shared" ref="Y1604:Y1667" si="585">J1604*$X$11</f>
        <v>16.317303903999999</v>
      </c>
      <c r="Z1604" s="168">
        <f t="shared" si="558"/>
        <v>2043.8972454671359</v>
      </c>
      <c r="AA1604" s="166">
        <f t="shared" si="559"/>
        <v>6531.0739567800438</v>
      </c>
      <c r="AB1604" s="159"/>
      <c r="AC1604" s="169"/>
      <c r="AD1604" s="161" t="s">
        <v>1353</v>
      </c>
      <c r="AE1604" s="170">
        <v>41170</v>
      </c>
      <c r="AF1604" s="165">
        <f t="shared" si="560"/>
        <v>10164.156280446179</v>
      </c>
      <c r="AG1604" s="171">
        <f t="shared" ref="AG1604:AG1667" si="586">AF1604*$X$11</f>
        <v>14.987495658394231</v>
      </c>
      <c r="AH1604" s="165">
        <f t="shared" si="561"/>
        <v>9335.8099487921136</v>
      </c>
      <c r="AI1604" s="172">
        <f t="shared" ref="AI1604:AI1667" si="587">AH1604*$X$11</f>
        <v>13.766062545131717</v>
      </c>
      <c r="AJ1604" s="168">
        <f t="shared" si="583"/>
        <v>2043.8972454671359</v>
      </c>
      <c r="AK1604" s="166">
        <f t="shared" si="584"/>
        <v>6531.0739567800438</v>
      </c>
      <c r="AL1604" s="171">
        <f t="shared" si="575"/>
        <v>3.4953342157464062</v>
      </c>
      <c r="AM1604" s="165">
        <f t="shared" si="562"/>
        <v>7876.1383878515999</v>
      </c>
      <c r="AN1604" s="171">
        <f t="shared" si="576"/>
        <v>0.58068563014881303</v>
      </c>
      <c r="AO1604" s="165">
        <f t="shared" si="563"/>
        <v>7234.2582198215323</v>
      </c>
      <c r="AP1604" s="173">
        <f t="shared" si="577"/>
        <v>0.53336160262442645</v>
      </c>
      <c r="AQ1604" s="166">
        <f t="shared" si="564"/>
        <v>6644.6892390537178</v>
      </c>
      <c r="AR1604" s="171">
        <f t="shared" si="578"/>
        <v>0.48989433246556169</v>
      </c>
    </row>
    <row r="1605" spans="1:44" x14ac:dyDescent="0.25">
      <c r="A1605" s="159" t="s">
        <v>1367</v>
      </c>
      <c r="B1605" s="160">
        <v>41170</v>
      </c>
      <c r="C1605" s="161">
        <v>4301351288</v>
      </c>
      <c r="D1605" s="162">
        <v>107</v>
      </c>
      <c r="E1605" s="162">
        <v>9806</v>
      </c>
      <c r="F1605" s="162" t="s">
        <v>1695</v>
      </c>
      <c r="G1605" s="162" t="s">
        <v>1696</v>
      </c>
      <c r="H1605" s="162">
        <v>40.020150000000001</v>
      </c>
      <c r="I1605" s="163">
        <v>-110.5599</v>
      </c>
      <c r="J1605" s="161">
        <v>9806</v>
      </c>
      <c r="K1605" s="162">
        <v>365</v>
      </c>
      <c r="L1605" s="162">
        <v>730</v>
      </c>
      <c r="M1605" s="162">
        <v>1095</v>
      </c>
      <c r="N1605" s="162">
        <v>1460</v>
      </c>
      <c r="O1605" s="162">
        <v>1825</v>
      </c>
      <c r="P1605" s="162">
        <v>2190</v>
      </c>
      <c r="Q1605" s="164">
        <v>2.3290384453705478E-4</v>
      </c>
      <c r="R1605" s="165">
        <f t="shared" ref="R1605:R1668" si="588">(J1605*(EXP(-Q1605*K1605)))</f>
        <v>9006.8422633341088</v>
      </c>
      <c r="S1605" s="165">
        <f t="shared" ref="S1605:S1668" si="589">(J1605*(EXP(-Q1605*L1605)))</f>
        <v>8272.8133343444297</v>
      </c>
      <c r="T1605" s="165">
        <f t="shared" ref="T1605:T1668" si="590">(J1605*(EXP(-Q1605*M1605)))</f>
        <v>7598.6054228479888</v>
      </c>
      <c r="U1605" s="165">
        <f t="shared" ref="U1605:U1668" si="591">(J1605*(EXP(-Q1605*N1605)))</f>
        <v>6979.3433066395073</v>
      </c>
      <c r="V1605" s="165">
        <f t="shared" ref="V1605:V1668" si="592">(J1605*(EXP(-Q1605*O1605)))</f>
        <v>6410.5490785803313</v>
      </c>
      <c r="W1605" s="166">
        <f t="shared" ref="W1605:W1668" si="593">(J1605*(EXP(-Q1605*P1605)))</f>
        <v>5888.1097666872183</v>
      </c>
      <c r="X1605" s="159"/>
      <c r="Y1605" s="167">
        <f t="shared" si="585"/>
        <v>14.459378464</v>
      </c>
      <c r="Z1605" s="168">
        <f t="shared" ref="Z1605:Z1668" si="594">(87/365)*T1605</f>
        <v>1811.1744432541782</v>
      </c>
      <c r="AA1605" s="166">
        <f t="shared" ref="AA1605:AA1668" si="595">(278/365)*T1605</f>
        <v>5787.4309795938107</v>
      </c>
      <c r="AB1605" s="159"/>
      <c r="AC1605" s="169"/>
      <c r="AD1605" s="161" t="s">
        <v>1367</v>
      </c>
      <c r="AE1605" s="170">
        <v>41170</v>
      </c>
      <c r="AF1605" s="165">
        <f t="shared" ref="AF1605:AF1668" si="596">R1605</f>
        <v>9006.8422633341088</v>
      </c>
      <c r="AG1605" s="171">
        <f t="shared" si="586"/>
        <v>13.28098521834573</v>
      </c>
      <c r="AH1605" s="165">
        <f t="shared" ref="AH1605:AH1668" si="597">S1605</f>
        <v>8272.8133343444297</v>
      </c>
      <c r="AI1605" s="172">
        <f t="shared" si="587"/>
        <v>12.198627265277572</v>
      </c>
      <c r="AJ1605" s="168">
        <f t="shared" si="583"/>
        <v>1811.1744432541782</v>
      </c>
      <c r="AK1605" s="166">
        <f t="shared" si="584"/>
        <v>5787.4309795938107</v>
      </c>
      <c r="AL1605" s="171">
        <f t="shared" si="575"/>
        <v>3.0973474895724977</v>
      </c>
      <c r="AM1605" s="165">
        <f t="shared" ref="AM1605:AM1668" si="598">U1605</f>
        <v>6979.3433066395073</v>
      </c>
      <c r="AN1605" s="171">
        <f t="shared" si="576"/>
        <v>0.51456743983727271</v>
      </c>
      <c r="AO1605" s="165">
        <f t="shared" ref="AO1605:AO1668" si="599">V1605</f>
        <v>6410.5490785803313</v>
      </c>
      <c r="AP1605" s="173">
        <f t="shared" si="577"/>
        <v>0.47263183402630826</v>
      </c>
      <c r="AQ1605" s="166">
        <f t="shared" ref="AQ1605:AQ1668" si="600">W1605</f>
        <v>5888.1097666872183</v>
      </c>
      <c r="AR1605" s="171">
        <f t="shared" si="578"/>
        <v>0.43411384639050221</v>
      </c>
    </row>
    <row r="1606" spans="1:44" x14ac:dyDescent="0.25">
      <c r="A1606" s="159" t="s">
        <v>1354</v>
      </c>
      <c r="B1606" s="160">
        <v>41171</v>
      </c>
      <c r="C1606" s="161">
        <v>4301351192</v>
      </c>
      <c r="D1606" s="162">
        <v>113</v>
      </c>
      <c r="E1606" s="162">
        <v>5332</v>
      </c>
      <c r="F1606" s="162" t="s">
        <v>1695</v>
      </c>
      <c r="G1606" s="162" t="s">
        <v>1696</v>
      </c>
      <c r="H1606" s="162">
        <v>40.03002</v>
      </c>
      <c r="I1606" s="163">
        <v>-110.594579999999</v>
      </c>
      <c r="J1606" s="161">
        <v>5332</v>
      </c>
      <c r="K1606" s="162">
        <v>365</v>
      </c>
      <c r="L1606" s="162">
        <v>730</v>
      </c>
      <c r="M1606" s="162">
        <v>1095</v>
      </c>
      <c r="N1606" s="162">
        <v>1460</v>
      </c>
      <c r="O1606" s="162">
        <v>1825</v>
      </c>
      <c r="P1606" s="162">
        <v>2190</v>
      </c>
      <c r="Q1606" s="164">
        <v>2.3290384453705478E-4</v>
      </c>
      <c r="R1606" s="165">
        <f t="shared" si="588"/>
        <v>4897.458999398069</v>
      </c>
      <c r="S1606" s="165">
        <f t="shared" si="589"/>
        <v>4498.3317049484504</v>
      </c>
      <c r="T1606" s="165">
        <f t="shared" si="590"/>
        <v>4131.7320125051474</v>
      </c>
      <c r="U1606" s="165">
        <f t="shared" si="591"/>
        <v>3795.0090262086328</v>
      </c>
      <c r="V1606" s="165">
        <f t="shared" si="592"/>
        <v>3485.7278897603842</v>
      </c>
      <c r="W1606" s="166">
        <f t="shared" si="593"/>
        <v>3201.652179887441</v>
      </c>
      <c r="X1606" s="159"/>
      <c r="Y1606" s="167">
        <f t="shared" si="585"/>
        <v>7.8622686079999999</v>
      </c>
      <c r="Z1606" s="168">
        <f t="shared" si="594"/>
        <v>984.82379476150084</v>
      </c>
      <c r="AA1606" s="166">
        <f t="shared" si="595"/>
        <v>3146.9082177436462</v>
      </c>
      <c r="AB1606" s="159"/>
      <c r="AC1606" s="169"/>
      <c r="AD1606" s="161" t="s">
        <v>1354</v>
      </c>
      <c r="AE1606" s="170">
        <v>41171</v>
      </c>
      <c r="AF1606" s="165">
        <f t="shared" si="596"/>
        <v>4897.458999398069</v>
      </c>
      <c r="AG1606" s="171">
        <f t="shared" si="586"/>
        <v>7.2215187828084257</v>
      </c>
      <c r="AH1606" s="165">
        <f t="shared" si="597"/>
        <v>4498.3317049484504</v>
      </c>
      <c r="AI1606" s="172">
        <f t="shared" si="587"/>
        <v>6.6329880255415077</v>
      </c>
      <c r="AJ1606" s="168">
        <f t="shared" si="583"/>
        <v>984.82379476150084</v>
      </c>
      <c r="AK1606" s="166">
        <f t="shared" si="584"/>
        <v>3146.9082177436462</v>
      </c>
      <c r="AL1606" s="171">
        <f t="shared" si="575"/>
        <v>1.6841787491740319</v>
      </c>
      <c r="AM1606" s="165">
        <f t="shared" si="598"/>
        <v>3795.0090262086328</v>
      </c>
      <c r="AN1606" s="171">
        <f t="shared" si="576"/>
        <v>0.27979538947708932</v>
      </c>
      <c r="AO1606" s="165">
        <f t="shared" si="599"/>
        <v>3485.7278897603842</v>
      </c>
      <c r="AP1606" s="173">
        <f t="shared" si="577"/>
        <v>0.256992957273942</v>
      </c>
      <c r="AQ1606" s="166">
        <f t="shared" si="600"/>
        <v>3201.652179887441</v>
      </c>
      <c r="AR1606" s="171">
        <f t="shared" si="578"/>
        <v>0.23604885059699754</v>
      </c>
    </row>
    <row r="1607" spans="1:44" x14ac:dyDescent="0.25">
      <c r="A1607" s="43" t="s">
        <v>1318</v>
      </c>
      <c r="B1607" s="4">
        <v>41172</v>
      </c>
      <c r="C1607" s="37">
        <v>4301351090</v>
      </c>
      <c r="D1607" s="38">
        <v>103</v>
      </c>
      <c r="E1607" s="38">
        <v>2908</v>
      </c>
      <c r="F1607" s="38" t="s">
        <v>1695</v>
      </c>
      <c r="G1607" s="38" t="s">
        <v>1696</v>
      </c>
      <c r="H1607" s="38">
        <v>40.043480000000002</v>
      </c>
      <c r="I1607" s="39">
        <v>-110.20188</v>
      </c>
      <c r="J1607" s="37">
        <v>2908</v>
      </c>
      <c r="K1607" s="38">
        <v>365</v>
      </c>
      <c r="L1607" s="38">
        <v>730</v>
      </c>
      <c r="M1607" s="38">
        <v>1095</v>
      </c>
      <c r="N1607" s="38">
        <v>1460</v>
      </c>
      <c r="O1607" s="38">
        <v>1825</v>
      </c>
      <c r="P1607" s="38">
        <v>2190</v>
      </c>
      <c r="Q1607" s="40">
        <v>2.3290384453705478E-4</v>
      </c>
      <c r="R1607" s="41">
        <f t="shared" si="588"/>
        <v>2671.0072712396068</v>
      </c>
      <c r="S1607" s="41">
        <f t="shared" si="589"/>
        <v>2453.3286942967165</v>
      </c>
      <c r="T1607" s="41">
        <f t="shared" si="590"/>
        <v>2253.3902273752756</v>
      </c>
      <c r="U1607" s="41">
        <f t="shared" si="591"/>
        <v>2069.7461080672738</v>
      </c>
      <c r="V1607" s="41">
        <f t="shared" si="592"/>
        <v>1901.0683989915974</v>
      </c>
      <c r="W1607" s="42">
        <f t="shared" si="593"/>
        <v>1746.1373854299848</v>
      </c>
      <c r="X1607" s="43"/>
      <c r="Y1607" s="176">
        <f t="shared" si="585"/>
        <v>4.2879739519999998</v>
      </c>
      <c r="Z1607" s="155">
        <f t="shared" si="594"/>
        <v>537.10945145657251</v>
      </c>
      <c r="AA1607" s="156">
        <f t="shared" si="595"/>
        <v>1716.2807759187031</v>
      </c>
      <c r="AB1607" s="43"/>
      <c r="AC1607" s="175"/>
      <c r="AD1607" s="37" t="s">
        <v>1318</v>
      </c>
      <c r="AE1607" s="57">
        <v>41172</v>
      </c>
      <c r="AF1607" s="41">
        <f t="shared" si="596"/>
        <v>2671.0072712396068</v>
      </c>
      <c r="AG1607" s="85">
        <f t="shared" si="586"/>
        <v>3.9385177457627347</v>
      </c>
      <c r="AH1607" s="41">
        <f t="shared" si="597"/>
        <v>2453.3286942967165</v>
      </c>
      <c r="AI1607" s="87">
        <f t="shared" si="587"/>
        <v>3.6175411062030576</v>
      </c>
      <c r="AJ1607" s="155">
        <f t="shared" ref="AJ1607" si="601">T1607</f>
        <v>2253.3902273752756</v>
      </c>
      <c r="AK1607" s="56"/>
      <c r="AL1607" s="85">
        <f>AJ1607*$X$11</f>
        <v>3.3227230394348481</v>
      </c>
      <c r="AM1607" s="41">
        <f t="shared" si="598"/>
        <v>2069.7461080672738</v>
      </c>
      <c r="AN1607" s="85">
        <f>(AM1607*$X$11)</f>
        <v>3.0519317051739501</v>
      </c>
      <c r="AO1607" s="41">
        <f t="shared" si="599"/>
        <v>1901.0683989915974</v>
      </c>
      <c r="AP1607" s="91">
        <f>(AO1607*$X$11)</f>
        <v>2.8032090013226658</v>
      </c>
      <c r="AQ1607" s="42">
        <f t="shared" si="600"/>
        <v>1746.1373854299848</v>
      </c>
      <c r="AR1607" s="85">
        <f>(AQ1607*$X$11)</f>
        <v>2.5747564048614713</v>
      </c>
    </row>
    <row r="1608" spans="1:44" x14ac:dyDescent="0.25">
      <c r="A1608" s="159" t="s">
        <v>1660</v>
      </c>
      <c r="B1608" s="160">
        <v>41174</v>
      </c>
      <c r="C1608" s="161">
        <v>4304752022</v>
      </c>
      <c r="D1608" s="162">
        <v>102</v>
      </c>
      <c r="E1608" s="162">
        <v>20996</v>
      </c>
      <c r="F1608" s="162" t="s">
        <v>1695</v>
      </c>
      <c r="G1608" s="162" t="s">
        <v>1697</v>
      </c>
      <c r="H1608" s="162">
        <v>40.14725</v>
      </c>
      <c r="I1608" s="163">
        <v>-109.88064</v>
      </c>
      <c r="J1608" s="161">
        <v>20996</v>
      </c>
      <c r="K1608" s="162">
        <v>365</v>
      </c>
      <c r="L1608" s="162">
        <v>730</v>
      </c>
      <c r="M1608" s="162">
        <v>1095</v>
      </c>
      <c r="N1608" s="162">
        <v>1460</v>
      </c>
      <c r="O1608" s="162">
        <v>1825</v>
      </c>
      <c r="P1608" s="162">
        <v>2190</v>
      </c>
      <c r="Q1608" s="164">
        <v>2.3290384453705478E-4</v>
      </c>
      <c r="R1608" s="165">
        <f t="shared" si="588"/>
        <v>19284.892939115125</v>
      </c>
      <c r="S1608" s="165">
        <f t="shared" si="589"/>
        <v>17713.235648367903</v>
      </c>
      <c r="T1608" s="165">
        <f t="shared" si="590"/>
        <v>16269.66341608366</v>
      </c>
      <c r="U1608" s="165">
        <f t="shared" si="591"/>
        <v>14943.737718356424</v>
      </c>
      <c r="V1608" s="165">
        <f t="shared" si="592"/>
        <v>13725.870737698617</v>
      </c>
      <c r="W1608" s="166">
        <f t="shared" si="593"/>
        <v>12607.256033180178</v>
      </c>
      <c r="X1608" s="159"/>
      <c r="Y1608" s="167">
        <f t="shared" si="585"/>
        <v>30.959525824</v>
      </c>
      <c r="Z1608" s="168">
        <f t="shared" si="594"/>
        <v>3877.974567669256</v>
      </c>
      <c r="AA1608" s="166">
        <f t="shared" si="595"/>
        <v>12391.688848414404</v>
      </c>
      <c r="AB1608" s="159"/>
      <c r="AC1608" s="169"/>
      <c r="AD1608" s="161" t="s">
        <v>1660</v>
      </c>
      <c r="AE1608" s="170">
        <v>41174</v>
      </c>
      <c r="AF1608" s="165">
        <f t="shared" si="596"/>
        <v>19284.892939115125</v>
      </c>
      <c r="AG1608" s="171">
        <f t="shared" si="586"/>
        <v>28.436423174014571</v>
      </c>
      <c r="AH1608" s="165">
        <f t="shared" si="597"/>
        <v>17713.235648367903</v>
      </c>
      <c r="AI1608" s="172">
        <f t="shared" si="587"/>
        <v>26.118945345886999</v>
      </c>
      <c r="AJ1608" s="168">
        <f t="shared" ref="AJ1608:AK1612" si="602">Z1608</f>
        <v>3877.974567669256</v>
      </c>
      <c r="AK1608" s="166">
        <f t="shared" si="602"/>
        <v>12391.688848414404</v>
      </c>
      <c r="AL1608" s="171">
        <f t="shared" si="575"/>
        <v>6.6318486529741145</v>
      </c>
      <c r="AM1608" s="165">
        <f t="shared" si="598"/>
        <v>14943.737718356424</v>
      </c>
      <c r="AN1608" s="171">
        <f t="shared" si="576"/>
        <v>1.1017599395088087</v>
      </c>
      <c r="AO1608" s="165">
        <f t="shared" si="599"/>
        <v>13725.870737698617</v>
      </c>
      <c r="AP1608" s="173">
        <f t="shared" si="577"/>
        <v>1.0119700170524544</v>
      </c>
      <c r="AQ1608" s="166">
        <f t="shared" si="600"/>
        <v>12607.256033180178</v>
      </c>
      <c r="AR1608" s="171">
        <f t="shared" si="578"/>
        <v>0.92949768700948243</v>
      </c>
    </row>
    <row r="1609" spans="1:44" x14ac:dyDescent="0.25">
      <c r="A1609" s="159" t="s">
        <v>1588</v>
      </c>
      <c r="B1609" s="160">
        <v>41176</v>
      </c>
      <c r="C1609" s="161">
        <v>4304751499</v>
      </c>
      <c r="D1609" s="162">
        <v>95</v>
      </c>
      <c r="E1609" s="162">
        <v>12737</v>
      </c>
      <c r="F1609" s="162" t="s">
        <v>1695</v>
      </c>
      <c r="G1609" s="162" t="s">
        <v>1697</v>
      </c>
      <c r="H1609" s="162">
        <v>40.139989999999898</v>
      </c>
      <c r="I1609" s="163">
        <v>-109.95676</v>
      </c>
      <c r="J1609" s="161">
        <v>12737</v>
      </c>
      <c r="K1609" s="162">
        <v>365</v>
      </c>
      <c r="L1609" s="162">
        <v>730</v>
      </c>
      <c r="M1609" s="162">
        <v>1095</v>
      </c>
      <c r="N1609" s="162">
        <v>1460</v>
      </c>
      <c r="O1609" s="162">
        <v>1825</v>
      </c>
      <c r="P1609" s="162">
        <v>2190</v>
      </c>
      <c r="Q1609" s="164">
        <v>2.3290384453705478E-4</v>
      </c>
      <c r="R1609" s="165">
        <f t="shared" si="588"/>
        <v>11698.975107901952</v>
      </c>
      <c r="S1609" s="165">
        <f t="shared" si="589"/>
        <v>10745.54593509535</v>
      </c>
      <c r="T1609" s="165">
        <f t="shared" si="590"/>
        <v>9869.8182001646783</v>
      </c>
      <c r="U1609" s="165">
        <f t="shared" si="591"/>
        <v>9065.4594836495417</v>
      </c>
      <c r="V1609" s="165">
        <f t="shared" si="592"/>
        <v>8326.6534380866487</v>
      </c>
      <c r="W1609" s="166">
        <f t="shared" si="593"/>
        <v>7648.0577297873851</v>
      </c>
      <c r="X1609" s="159"/>
      <c r="Y1609" s="167">
        <f t="shared" si="585"/>
        <v>18.781266928000001</v>
      </c>
      <c r="Z1609" s="168">
        <f t="shared" si="594"/>
        <v>2352.5320093543205</v>
      </c>
      <c r="AA1609" s="166">
        <f t="shared" si="595"/>
        <v>7517.2861908103578</v>
      </c>
      <c r="AB1609" s="159"/>
      <c r="AC1609" s="169"/>
      <c r="AD1609" s="161" t="s">
        <v>1588</v>
      </c>
      <c r="AE1609" s="170">
        <v>41176</v>
      </c>
      <c r="AF1609" s="165">
        <f t="shared" si="596"/>
        <v>11698.975107901952</v>
      </c>
      <c r="AG1609" s="171">
        <f t="shared" si="586"/>
        <v>17.250653551506176</v>
      </c>
      <c r="AH1609" s="165">
        <f t="shared" si="597"/>
        <v>10745.54593509535</v>
      </c>
      <c r="AI1609" s="172">
        <f t="shared" si="587"/>
        <v>15.844780285319237</v>
      </c>
      <c r="AJ1609" s="168">
        <f t="shared" si="602"/>
        <v>2352.5320093543205</v>
      </c>
      <c r="AK1609" s="166">
        <f t="shared" si="602"/>
        <v>7517.2861908103578</v>
      </c>
      <c r="AL1609" s="171">
        <f t="shared" si="575"/>
        <v>4.0231404216484705</v>
      </c>
      <c r="AM1609" s="165">
        <f t="shared" si="598"/>
        <v>9065.4594836495417</v>
      </c>
      <c r="AN1609" s="171">
        <f t="shared" si="576"/>
        <v>0.668370944442927</v>
      </c>
      <c r="AO1609" s="165">
        <f t="shared" si="599"/>
        <v>8326.6534380866487</v>
      </c>
      <c r="AP1609" s="173">
        <f t="shared" si="577"/>
        <v>0.61390084336050244</v>
      </c>
      <c r="AQ1609" s="166">
        <f t="shared" si="600"/>
        <v>7648.0577297873851</v>
      </c>
      <c r="AR1609" s="171">
        <f t="shared" si="578"/>
        <v>0.56386988185558107</v>
      </c>
    </row>
    <row r="1610" spans="1:44" x14ac:dyDescent="0.25">
      <c r="A1610" s="159" t="s">
        <v>1677</v>
      </c>
      <c r="B1610" s="160">
        <v>41177</v>
      </c>
      <c r="C1610" s="161">
        <v>4304752294</v>
      </c>
      <c r="D1610" s="162">
        <v>107</v>
      </c>
      <c r="E1610" s="162">
        <v>10338</v>
      </c>
      <c r="F1610" s="162" t="s">
        <v>1695</v>
      </c>
      <c r="G1610" s="162" t="s">
        <v>1697</v>
      </c>
      <c r="H1610" s="162">
        <v>40.323439999999898</v>
      </c>
      <c r="I1610" s="163">
        <v>-109.94555</v>
      </c>
      <c r="J1610" s="161">
        <v>10338</v>
      </c>
      <c r="K1610" s="162">
        <v>365</v>
      </c>
      <c r="L1610" s="162">
        <v>730</v>
      </c>
      <c r="M1610" s="162">
        <v>1095</v>
      </c>
      <c r="N1610" s="162">
        <v>1460</v>
      </c>
      <c r="O1610" s="162">
        <v>1825</v>
      </c>
      <c r="P1610" s="162">
        <v>2190</v>
      </c>
      <c r="Q1610" s="164">
        <v>2.3290384453705478E-4</v>
      </c>
      <c r="R1610" s="165">
        <f t="shared" si="588"/>
        <v>9495.4859594480931</v>
      </c>
      <c r="S1610" s="165">
        <f t="shared" si="589"/>
        <v>8721.6341271112306</v>
      </c>
      <c r="T1610" s="165">
        <f t="shared" si="590"/>
        <v>8010.8487519276468</v>
      </c>
      <c r="U1610" s="165">
        <f t="shared" si="591"/>
        <v>7357.9901187068353</v>
      </c>
      <c r="V1610" s="165">
        <f t="shared" si="592"/>
        <v>6758.33738265995</v>
      </c>
      <c r="W1610" s="166">
        <f t="shared" si="593"/>
        <v>6207.5544327975176</v>
      </c>
      <c r="X1610" s="159"/>
      <c r="Y1610" s="167">
        <f t="shared" si="585"/>
        <v>15.243835872</v>
      </c>
      <c r="Z1610" s="168">
        <f t="shared" si="594"/>
        <v>1909.4351819663157</v>
      </c>
      <c r="AA1610" s="166">
        <f t="shared" si="595"/>
        <v>6101.4135699613307</v>
      </c>
      <c r="AB1610" s="159"/>
      <c r="AC1610" s="169"/>
      <c r="AD1610" s="161" t="s">
        <v>1677</v>
      </c>
      <c r="AE1610" s="170">
        <v>41177</v>
      </c>
      <c r="AF1610" s="165">
        <f t="shared" si="596"/>
        <v>9495.4859594480931</v>
      </c>
      <c r="AG1610" s="171">
        <f t="shared" si="586"/>
        <v>14.001511848588429</v>
      </c>
      <c r="AH1610" s="165">
        <f t="shared" si="597"/>
        <v>8721.6341271112306</v>
      </c>
      <c r="AI1610" s="172">
        <f t="shared" si="587"/>
        <v>12.860433272327102</v>
      </c>
      <c r="AJ1610" s="168">
        <f t="shared" si="602"/>
        <v>1909.4351819663157</v>
      </c>
      <c r="AK1610" s="166">
        <f t="shared" si="602"/>
        <v>6101.4135699613307</v>
      </c>
      <c r="AL1610" s="171">
        <f t="shared" si="575"/>
        <v>3.2653863295125922</v>
      </c>
      <c r="AM1610" s="165">
        <f t="shared" si="598"/>
        <v>7357.9901187068353</v>
      </c>
      <c r="AN1610" s="171">
        <f t="shared" si="576"/>
        <v>0.542484009079923</v>
      </c>
      <c r="AO1610" s="165">
        <f t="shared" si="599"/>
        <v>6758.33738265995</v>
      </c>
      <c r="AP1610" s="173">
        <f t="shared" si="577"/>
        <v>0.49827329187884706</v>
      </c>
      <c r="AQ1610" s="166">
        <f t="shared" si="600"/>
        <v>6207.5544327975176</v>
      </c>
      <c r="AR1610" s="171">
        <f t="shared" si="578"/>
        <v>0.45766560717774957</v>
      </c>
    </row>
    <row r="1611" spans="1:44" x14ac:dyDescent="0.25">
      <c r="A1611" s="159" t="s">
        <v>1309</v>
      </c>
      <c r="B1611" s="160">
        <v>41178</v>
      </c>
      <c r="C1611" s="161">
        <v>4301351053</v>
      </c>
      <c r="D1611" s="162">
        <v>121</v>
      </c>
      <c r="E1611" s="162">
        <v>33844</v>
      </c>
      <c r="F1611" s="162" t="s">
        <v>1695</v>
      </c>
      <c r="G1611" s="162" t="s">
        <v>1696</v>
      </c>
      <c r="H1611" s="162">
        <v>40.292760000000001</v>
      </c>
      <c r="I1611" s="163">
        <v>-110.09350000000001</v>
      </c>
      <c r="J1611" s="161">
        <v>33844</v>
      </c>
      <c r="K1611" s="162">
        <v>365</v>
      </c>
      <c r="L1611" s="162">
        <v>730</v>
      </c>
      <c r="M1611" s="162">
        <v>1095</v>
      </c>
      <c r="N1611" s="162">
        <v>1460</v>
      </c>
      <c r="O1611" s="162">
        <v>1825</v>
      </c>
      <c r="P1611" s="162">
        <v>2190</v>
      </c>
      <c r="Q1611" s="164">
        <v>2.3290384453705478E-4</v>
      </c>
      <c r="R1611" s="165">
        <f t="shared" si="588"/>
        <v>31085.821900905521</v>
      </c>
      <c r="S1611" s="165">
        <f t="shared" si="589"/>
        <v>28552.426523307455</v>
      </c>
      <c r="T1611" s="165">
        <f t="shared" si="590"/>
        <v>26225.494792052552</v>
      </c>
      <c r="U1611" s="165">
        <f t="shared" si="591"/>
        <v>24088.200578207983</v>
      </c>
      <c r="V1611" s="165">
        <f t="shared" si="592"/>
        <v>22125.089028704133</v>
      </c>
      <c r="W1611" s="166">
        <f t="shared" si="593"/>
        <v>20321.964811723661</v>
      </c>
      <c r="X1611" s="159"/>
      <c r="Y1611" s="167">
        <f t="shared" si="585"/>
        <v>49.904467136000001</v>
      </c>
      <c r="Z1611" s="168">
        <f t="shared" si="594"/>
        <v>6251.0083476947175</v>
      </c>
      <c r="AA1611" s="166">
        <f t="shared" si="595"/>
        <v>19974.486444357834</v>
      </c>
      <c r="AB1611" s="159"/>
      <c r="AC1611" s="169"/>
      <c r="AD1611" s="161" t="s">
        <v>1309</v>
      </c>
      <c r="AE1611" s="170">
        <v>41178</v>
      </c>
      <c r="AF1611" s="165">
        <f t="shared" si="596"/>
        <v>31085.821900905521</v>
      </c>
      <c r="AG1611" s="171">
        <f t="shared" si="586"/>
        <v>45.837412169048832</v>
      </c>
      <c r="AH1611" s="165">
        <f t="shared" si="597"/>
        <v>28552.426523307455</v>
      </c>
      <c r="AI1611" s="172">
        <f t="shared" si="587"/>
        <v>42.101809215383867</v>
      </c>
      <c r="AJ1611" s="168">
        <f t="shared" si="602"/>
        <v>6251.0083476947175</v>
      </c>
      <c r="AK1611" s="166">
        <f t="shared" si="602"/>
        <v>19974.486444357834</v>
      </c>
      <c r="AL1611" s="171">
        <f t="shared" si="575"/>
        <v>10.69004981002362</v>
      </c>
      <c r="AM1611" s="165">
        <f t="shared" si="598"/>
        <v>24088.200578207983</v>
      </c>
      <c r="AN1611" s="171">
        <f t="shared" si="576"/>
        <v>1.7759555816696571</v>
      </c>
      <c r="AO1611" s="165">
        <f t="shared" si="599"/>
        <v>22125.089028704133</v>
      </c>
      <c r="AP1611" s="173">
        <f t="shared" si="577"/>
        <v>1.6312208638370767</v>
      </c>
      <c r="AQ1611" s="166">
        <f t="shared" si="600"/>
        <v>20321.964811723661</v>
      </c>
      <c r="AR1611" s="171">
        <f t="shared" si="578"/>
        <v>1.498281564066914</v>
      </c>
    </row>
    <row r="1612" spans="1:44" x14ac:dyDescent="0.25">
      <c r="A1612" s="159" t="s">
        <v>1156</v>
      </c>
      <c r="B1612" s="160">
        <v>41180</v>
      </c>
      <c r="C1612" s="161">
        <v>4301350557</v>
      </c>
      <c r="D1612" s="162">
        <v>92</v>
      </c>
      <c r="E1612" s="162">
        <v>4705</v>
      </c>
      <c r="F1612" s="162" t="s">
        <v>1695</v>
      </c>
      <c r="G1612" s="162" t="s">
        <v>1696</v>
      </c>
      <c r="H1612" s="162">
        <v>40.140700000000002</v>
      </c>
      <c r="I1612" s="163">
        <v>-109.993709999999</v>
      </c>
      <c r="J1612" s="161">
        <v>4705</v>
      </c>
      <c r="K1612" s="162">
        <v>365</v>
      </c>
      <c r="L1612" s="162">
        <v>730</v>
      </c>
      <c r="M1612" s="162">
        <v>1095</v>
      </c>
      <c r="N1612" s="162">
        <v>1460</v>
      </c>
      <c r="O1612" s="162">
        <v>1825</v>
      </c>
      <c r="P1612" s="162">
        <v>2190</v>
      </c>
      <c r="Q1612" s="164">
        <v>2.3290384453705478E-4</v>
      </c>
      <c r="R1612" s="165">
        <f t="shared" si="588"/>
        <v>4321.5575004065859</v>
      </c>
      <c r="S1612" s="165">
        <f t="shared" si="589"/>
        <v>3969.364342044722</v>
      </c>
      <c r="T1612" s="165">
        <f t="shared" si="590"/>
        <v>3645.8738032326928</v>
      </c>
      <c r="U1612" s="165">
        <f t="shared" si="591"/>
        <v>3348.7467119864245</v>
      </c>
      <c r="V1612" s="165">
        <f t="shared" si="592"/>
        <v>3075.8345313808341</v>
      </c>
      <c r="W1612" s="166">
        <f t="shared" si="593"/>
        <v>2825.1638234003021</v>
      </c>
      <c r="X1612" s="159"/>
      <c r="Y1612" s="167">
        <f t="shared" si="585"/>
        <v>6.9377295199999995</v>
      </c>
      <c r="Z1612" s="168">
        <f t="shared" si="594"/>
        <v>869.01649556505276</v>
      </c>
      <c r="AA1612" s="166">
        <f t="shared" si="595"/>
        <v>2776.8573076676398</v>
      </c>
      <c r="AB1612" s="159"/>
      <c r="AC1612" s="169"/>
      <c r="AD1612" s="161" t="s">
        <v>1156</v>
      </c>
      <c r="AE1612" s="170">
        <v>41180</v>
      </c>
      <c r="AF1612" s="165">
        <f t="shared" si="596"/>
        <v>4321.5575004065859</v>
      </c>
      <c r="AG1612" s="171">
        <f t="shared" si="586"/>
        <v>6.3723266828795282</v>
      </c>
      <c r="AH1612" s="165">
        <f t="shared" si="597"/>
        <v>3969.364342044722</v>
      </c>
      <c r="AI1612" s="172">
        <f t="shared" si="587"/>
        <v>5.8530023743759925</v>
      </c>
      <c r="AJ1612" s="168">
        <f t="shared" si="602"/>
        <v>869.01649556505276</v>
      </c>
      <c r="AK1612" s="166">
        <f t="shared" si="602"/>
        <v>2776.8573076676398</v>
      </c>
      <c r="AL1612" s="171">
        <f t="shared" si="575"/>
        <v>1.486132973530349</v>
      </c>
      <c r="AM1612" s="165">
        <f t="shared" si="598"/>
        <v>3348.7467119864245</v>
      </c>
      <c r="AN1612" s="171">
        <f t="shared" si="576"/>
        <v>0.24689371858396575</v>
      </c>
      <c r="AO1612" s="165">
        <f t="shared" si="599"/>
        <v>3075.8345313808341</v>
      </c>
      <c r="AP1612" s="173">
        <f t="shared" si="577"/>
        <v>0.22677266766202123</v>
      </c>
      <c r="AQ1612" s="166">
        <f t="shared" si="600"/>
        <v>2825.1638234003021</v>
      </c>
      <c r="AR1612" s="171">
        <f t="shared" si="578"/>
        <v>0.20829141824059891</v>
      </c>
    </row>
    <row r="1613" spans="1:44" x14ac:dyDescent="0.25">
      <c r="A1613" s="43" t="s">
        <v>1320</v>
      </c>
      <c r="B1613" s="4">
        <v>41180</v>
      </c>
      <c r="C1613" s="37">
        <v>4301351099</v>
      </c>
      <c r="D1613" s="38">
        <v>89</v>
      </c>
      <c r="E1613" s="38">
        <v>3101</v>
      </c>
      <c r="F1613" s="38" t="s">
        <v>1695</v>
      </c>
      <c r="G1613" s="38" t="s">
        <v>1696</v>
      </c>
      <c r="H1613" s="38">
        <v>40.043610000000001</v>
      </c>
      <c r="I1613" s="39">
        <v>-110.21417</v>
      </c>
      <c r="J1613" s="37">
        <v>3101</v>
      </c>
      <c r="K1613" s="38">
        <v>365</v>
      </c>
      <c r="L1613" s="38">
        <v>730</v>
      </c>
      <c r="M1613" s="38">
        <v>1095</v>
      </c>
      <c r="N1613" s="38">
        <v>1460</v>
      </c>
      <c r="O1613" s="38">
        <v>1825</v>
      </c>
      <c r="P1613" s="38">
        <v>2190</v>
      </c>
      <c r="Q1613" s="40">
        <v>2.3290384453705478E-4</v>
      </c>
      <c r="R1613" s="41">
        <f t="shared" si="588"/>
        <v>2848.2783865591546</v>
      </c>
      <c r="S1613" s="41">
        <f t="shared" si="589"/>
        <v>2616.1527788906869</v>
      </c>
      <c r="T1613" s="41">
        <f t="shared" si="590"/>
        <v>2402.9446681880086</v>
      </c>
      <c r="U1613" s="41">
        <f t="shared" si="591"/>
        <v>2207.1123387608723</v>
      </c>
      <c r="V1613" s="41">
        <f t="shared" si="592"/>
        <v>2027.2397198325116</v>
      </c>
      <c r="W1613" s="42">
        <f t="shared" si="593"/>
        <v>1862.0261458797738</v>
      </c>
      <c r="X1613" s="43"/>
      <c r="Y1613" s="176">
        <f t="shared" si="585"/>
        <v>4.5725609440000001</v>
      </c>
      <c r="Z1613" s="155">
        <f t="shared" si="594"/>
        <v>572.75667433522392</v>
      </c>
      <c r="AA1613" s="156">
        <f t="shared" si="595"/>
        <v>1830.1879938527845</v>
      </c>
      <c r="AB1613" s="43"/>
      <c r="AC1613" s="175"/>
      <c r="AD1613" s="37" t="s">
        <v>1320</v>
      </c>
      <c r="AE1613" s="57">
        <v>41180</v>
      </c>
      <c r="AF1613" s="41">
        <f t="shared" si="596"/>
        <v>2848.2783865591546</v>
      </c>
      <c r="AG1613" s="85">
        <f t="shared" si="586"/>
        <v>4.1999118052304816</v>
      </c>
      <c r="AH1613" s="41">
        <f t="shared" si="597"/>
        <v>2616.1527788906869</v>
      </c>
      <c r="AI1613" s="87">
        <f t="shared" si="587"/>
        <v>3.8576323831965889</v>
      </c>
      <c r="AJ1613" s="155">
        <f t="shared" ref="AJ1613" si="603">T1613</f>
        <v>2402.9446681880086</v>
      </c>
      <c r="AK1613" s="56"/>
      <c r="AL1613" s="85">
        <f>AJ1613*$X$11</f>
        <v>3.5432476428086188</v>
      </c>
      <c r="AM1613" s="41">
        <f t="shared" si="598"/>
        <v>2207.1123387608723</v>
      </c>
      <c r="AN1613" s="85">
        <f>(AM1613*$X$11)</f>
        <v>3.2544842564458114</v>
      </c>
      <c r="AO1613" s="41">
        <f t="shared" si="599"/>
        <v>2027.2397198325116</v>
      </c>
      <c r="AP1613" s="91">
        <f>(AO1613*$X$11)</f>
        <v>2.9892541654407108</v>
      </c>
      <c r="AQ1613" s="42">
        <f t="shared" si="600"/>
        <v>1862.0261458797738</v>
      </c>
      <c r="AR1613" s="85">
        <f>(AQ1613*$X$11)</f>
        <v>2.7456394812501452</v>
      </c>
    </row>
    <row r="1614" spans="1:44" x14ac:dyDescent="0.25">
      <c r="A1614" s="159" t="s">
        <v>1366</v>
      </c>
      <c r="B1614" s="160">
        <v>41181</v>
      </c>
      <c r="C1614" s="161">
        <v>4301351262</v>
      </c>
      <c r="D1614" s="162">
        <v>91</v>
      </c>
      <c r="E1614" s="162">
        <v>31583</v>
      </c>
      <c r="F1614" s="162" t="s">
        <v>1695</v>
      </c>
      <c r="G1614" s="162" t="s">
        <v>1696</v>
      </c>
      <c r="H1614" s="162">
        <v>40.2300299999999</v>
      </c>
      <c r="I1614" s="163">
        <v>-110.430629999999</v>
      </c>
      <c r="J1614" s="161">
        <v>31583</v>
      </c>
      <c r="K1614" s="162">
        <v>365</v>
      </c>
      <c r="L1614" s="162">
        <v>730</v>
      </c>
      <c r="M1614" s="162">
        <v>1095</v>
      </c>
      <c r="N1614" s="162">
        <v>1460</v>
      </c>
      <c r="O1614" s="162">
        <v>1825</v>
      </c>
      <c r="P1614" s="162">
        <v>2190</v>
      </c>
      <c r="Q1614" s="164">
        <v>2.3290384453705478E-4</v>
      </c>
      <c r="R1614" s="165">
        <f t="shared" si="588"/>
        <v>29009.086192421084</v>
      </c>
      <c r="S1614" s="165">
        <f t="shared" si="589"/>
        <v>26644.938154048556</v>
      </c>
      <c r="T1614" s="165">
        <f t="shared" si="590"/>
        <v>24473.460643464005</v>
      </c>
      <c r="U1614" s="165">
        <f t="shared" si="591"/>
        <v>22478.95162692184</v>
      </c>
      <c r="V1614" s="165">
        <f t="shared" si="592"/>
        <v>20646.988736365758</v>
      </c>
      <c r="W1614" s="166">
        <f t="shared" si="593"/>
        <v>18964.324980754885</v>
      </c>
      <c r="X1614" s="159"/>
      <c r="Y1614" s="167">
        <f t="shared" si="585"/>
        <v>46.570523152</v>
      </c>
      <c r="Z1614" s="168">
        <f t="shared" si="594"/>
        <v>5833.4002081681328</v>
      </c>
      <c r="AA1614" s="166">
        <f t="shared" si="595"/>
        <v>18640.060435295873</v>
      </c>
      <c r="AB1614" s="159"/>
      <c r="AC1614" s="169"/>
      <c r="AD1614" s="161" t="s">
        <v>1366</v>
      </c>
      <c r="AE1614" s="170">
        <v>41181</v>
      </c>
      <c r="AF1614" s="165">
        <f t="shared" si="596"/>
        <v>29009.086192421084</v>
      </c>
      <c r="AG1614" s="171">
        <f t="shared" si="586"/>
        <v>42.775173990517352</v>
      </c>
      <c r="AH1614" s="165">
        <f t="shared" si="597"/>
        <v>26644.938154048556</v>
      </c>
      <c r="AI1614" s="172">
        <f t="shared" si="587"/>
        <v>39.289133685423373</v>
      </c>
      <c r="AJ1614" s="168">
        <f t="shared" ref="AJ1614:AK1617" si="604">Z1614</f>
        <v>5833.4002081681328</v>
      </c>
      <c r="AK1614" s="166">
        <f t="shared" si="604"/>
        <v>18640.060435295873</v>
      </c>
      <c r="AL1614" s="171">
        <f t="shared" si="575"/>
        <v>9.975884740278218</v>
      </c>
      <c r="AM1614" s="165">
        <f t="shared" si="598"/>
        <v>22478.95162692184</v>
      </c>
      <c r="AN1614" s="171">
        <f t="shared" si="576"/>
        <v>1.6573101623883932</v>
      </c>
      <c r="AO1614" s="165">
        <f t="shared" si="599"/>
        <v>20646.988736365758</v>
      </c>
      <c r="AP1614" s="173">
        <f t="shared" si="577"/>
        <v>1.5222446679637869</v>
      </c>
      <c r="AQ1614" s="166">
        <f t="shared" si="600"/>
        <v>18964.324980754885</v>
      </c>
      <c r="AR1614" s="171">
        <f t="shared" si="578"/>
        <v>1.3981865807211127</v>
      </c>
    </row>
    <row r="1615" spans="1:44" x14ac:dyDescent="0.25">
      <c r="A1615" s="159" t="s">
        <v>1337</v>
      </c>
      <c r="B1615" s="160">
        <v>41182</v>
      </c>
      <c r="C1615" s="161">
        <v>4301351146</v>
      </c>
      <c r="D1615" s="162">
        <v>97</v>
      </c>
      <c r="E1615" s="162">
        <v>14691</v>
      </c>
      <c r="F1615" s="162" t="s">
        <v>1695</v>
      </c>
      <c r="G1615" s="162" t="s">
        <v>1696</v>
      </c>
      <c r="H1615" s="162">
        <v>40.178150000000002</v>
      </c>
      <c r="I1615" s="163">
        <v>-110.61262000000001</v>
      </c>
      <c r="J1615" s="161">
        <v>14691</v>
      </c>
      <c r="K1615" s="162">
        <v>365</v>
      </c>
      <c r="L1615" s="162">
        <v>730</v>
      </c>
      <c r="M1615" s="162">
        <v>1095</v>
      </c>
      <c r="N1615" s="162">
        <v>1460</v>
      </c>
      <c r="O1615" s="162">
        <v>1825</v>
      </c>
      <c r="P1615" s="162">
        <v>2190</v>
      </c>
      <c r="Q1615" s="164">
        <v>2.3290384453705478E-4</v>
      </c>
      <c r="R1615" s="165">
        <f t="shared" si="588"/>
        <v>13493.730337613846</v>
      </c>
      <c r="S1615" s="165">
        <f t="shared" si="589"/>
        <v>12394.034335595963</v>
      </c>
      <c r="T1615" s="165">
        <f t="shared" si="590"/>
        <v>11383.960051709137</v>
      </c>
      <c r="U1615" s="165">
        <f t="shared" si="591"/>
        <v>10456.203601656231</v>
      </c>
      <c r="V1615" s="165">
        <f t="shared" si="592"/>
        <v>9604.0563444241943</v>
      </c>
      <c r="W1615" s="166">
        <f t="shared" si="593"/>
        <v>8821.3563718541627</v>
      </c>
      <c r="X1615" s="159"/>
      <c r="Y1615" s="167">
        <f t="shared" si="585"/>
        <v>21.662525903999999</v>
      </c>
      <c r="Z1615" s="168">
        <f t="shared" si="594"/>
        <v>2713.4370534210816</v>
      </c>
      <c r="AA1615" s="166">
        <f t="shared" si="595"/>
        <v>8670.5229982880537</v>
      </c>
      <c r="AB1615" s="159"/>
      <c r="AC1615" s="169"/>
      <c r="AD1615" s="161" t="s">
        <v>1337</v>
      </c>
      <c r="AE1615" s="170">
        <v>41182</v>
      </c>
      <c r="AF1615" s="165">
        <f t="shared" si="596"/>
        <v>13493.730337613846</v>
      </c>
      <c r="AG1615" s="171">
        <f t="shared" si="586"/>
        <v>19.89709910694647</v>
      </c>
      <c r="AH1615" s="165">
        <f t="shared" si="597"/>
        <v>12394.034335595963</v>
      </c>
      <c r="AI1615" s="172">
        <f t="shared" si="587"/>
        <v>18.275548965347014</v>
      </c>
      <c r="AJ1615" s="168">
        <f t="shared" si="604"/>
        <v>2713.4370534210816</v>
      </c>
      <c r="AK1615" s="166">
        <f t="shared" si="604"/>
        <v>8670.5229982880537</v>
      </c>
      <c r="AL1615" s="171">
        <f t="shared" si="575"/>
        <v>4.6403357096991185</v>
      </c>
      <c r="AM1615" s="165">
        <f t="shared" si="598"/>
        <v>10456.203601656231</v>
      </c>
      <c r="AN1615" s="171">
        <f t="shared" si="576"/>
        <v>0.77090661418002993</v>
      </c>
      <c r="AO1615" s="165">
        <f t="shared" si="599"/>
        <v>9604.0563444241943</v>
      </c>
      <c r="AP1615" s="173">
        <f t="shared" si="577"/>
        <v>0.70808018291663211</v>
      </c>
      <c r="AQ1615" s="166">
        <f t="shared" si="600"/>
        <v>8821.3563718541627</v>
      </c>
      <c r="AR1615" s="171">
        <f t="shared" si="578"/>
        <v>0.65037390549896679</v>
      </c>
    </row>
    <row r="1616" spans="1:44" x14ac:dyDescent="0.25">
      <c r="A1616" s="159" t="s">
        <v>1315</v>
      </c>
      <c r="B1616" s="160">
        <v>41184</v>
      </c>
      <c r="C1616" s="161">
        <v>4301351087</v>
      </c>
      <c r="D1616" s="162">
        <v>92</v>
      </c>
      <c r="E1616" s="162">
        <v>10748</v>
      </c>
      <c r="F1616" s="162" t="s">
        <v>1695</v>
      </c>
      <c r="G1616" s="162" t="s">
        <v>1696</v>
      </c>
      <c r="H1616" s="162">
        <v>40.0399099999999</v>
      </c>
      <c r="I1616" s="163">
        <v>-110.20603</v>
      </c>
      <c r="J1616" s="161">
        <v>10748</v>
      </c>
      <c r="K1616" s="162">
        <v>365</v>
      </c>
      <c r="L1616" s="162">
        <v>730</v>
      </c>
      <c r="M1616" s="162">
        <v>1095</v>
      </c>
      <c r="N1616" s="162">
        <v>1460</v>
      </c>
      <c r="O1616" s="162">
        <v>1825</v>
      </c>
      <c r="P1616" s="162">
        <v>2190</v>
      </c>
      <c r="Q1616" s="164">
        <v>2.3290384453705478E-4</v>
      </c>
      <c r="R1616" s="165">
        <f t="shared" si="588"/>
        <v>9872.072266603609</v>
      </c>
      <c r="S1616" s="165">
        <f t="shared" si="589"/>
        <v>9067.529850860079</v>
      </c>
      <c r="T1616" s="165">
        <f t="shared" si="590"/>
        <v>8328.5550769702404</v>
      </c>
      <c r="U1616" s="165">
        <f t="shared" si="591"/>
        <v>7649.8043911647383</v>
      </c>
      <c r="V1616" s="165">
        <f t="shared" si="592"/>
        <v>7026.3697222701821</v>
      </c>
      <c r="W1616" s="166">
        <f t="shared" si="593"/>
        <v>6453.7429912659818</v>
      </c>
      <c r="X1616" s="159"/>
      <c r="Y1616" s="167">
        <f t="shared" si="585"/>
        <v>15.848398911999999</v>
      </c>
      <c r="Z1616" s="168">
        <f t="shared" si="594"/>
        <v>1985.1624430038655</v>
      </c>
      <c r="AA1616" s="166">
        <f t="shared" si="595"/>
        <v>6343.3926339663749</v>
      </c>
      <c r="AB1616" s="159"/>
      <c r="AC1616" s="169"/>
      <c r="AD1616" s="161" t="s">
        <v>1315</v>
      </c>
      <c r="AE1616" s="170">
        <v>41184</v>
      </c>
      <c r="AF1616" s="165">
        <f t="shared" si="596"/>
        <v>9872.072266603609</v>
      </c>
      <c r="AG1616" s="171">
        <f t="shared" si="586"/>
        <v>14.556804928286752</v>
      </c>
      <c r="AH1616" s="165">
        <f t="shared" si="597"/>
        <v>9067.529850860079</v>
      </c>
      <c r="AI1616" s="172">
        <f t="shared" si="587"/>
        <v>13.370471736406623</v>
      </c>
      <c r="AJ1616" s="168">
        <f t="shared" si="604"/>
        <v>1985.1624430038655</v>
      </c>
      <c r="AK1616" s="166">
        <f t="shared" si="604"/>
        <v>6343.3926339663749</v>
      </c>
      <c r="AL1616" s="171">
        <f t="shared" si="575"/>
        <v>3.3948899467596578</v>
      </c>
      <c r="AM1616" s="165">
        <f t="shared" si="598"/>
        <v>7649.8043911647383</v>
      </c>
      <c r="AN1616" s="171">
        <f t="shared" si="576"/>
        <v>0.56399865830828144</v>
      </c>
      <c r="AO1616" s="165">
        <f t="shared" si="599"/>
        <v>7026.3697222701821</v>
      </c>
      <c r="AP1616" s="173">
        <f t="shared" si="577"/>
        <v>0.51803456578775864</v>
      </c>
      <c r="AQ1616" s="166">
        <f t="shared" si="600"/>
        <v>6453.7429912659818</v>
      </c>
      <c r="AR1616" s="171">
        <f t="shared" si="578"/>
        <v>0.47581640026566568</v>
      </c>
    </row>
    <row r="1617" spans="1:44" x14ac:dyDescent="0.25">
      <c r="A1617" s="159" t="s">
        <v>1316</v>
      </c>
      <c r="B1617" s="160">
        <v>41184</v>
      </c>
      <c r="C1617" s="161">
        <v>4301351088</v>
      </c>
      <c r="D1617" s="162">
        <v>92</v>
      </c>
      <c r="E1617" s="162">
        <v>10748</v>
      </c>
      <c r="F1617" s="162" t="s">
        <v>1695</v>
      </c>
      <c r="G1617" s="162" t="s">
        <v>1696</v>
      </c>
      <c r="H1617" s="162">
        <v>40.039870000000001</v>
      </c>
      <c r="I1617" s="163">
        <v>-110.20607</v>
      </c>
      <c r="J1617" s="161">
        <v>10748</v>
      </c>
      <c r="K1617" s="162">
        <v>365</v>
      </c>
      <c r="L1617" s="162">
        <v>730</v>
      </c>
      <c r="M1617" s="162">
        <v>1095</v>
      </c>
      <c r="N1617" s="162">
        <v>1460</v>
      </c>
      <c r="O1617" s="162">
        <v>1825</v>
      </c>
      <c r="P1617" s="162">
        <v>2190</v>
      </c>
      <c r="Q1617" s="164">
        <v>2.3290384453705478E-4</v>
      </c>
      <c r="R1617" s="165">
        <f t="shared" si="588"/>
        <v>9872.072266603609</v>
      </c>
      <c r="S1617" s="165">
        <f t="shared" si="589"/>
        <v>9067.529850860079</v>
      </c>
      <c r="T1617" s="165">
        <f t="shared" si="590"/>
        <v>8328.5550769702404</v>
      </c>
      <c r="U1617" s="165">
        <f t="shared" si="591"/>
        <v>7649.8043911647383</v>
      </c>
      <c r="V1617" s="165">
        <f t="shared" si="592"/>
        <v>7026.3697222701821</v>
      </c>
      <c r="W1617" s="166">
        <f t="shared" si="593"/>
        <v>6453.7429912659818</v>
      </c>
      <c r="X1617" s="159"/>
      <c r="Y1617" s="167">
        <f t="shared" si="585"/>
        <v>15.848398911999999</v>
      </c>
      <c r="Z1617" s="168">
        <f t="shared" si="594"/>
        <v>1985.1624430038655</v>
      </c>
      <c r="AA1617" s="166">
        <f t="shared" si="595"/>
        <v>6343.3926339663749</v>
      </c>
      <c r="AB1617" s="159"/>
      <c r="AC1617" s="169"/>
      <c r="AD1617" s="161" t="s">
        <v>1316</v>
      </c>
      <c r="AE1617" s="170">
        <v>41184</v>
      </c>
      <c r="AF1617" s="165">
        <f t="shared" si="596"/>
        <v>9872.072266603609</v>
      </c>
      <c r="AG1617" s="171">
        <f t="shared" si="586"/>
        <v>14.556804928286752</v>
      </c>
      <c r="AH1617" s="165">
        <f t="shared" si="597"/>
        <v>9067.529850860079</v>
      </c>
      <c r="AI1617" s="172">
        <f t="shared" si="587"/>
        <v>13.370471736406623</v>
      </c>
      <c r="AJ1617" s="168">
        <f t="shared" si="604"/>
        <v>1985.1624430038655</v>
      </c>
      <c r="AK1617" s="166">
        <f t="shared" si="604"/>
        <v>6343.3926339663749</v>
      </c>
      <c r="AL1617" s="171">
        <f t="shared" si="575"/>
        <v>3.3948899467596578</v>
      </c>
      <c r="AM1617" s="165">
        <f t="shared" si="598"/>
        <v>7649.8043911647383</v>
      </c>
      <c r="AN1617" s="171">
        <f t="shared" si="576"/>
        <v>0.56399865830828144</v>
      </c>
      <c r="AO1617" s="165">
        <f t="shared" si="599"/>
        <v>7026.3697222701821</v>
      </c>
      <c r="AP1617" s="173">
        <f t="shared" si="577"/>
        <v>0.51803456578775864</v>
      </c>
      <c r="AQ1617" s="166">
        <f t="shared" si="600"/>
        <v>6453.7429912659818</v>
      </c>
      <c r="AR1617" s="171">
        <f t="shared" si="578"/>
        <v>0.47581640026566568</v>
      </c>
    </row>
    <row r="1618" spans="1:44" x14ac:dyDescent="0.25">
      <c r="A1618" s="43" t="s">
        <v>1321</v>
      </c>
      <c r="B1618" s="4">
        <v>41184</v>
      </c>
      <c r="C1618" s="37">
        <v>4301351100</v>
      </c>
      <c r="D1618" s="38">
        <v>87</v>
      </c>
      <c r="E1618" s="38">
        <v>3501</v>
      </c>
      <c r="F1618" s="38" t="s">
        <v>1695</v>
      </c>
      <c r="G1618" s="38" t="s">
        <v>1696</v>
      </c>
      <c r="H1618" s="38">
        <v>40.043210000000002</v>
      </c>
      <c r="I1618" s="39">
        <v>-110.20699</v>
      </c>
      <c r="J1618" s="37">
        <v>3501</v>
      </c>
      <c r="K1618" s="38">
        <v>365</v>
      </c>
      <c r="L1618" s="38">
        <v>730</v>
      </c>
      <c r="M1618" s="38">
        <v>1095</v>
      </c>
      <c r="N1618" s="38">
        <v>1460</v>
      </c>
      <c r="O1618" s="38">
        <v>1825</v>
      </c>
      <c r="P1618" s="38">
        <v>2190</v>
      </c>
      <c r="Q1618" s="40">
        <v>2.3290384453705478E-4</v>
      </c>
      <c r="R1618" s="41">
        <f t="shared" si="588"/>
        <v>3215.6796618328281</v>
      </c>
      <c r="S1618" s="41">
        <f t="shared" si="589"/>
        <v>2953.6120215724914</v>
      </c>
      <c r="T1618" s="41">
        <f t="shared" si="590"/>
        <v>2712.9020584734658</v>
      </c>
      <c r="U1618" s="41">
        <f t="shared" si="591"/>
        <v>2491.8091899393139</v>
      </c>
      <c r="V1618" s="41">
        <f t="shared" si="592"/>
        <v>2288.7346853059089</v>
      </c>
      <c r="W1618" s="42">
        <f t="shared" si="593"/>
        <v>2102.2101053612023</v>
      </c>
      <c r="X1618" s="43"/>
      <c r="Y1618" s="176">
        <f t="shared" si="585"/>
        <v>5.1623785440000001</v>
      </c>
      <c r="Z1618" s="155">
        <f t="shared" si="594"/>
        <v>646.63692900600415</v>
      </c>
      <c r="AA1618" s="156">
        <f t="shared" si="595"/>
        <v>2066.2651294674615</v>
      </c>
      <c r="AB1618" s="43"/>
      <c r="AC1618" s="175"/>
      <c r="AD1618" s="37" t="s">
        <v>1321</v>
      </c>
      <c r="AE1618" s="57">
        <v>41184</v>
      </c>
      <c r="AF1618" s="41">
        <f t="shared" si="596"/>
        <v>3215.6796618328281</v>
      </c>
      <c r="AG1618" s="85">
        <f t="shared" si="586"/>
        <v>4.7416611512776257</v>
      </c>
      <c r="AH1618" s="41">
        <f t="shared" si="597"/>
        <v>2953.6120215724914</v>
      </c>
      <c r="AI1618" s="87">
        <f t="shared" si="587"/>
        <v>4.3552308847375878</v>
      </c>
      <c r="AJ1618" s="155">
        <f t="shared" ref="AJ1618:AJ1621" si="605">T1618</f>
        <v>2712.9020584734658</v>
      </c>
      <c r="AK1618" s="56"/>
      <c r="AL1618" s="85">
        <f>AJ1618*$X$11</f>
        <v>4.0002934529096983</v>
      </c>
      <c r="AM1618" s="41">
        <f t="shared" si="598"/>
        <v>2491.8091899393139</v>
      </c>
      <c r="AN1618" s="85">
        <f t="shared" ref="AN1618:AN1621" si="606">(AM1618*$X$11)</f>
        <v>3.6742822901698755</v>
      </c>
      <c r="AO1618" s="41">
        <f t="shared" si="599"/>
        <v>2288.7346853059089</v>
      </c>
      <c r="AP1618" s="91">
        <f t="shared" ref="AP1618:AP1621" si="607">(AO1618*$X$11)</f>
        <v>3.3748399978097159</v>
      </c>
      <c r="AQ1618" s="42">
        <f t="shared" si="600"/>
        <v>2102.2101053612023</v>
      </c>
      <c r="AR1618" s="85">
        <f t="shared" ref="AR1618:AR1621" si="608">(AQ1618*$X$11)</f>
        <v>3.0998012975997287</v>
      </c>
    </row>
    <row r="1619" spans="1:44" x14ac:dyDescent="0.25">
      <c r="A1619" s="43" t="s">
        <v>1322</v>
      </c>
      <c r="B1619" s="4">
        <v>41185</v>
      </c>
      <c r="C1619" s="37">
        <v>4301351101</v>
      </c>
      <c r="D1619" s="38">
        <v>89</v>
      </c>
      <c r="E1619" s="38">
        <v>3497</v>
      </c>
      <c r="F1619" s="38" t="s">
        <v>1695</v>
      </c>
      <c r="G1619" s="38" t="s">
        <v>1696</v>
      </c>
      <c r="H1619" s="38">
        <v>40.043149999999898</v>
      </c>
      <c r="I1619" s="39">
        <v>-110.20699</v>
      </c>
      <c r="J1619" s="37">
        <v>3497</v>
      </c>
      <c r="K1619" s="38">
        <v>365</v>
      </c>
      <c r="L1619" s="38">
        <v>730</v>
      </c>
      <c r="M1619" s="38">
        <v>1095</v>
      </c>
      <c r="N1619" s="38">
        <v>1460</v>
      </c>
      <c r="O1619" s="38">
        <v>1825</v>
      </c>
      <c r="P1619" s="38">
        <v>2190</v>
      </c>
      <c r="Q1619" s="40">
        <v>2.3290384453705478E-4</v>
      </c>
      <c r="R1619" s="41">
        <f t="shared" si="588"/>
        <v>3212.0056490800912</v>
      </c>
      <c r="S1619" s="41">
        <f t="shared" si="589"/>
        <v>2950.2374291456731</v>
      </c>
      <c r="T1619" s="41">
        <f t="shared" si="590"/>
        <v>2709.8024845706113</v>
      </c>
      <c r="U1619" s="41">
        <f t="shared" si="591"/>
        <v>2488.9622214275296</v>
      </c>
      <c r="V1619" s="41">
        <f t="shared" si="592"/>
        <v>2286.1197356511748</v>
      </c>
      <c r="W1619" s="42">
        <f t="shared" si="593"/>
        <v>2099.8082657663881</v>
      </c>
      <c r="X1619" s="43"/>
      <c r="Y1619" s="176">
        <f t="shared" si="585"/>
        <v>5.1564803679999995</v>
      </c>
      <c r="Z1619" s="155">
        <f t="shared" si="594"/>
        <v>645.89812645929635</v>
      </c>
      <c r="AA1619" s="156">
        <f t="shared" si="595"/>
        <v>2063.9043581113151</v>
      </c>
      <c r="AB1619" s="43"/>
      <c r="AC1619" s="175"/>
      <c r="AD1619" s="37" t="s">
        <v>1322</v>
      </c>
      <c r="AE1619" s="57">
        <v>41185</v>
      </c>
      <c r="AF1619" s="41">
        <f t="shared" si="596"/>
        <v>3212.0056490800912</v>
      </c>
      <c r="AG1619" s="85">
        <f t="shared" si="586"/>
        <v>4.7362436578171536</v>
      </c>
      <c r="AH1619" s="41">
        <f t="shared" si="597"/>
        <v>2950.2374291456731</v>
      </c>
      <c r="AI1619" s="87">
        <f t="shared" si="587"/>
        <v>4.3502548997221773</v>
      </c>
      <c r="AJ1619" s="155">
        <f t="shared" si="605"/>
        <v>2709.8024845706113</v>
      </c>
      <c r="AK1619" s="56"/>
      <c r="AL1619" s="85">
        <f t="shared" ref="AL1619:AL1621" si="609">AJ1619*$X$11</f>
        <v>3.9957229948086872</v>
      </c>
      <c r="AM1619" s="41">
        <f t="shared" si="598"/>
        <v>2488.9622214275296</v>
      </c>
      <c r="AN1619" s="85">
        <f t="shared" si="606"/>
        <v>3.6700843098326352</v>
      </c>
      <c r="AO1619" s="41">
        <f t="shared" si="599"/>
        <v>2286.1197356511748</v>
      </c>
      <c r="AP1619" s="91">
        <f t="shared" si="607"/>
        <v>3.3709841394860258</v>
      </c>
      <c r="AQ1619" s="42">
        <f t="shared" si="600"/>
        <v>2099.8082657663881</v>
      </c>
      <c r="AR1619" s="85">
        <f t="shared" si="608"/>
        <v>3.0962596794362329</v>
      </c>
    </row>
    <row r="1620" spans="1:44" x14ac:dyDescent="0.25">
      <c r="A1620" s="43" t="s">
        <v>1373</v>
      </c>
      <c r="B1620" s="4">
        <v>41185</v>
      </c>
      <c r="C1620" s="37">
        <v>4301351371</v>
      </c>
      <c r="D1620" s="38">
        <v>90</v>
      </c>
      <c r="E1620" s="38">
        <v>3553</v>
      </c>
      <c r="F1620" s="38" t="s">
        <v>1695</v>
      </c>
      <c r="G1620" s="38" t="s">
        <v>1696</v>
      </c>
      <c r="H1620" s="38">
        <v>40.095440000000004</v>
      </c>
      <c r="I1620" s="39">
        <v>-110.484669999999</v>
      </c>
      <c r="J1620" s="37">
        <v>3553</v>
      </c>
      <c r="K1620" s="38">
        <v>365</v>
      </c>
      <c r="L1620" s="38">
        <v>730</v>
      </c>
      <c r="M1620" s="38">
        <v>1095</v>
      </c>
      <c r="N1620" s="38">
        <v>1460</v>
      </c>
      <c r="O1620" s="38">
        <v>1825</v>
      </c>
      <c r="P1620" s="38">
        <v>2190</v>
      </c>
      <c r="Q1620" s="40">
        <v>2.3290384453705478E-4</v>
      </c>
      <c r="R1620" s="41">
        <f t="shared" si="588"/>
        <v>3263.4418276184056</v>
      </c>
      <c r="S1620" s="41">
        <f t="shared" si="589"/>
        <v>2997.4817231211259</v>
      </c>
      <c r="T1620" s="41">
        <f t="shared" si="590"/>
        <v>2753.1965192105754</v>
      </c>
      <c r="U1620" s="41">
        <f t="shared" si="591"/>
        <v>2528.8197805925115</v>
      </c>
      <c r="V1620" s="41">
        <f t="shared" si="592"/>
        <v>2322.7290308174502</v>
      </c>
      <c r="W1620" s="42">
        <f t="shared" si="593"/>
        <v>2133.4340200937881</v>
      </c>
      <c r="X1620" s="43"/>
      <c r="Y1620" s="176">
        <f t="shared" si="585"/>
        <v>5.2390548319999999</v>
      </c>
      <c r="Z1620" s="155">
        <f t="shared" si="594"/>
        <v>656.24136211320558</v>
      </c>
      <c r="AA1620" s="156">
        <f t="shared" si="595"/>
        <v>2096.9551570973699</v>
      </c>
      <c r="AB1620" s="43"/>
      <c r="AC1620" s="175"/>
      <c r="AD1620" s="37" t="s">
        <v>1373</v>
      </c>
      <c r="AE1620" s="57">
        <v>41185</v>
      </c>
      <c r="AF1620" s="41">
        <f t="shared" si="596"/>
        <v>3263.4418276184056</v>
      </c>
      <c r="AG1620" s="85">
        <f t="shared" si="586"/>
        <v>4.8120885662637543</v>
      </c>
      <c r="AH1620" s="41">
        <f t="shared" si="597"/>
        <v>2997.4817231211259</v>
      </c>
      <c r="AI1620" s="87">
        <f t="shared" si="587"/>
        <v>4.4199186899379175</v>
      </c>
      <c r="AJ1620" s="155">
        <f t="shared" si="605"/>
        <v>2753.1965192105754</v>
      </c>
      <c r="AK1620" s="56"/>
      <c r="AL1620" s="85">
        <f t="shared" si="609"/>
        <v>4.0597094082228384</v>
      </c>
      <c r="AM1620" s="41">
        <f t="shared" si="598"/>
        <v>2528.8197805925115</v>
      </c>
      <c r="AN1620" s="85">
        <f t="shared" si="606"/>
        <v>3.7288560345540041</v>
      </c>
      <c r="AO1620" s="41">
        <f t="shared" si="599"/>
        <v>2322.7290308174502</v>
      </c>
      <c r="AP1620" s="91">
        <f t="shared" si="607"/>
        <v>3.4249661560176863</v>
      </c>
      <c r="AQ1620" s="42">
        <f t="shared" si="600"/>
        <v>2133.4340200937881</v>
      </c>
      <c r="AR1620" s="85">
        <f t="shared" si="608"/>
        <v>3.1458423337251746</v>
      </c>
    </row>
    <row r="1621" spans="1:44" x14ac:dyDescent="0.25">
      <c r="A1621" s="43" t="s">
        <v>1347</v>
      </c>
      <c r="B1621" s="4">
        <v>41188</v>
      </c>
      <c r="C1621" s="37">
        <v>4301351167</v>
      </c>
      <c r="D1621" s="38">
        <v>83</v>
      </c>
      <c r="E1621" s="38">
        <v>3002</v>
      </c>
      <c r="F1621" s="38" t="s">
        <v>1695</v>
      </c>
      <c r="G1621" s="38" t="s">
        <v>1696</v>
      </c>
      <c r="H1621" s="38">
        <v>40.047699999999899</v>
      </c>
      <c r="I1621" s="39">
        <v>-110.103399999999</v>
      </c>
      <c r="J1621" s="37">
        <v>3002</v>
      </c>
      <c r="K1621" s="38">
        <v>365</v>
      </c>
      <c r="L1621" s="38">
        <v>730</v>
      </c>
      <c r="M1621" s="38">
        <v>1095</v>
      </c>
      <c r="N1621" s="38">
        <v>1460</v>
      </c>
      <c r="O1621" s="38">
        <v>1825</v>
      </c>
      <c r="P1621" s="38">
        <v>2190</v>
      </c>
      <c r="Q1621" s="40">
        <v>2.3290384453705478E-4</v>
      </c>
      <c r="R1621" s="41">
        <f t="shared" si="588"/>
        <v>2757.3465709289203</v>
      </c>
      <c r="S1621" s="41">
        <f t="shared" si="589"/>
        <v>2532.6316163269407</v>
      </c>
      <c r="T1621" s="41">
        <f t="shared" si="590"/>
        <v>2326.230214092358</v>
      </c>
      <c r="U1621" s="41">
        <f t="shared" si="591"/>
        <v>2136.6498680942077</v>
      </c>
      <c r="V1621" s="41">
        <f t="shared" si="592"/>
        <v>1962.5197158778458</v>
      </c>
      <c r="W1621" s="42">
        <f t="shared" si="593"/>
        <v>1802.5806159081203</v>
      </c>
      <c r="X1621" s="43"/>
      <c r="Y1621" s="176">
        <f t="shared" si="585"/>
        <v>4.4265810879999998</v>
      </c>
      <c r="Z1621" s="155">
        <f t="shared" si="594"/>
        <v>554.47131130420587</v>
      </c>
      <c r="AA1621" s="156">
        <f t="shared" si="595"/>
        <v>1771.758902788152</v>
      </c>
      <c r="AB1621" s="43"/>
      <c r="AC1621" s="175"/>
      <c r="AD1621" s="37" t="s">
        <v>1347</v>
      </c>
      <c r="AE1621" s="57">
        <v>41188</v>
      </c>
      <c r="AF1621" s="41">
        <f t="shared" si="596"/>
        <v>2757.3465709289203</v>
      </c>
      <c r="AG1621" s="85">
        <f t="shared" si="586"/>
        <v>4.065828842083814</v>
      </c>
      <c r="AH1621" s="41">
        <f t="shared" si="597"/>
        <v>2532.6316163269407</v>
      </c>
      <c r="AI1621" s="87">
        <f t="shared" si="587"/>
        <v>3.7344767540651924</v>
      </c>
      <c r="AJ1621" s="155">
        <f t="shared" si="605"/>
        <v>2326.230214092358</v>
      </c>
      <c r="AK1621" s="56"/>
      <c r="AL1621" s="85">
        <f t="shared" si="609"/>
        <v>3.4301288048086018</v>
      </c>
      <c r="AM1621" s="41">
        <f t="shared" si="598"/>
        <v>2136.6498680942077</v>
      </c>
      <c r="AN1621" s="85">
        <f t="shared" si="606"/>
        <v>3.1505842430991051</v>
      </c>
      <c r="AO1621" s="41">
        <f t="shared" si="599"/>
        <v>1962.5197158778458</v>
      </c>
      <c r="AP1621" s="91">
        <f t="shared" si="607"/>
        <v>2.8938216719293823</v>
      </c>
      <c r="AQ1621" s="42">
        <f t="shared" si="600"/>
        <v>1802.5806159081203</v>
      </c>
      <c r="AR1621" s="85">
        <f t="shared" si="608"/>
        <v>2.6579844317036234</v>
      </c>
    </row>
    <row r="1622" spans="1:44" x14ac:dyDescent="0.25">
      <c r="A1622" s="159" t="s">
        <v>1270</v>
      </c>
      <c r="B1622" s="160">
        <v>41190</v>
      </c>
      <c r="C1622" s="161">
        <v>4301350866</v>
      </c>
      <c r="D1622" s="162">
        <v>106</v>
      </c>
      <c r="E1622" s="162">
        <v>4373</v>
      </c>
      <c r="F1622" s="162" t="s">
        <v>1695</v>
      </c>
      <c r="G1622" s="162" t="s">
        <v>1696</v>
      </c>
      <c r="H1622" s="162">
        <v>40.020310000000002</v>
      </c>
      <c r="I1622" s="163">
        <v>-110.55987</v>
      </c>
      <c r="J1622" s="161">
        <v>4373</v>
      </c>
      <c r="K1622" s="162">
        <v>365</v>
      </c>
      <c r="L1622" s="162">
        <v>730</v>
      </c>
      <c r="M1622" s="162">
        <v>1095</v>
      </c>
      <c r="N1622" s="162">
        <v>1460</v>
      </c>
      <c r="O1622" s="162">
        <v>1825</v>
      </c>
      <c r="P1622" s="162">
        <v>2190</v>
      </c>
      <c r="Q1622" s="164">
        <v>2.3290384453705478E-4</v>
      </c>
      <c r="R1622" s="165">
        <f t="shared" si="588"/>
        <v>4016.6144419294365</v>
      </c>
      <c r="S1622" s="165">
        <f t="shared" si="589"/>
        <v>3689.2731706188247</v>
      </c>
      <c r="T1622" s="165">
        <f t="shared" si="590"/>
        <v>3388.609169295763</v>
      </c>
      <c r="U1622" s="165">
        <f t="shared" si="591"/>
        <v>3112.4483255083178</v>
      </c>
      <c r="V1622" s="165">
        <f t="shared" si="592"/>
        <v>2858.7937100379145</v>
      </c>
      <c r="W1622" s="166">
        <f t="shared" si="593"/>
        <v>2625.8111370307165</v>
      </c>
      <c r="X1622" s="159"/>
      <c r="Y1622" s="167">
        <f t="shared" si="585"/>
        <v>6.4481809119999998</v>
      </c>
      <c r="Z1622" s="168">
        <f t="shared" si="594"/>
        <v>807.69588418830517</v>
      </c>
      <c r="AA1622" s="166">
        <f t="shared" si="595"/>
        <v>2580.9132851074578</v>
      </c>
      <c r="AB1622" s="159"/>
      <c r="AC1622" s="169"/>
      <c r="AD1622" s="161" t="s">
        <v>1270</v>
      </c>
      <c r="AE1622" s="170">
        <v>41190</v>
      </c>
      <c r="AF1622" s="165">
        <f t="shared" si="596"/>
        <v>4016.6144419294365</v>
      </c>
      <c r="AG1622" s="171">
        <f t="shared" si="586"/>
        <v>5.9226747256603991</v>
      </c>
      <c r="AH1622" s="165">
        <f t="shared" si="597"/>
        <v>3689.2731706188247</v>
      </c>
      <c r="AI1622" s="172">
        <f t="shared" si="587"/>
        <v>5.4399956180969644</v>
      </c>
      <c r="AJ1622" s="168">
        <f>Z1622</f>
        <v>807.69588418830517</v>
      </c>
      <c r="AK1622" s="166">
        <f>AA1622</f>
        <v>2580.9132851074578</v>
      </c>
      <c r="AL1622" s="171">
        <f t="shared" si="575"/>
        <v>1.3812666298083349</v>
      </c>
      <c r="AM1622" s="165">
        <f t="shared" si="598"/>
        <v>3112.4483255083178</v>
      </c>
      <c r="AN1622" s="171">
        <f t="shared" si="576"/>
        <v>0.22947210018441705</v>
      </c>
      <c r="AO1622" s="165">
        <f t="shared" si="599"/>
        <v>2858.7937100379145</v>
      </c>
      <c r="AP1622" s="173">
        <f t="shared" si="577"/>
        <v>0.21077085561870748</v>
      </c>
      <c r="AQ1622" s="166">
        <f t="shared" si="600"/>
        <v>2625.8111370307165</v>
      </c>
      <c r="AR1622" s="171">
        <f t="shared" si="578"/>
        <v>0.19359370286209121</v>
      </c>
    </row>
    <row r="1623" spans="1:44" x14ac:dyDescent="0.25">
      <c r="A1623" s="43" t="s">
        <v>1346</v>
      </c>
      <c r="B1623" s="4">
        <v>41190</v>
      </c>
      <c r="C1623" s="37">
        <v>4301351166</v>
      </c>
      <c r="D1623" s="38">
        <v>76</v>
      </c>
      <c r="E1623" s="38">
        <v>2560</v>
      </c>
      <c r="F1623" s="38" t="s">
        <v>1695</v>
      </c>
      <c r="G1623" s="38" t="s">
        <v>1696</v>
      </c>
      <c r="H1623" s="38">
        <v>40.047649999999898</v>
      </c>
      <c r="I1623" s="39">
        <v>-110.10343</v>
      </c>
      <c r="J1623" s="37">
        <v>2560</v>
      </c>
      <c r="K1623" s="38">
        <v>365</v>
      </c>
      <c r="L1623" s="38">
        <v>730</v>
      </c>
      <c r="M1623" s="38">
        <v>1095</v>
      </c>
      <c r="N1623" s="38">
        <v>1460</v>
      </c>
      <c r="O1623" s="38">
        <v>1825</v>
      </c>
      <c r="P1623" s="38">
        <v>2190</v>
      </c>
      <c r="Q1623" s="40">
        <v>2.3290384453705478E-4</v>
      </c>
      <c r="R1623" s="41">
        <f t="shared" si="588"/>
        <v>2351.3681617515108</v>
      </c>
      <c r="S1623" s="41">
        <f t="shared" si="589"/>
        <v>2159.7391531635467</v>
      </c>
      <c r="T1623" s="41">
        <f t="shared" si="590"/>
        <v>1983.7272978269275</v>
      </c>
      <c r="U1623" s="41">
        <f t="shared" si="591"/>
        <v>1822.0598475420293</v>
      </c>
      <c r="V1623" s="41">
        <f t="shared" si="592"/>
        <v>1673.5677790297418</v>
      </c>
      <c r="W1623" s="42">
        <f t="shared" si="593"/>
        <v>1537.1773406811419</v>
      </c>
      <c r="X1623" s="43"/>
      <c r="Y1623" s="176">
        <f t="shared" si="585"/>
        <v>3.7748326399999996</v>
      </c>
      <c r="Z1623" s="155">
        <f t="shared" si="594"/>
        <v>472.83362989299366</v>
      </c>
      <c r="AA1623" s="156">
        <f t="shared" si="595"/>
        <v>1510.8936679339338</v>
      </c>
      <c r="AB1623" s="43"/>
      <c r="AC1623" s="175"/>
      <c r="AD1623" s="37" t="s">
        <v>1346</v>
      </c>
      <c r="AE1623" s="57">
        <v>41190</v>
      </c>
      <c r="AF1623" s="41">
        <f t="shared" si="596"/>
        <v>2351.3681617515108</v>
      </c>
      <c r="AG1623" s="85">
        <f t="shared" si="586"/>
        <v>3.4671958147017197</v>
      </c>
      <c r="AH1623" s="41">
        <f t="shared" si="597"/>
        <v>2159.7391531635467</v>
      </c>
      <c r="AI1623" s="87">
        <f t="shared" si="587"/>
        <v>3.1846304098623888</v>
      </c>
      <c r="AJ1623" s="155">
        <f t="shared" ref="AJ1623" si="610">T1623</f>
        <v>1983.7272978269275</v>
      </c>
      <c r="AK1623" s="56"/>
      <c r="AL1623" s="85">
        <f>AJ1623*$X$11</f>
        <v>2.9250931846469088</v>
      </c>
      <c r="AM1623" s="41">
        <f t="shared" si="598"/>
        <v>1822.0598475420293</v>
      </c>
      <c r="AN1623" s="85">
        <f>(AM1623*$X$11)</f>
        <v>2.6867074158340141</v>
      </c>
      <c r="AO1623" s="41">
        <f t="shared" si="599"/>
        <v>1673.5677790297418</v>
      </c>
      <c r="AP1623" s="91">
        <f>(AO1623*$X$11)</f>
        <v>2.4677493271616315</v>
      </c>
      <c r="AQ1623" s="42">
        <f t="shared" si="600"/>
        <v>1537.1773406811419</v>
      </c>
      <c r="AR1623" s="85">
        <f>(AQ1623*$X$11)</f>
        <v>2.2666356246373338</v>
      </c>
    </row>
    <row r="1624" spans="1:44" x14ac:dyDescent="0.25">
      <c r="A1624" s="159" t="s">
        <v>1678</v>
      </c>
      <c r="B1624" s="160">
        <v>41192</v>
      </c>
      <c r="C1624" s="161">
        <v>4304752398</v>
      </c>
      <c r="D1624" s="162">
        <v>89</v>
      </c>
      <c r="E1624" s="162">
        <v>11029</v>
      </c>
      <c r="F1624" s="162" t="s">
        <v>1695</v>
      </c>
      <c r="G1624" s="162" t="s">
        <v>1697</v>
      </c>
      <c r="H1624" s="162">
        <v>40.387050000000002</v>
      </c>
      <c r="I1624" s="163">
        <v>-109.94176</v>
      </c>
      <c r="J1624" s="161">
        <v>11029</v>
      </c>
      <c r="K1624" s="162">
        <v>365</v>
      </c>
      <c r="L1624" s="162">
        <v>730</v>
      </c>
      <c r="M1624" s="162">
        <v>1095</v>
      </c>
      <c r="N1624" s="162">
        <v>1460</v>
      </c>
      <c r="O1624" s="162">
        <v>1825</v>
      </c>
      <c r="P1624" s="162">
        <v>2190</v>
      </c>
      <c r="Q1624" s="164">
        <v>2.3290384453705478E-4</v>
      </c>
      <c r="R1624" s="165">
        <f t="shared" si="588"/>
        <v>10130.171662483364</v>
      </c>
      <c r="S1624" s="165">
        <f t="shared" si="589"/>
        <v>9304.5949688440469</v>
      </c>
      <c r="T1624" s="165">
        <f t="shared" si="590"/>
        <v>8546.3001436457744</v>
      </c>
      <c r="U1624" s="165">
        <f t="shared" si="591"/>
        <v>7849.8039291175937</v>
      </c>
      <c r="V1624" s="165">
        <f t="shared" si="592"/>
        <v>7210.0699355152437</v>
      </c>
      <c r="W1624" s="166">
        <f t="shared" si="593"/>
        <v>6622.4722228016853</v>
      </c>
      <c r="X1624" s="159"/>
      <c r="Y1624" s="167">
        <f t="shared" si="585"/>
        <v>16.262745775999999</v>
      </c>
      <c r="Z1624" s="168">
        <f t="shared" si="594"/>
        <v>2037.0633219100887</v>
      </c>
      <c r="AA1624" s="166">
        <f t="shared" si="595"/>
        <v>6509.2368217356852</v>
      </c>
      <c r="AB1624" s="159"/>
      <c r="AC1624" s="169"/>
      <c r="AD1624" s="161" t="s">
        <v>1678</v>
      </c>
      <c r="AE1624" s="170">
        <v>41192</v>
      </c>
      <c r="AF1624" s="165">
        <f t="shared" si="596"/>
        <v>10130.171662483364</v>
      </c>
      <c r="AG1624" s="171">
        <f t="shared" si="586"/>
        <v>14.93738384388487</v>
      </c>
      <c r="AH1624" s="165">
        <f t="shared" si="597"/>
        <v>9304.5949688440469</v>
      </c>
      <c r="AI1624" s="172">
        <f t="shared" si="587"/>
        <v>13.720034683739176</v>
      </c>
      <c r="AJ1624" s="168">
        <f t="shared" ref="AJ1624:AK1627" si="611">Z1624</f>
        <v>2037.0633219100887</v>
      </c>
      <c r="AK1624" s="166">
        <f t="shared" si="611"/>
        <v>6509.2368217356852</v>
      </c>
      <c r="AL1624" s="171">
        <f t="shared" si="575"/>
        <v>3.4836473039460616</v>
      </c>
      <c r="AM1624" s="165">
        <f t="shared" si="598"/>
        <v>7849.8039291175937</v>
      </c>
      <c r="AN1624" s="171">
        <f t="shared" si="576"/>
        <v>0.57874406424283908</v>
      </c>
      <c r="AO1624" s="165">
        <f t="shared" si="599"/>
        <v>7210.0699355152437</v>
      </c>
      <c r="AP1624" s="173">
        <f t="shared" si="577"/>
        <v>0.53157826814971987</v>
      </c>
      <c r="AQ1624" s="166">
        <f t="shared" si="600"/>
        <v>6622.4722228016853</v>
      </c>
      <c r="AR1624" s="171">
        <f t="shared" si="578"/>
        <v>0.48825633406494484</v>
      </c>
    </row>
    <row r="1625" spans="1:44" x14ac:dyDescent="0.25">
      <c r="A1625" s="159" t="s">
        <v>1306</v>
      </c>
      <c r="B1625" s="160">
        <v>41197</v>
      </c>
      <c r="C1625" s="161">
        <v>4301351033</v>
      </c>
      <c r="D1625" s="162">
        <v>73</v>
      </c>
      <c r="E1625" s="162">
        <v>16002</v>
      </c>
      <c r="F1625" s="162" t="s">
        <v>1695</v>
      </c>
      <c r="G1625" s="162" t="s">
        <v>1696</v>
      </c>
      <c r="H1625" s="162">
        <v>40.237859999999898</v>
      </c>
      <c r="I1625" s="163">
        <v>-110.15432</v>
      </c>
      <c r="J1625" s="161">
        <v>16002</v>
      </c>
      <c r="K1625" s="162">
        <v>365</v>
      </c>
      <c r="L1625" s="162">
        <v>730</v>
      </c>
      <c r="M1625" s="162">
        <v>1095</v>
      </c>
      <c r="N1625" s="162">
        <v>1460</v>
      </c>
      <c r="O1625" s="162">
        <v>1825</v>
      </c>
      <c r="P1625" s="162">
        <v>2190</v>
      </c>
      <c r="Q1625" s="164">
        <v>2.3290384453705478E-4</v>
      </c>
      <c r="R1625" s="165">
        <f t="shared" si="588"/>
        <v>14697.888017323312</v>
      </c>
      <c r="S1625" s="165">
        <f t="shared" si="589"/>
        <v>13500.057003485577</v>
      </c>
      <c r="T1625" s="165">
        <f t="shared" si="590"/>
        <v>12399.845398369724</v>
      </c>
      <c r="U1625" s="165">
        <f t="shared" si="591"/>
        <v>11389.297531393575</v>
      </c>
      <c r="V1625" s="165">
        <f t="shared" si="592"/>
        <v>10461.106093763254</v>
      </c>
      <c r="W1625" s="166">
        <f t="shared" si="593"/>
        <v>9608.5592990545447</v>
      </c>
      <c r="X1625" s="159"/>
      <c r="Y1625" s="167">
        <f t="shared" si="585"/>
        <v>23.595653087999999</v>
      </c>
      <c r="Z1625" s="168">
        <f t="shared" si="594"/>
        <v>2955.5795881045642</v>
      </c>
      <c r="AA1625" s="166">
        <f t="shared" si="595"/>
        <v>9444.2658102651585</v>
      </c>
      <c r="AB1625" s="159"/>
      <c r="AC1625" s="169"/>
      <c r="AD1625" s="161" t="s">
        <v>1306</v>
      </c>
      <c r="AE1625" s="170">
        <v>41197</v>
      </c>
      <c r="AF1625" s="165">
        <f t="shared" si="596"/>
        <v>14697.888017323312</v>
      </c>
      <c r="AG1625" s="171">
        <f t="shared" si="586"/>
        <v>21.672682588615984</v>
      </c>
      <c r="AH1625" s="165">
        <f t="shared" si="597"/>
        <v>13500.057003485577</v>
      </c>
      <c r="AI1625" s="172">
        <f t="shared" si="587"/>
        <v>19.906428054147636</v>
      </c>
      <c r="AJ1625" s="168">
        <f t="shared" si="611"/>
        <v>2955.5795881045642</v>
      </c>
      <c r="AK1625" s="166">
        <f t="shared" si="611"/>
        <v>9444.2658102651585</v>
      </c>
      <c r="AL1625" s="171">
        <f t="shared" si="575"/>
        <v>5.054431422408638</v>
      </c>
      <c r="AM1625" s="165">
        <f t="shared" si="598"/>
        <v>11389.297531393575</v>
      </c>
      <c r="AN1625" s="171">
        <f t="shared" si="576"/>
        <v>0.83970101695656119</v>
      </c>
      <c r="AO1625" s="165">
        <f t="shared" si="599"/>
        <v>10461.106093763254</v>
      </c>
      <c r="AP1625" s="173">
        <f t="shared" si="577"/>
        <v>0.77126806119610281</v>
      </c>
      <c r="AQ1625" s="166">
        <f t="shared" si="600"/>
        <v>9608.5592990545447</v>
      </c>
      <c r="AR1625" s="171">
        <f t="shared" si="578"/>
        <v>0.70841217315325478</v>
      </c>
    </row>
    <row r="1626" spans="1:44" x14ac:dyDescent="0.25">
      <c r="A1626" s="159" t="s">
        <v>1380</v>
      </c>
      <c r="B1626" s="160">
        <v>41197</v>
      </c>
      <c r="C1626" s="161">
        <v>4301351400</v>
      </c>
      <c r="D1626" s="162">
        <v>77</v>
      </c>
      <c r="E1626" s="162">
        <v>17651</v>
      </c>
      <c r="F1626" s="162" t="s">
        <v>1695</v>
      </c>
      <c r="G1626" s="162" t="s">
        <v>1696</v>
      </c>
      <c r="H1626" s="162">
        <v>40.242260000000002</v>
      </c>
      <c r="I1626" s="163">
        <v>-110.03073000000001</v>
      </c>
      <c r="J1626" s="161">
        <v>17651</v>
      </c>
      <c r="K1626" s="162">
        <v>365</v>
      </c>
      <c r="L1626" s="162">
        <v>730</v>
      </c>
      <c r="M1626" s="162">
        <v>1095</v>
      </c>
      <c r="N1626" s="162">
        <v>1460</v>
      </c>
      <c r="O1626" s="162">
        <v>1825</v>
      </c>
      <c r="P1626" s="162">
        <v>2190</v>
      </c>
      <c r="Q1626" s="164">
        <v>2.3290384453705478E-4</v>
      </c>
      <c r="R1626" s="165">
        <f t="shared" si="588"/>
        <v>16212.499774639031</v>
      </c>
      <c r="S1626" s="165">
        <f t="shared" si="589"/>
        <v>14891.232731441316</v>
      </c>
      <c r="T1626" s="165">
        <f t="shared" si="590"/>
        <v>13677.644739821522</v>
      </c>
      <c r="U1626" s="165">
        <f t="shared" si="591"/>
        <v>12562.960300376702</v>
      </c>
      <c r="V1626" s="165">
        <f t="shared" si="592"/>
        <v>11539.119088927333</v>
      </c>
      <c r="W1626" s="166">
        <f t="shared" si="593"/>
        <v>10598.717672016734</v>
      </c>
      <c r="X1626" s="159"/>
      <c r="Y1626" s="167">
        <f t="shared" si="585"/>
        <v>26.027176143999998</v>
      </c>
      <c r="Z1626" s="168">
        <f t="shared" si="594"/>
        <v>3260.1509379848558</v>
      </c>
      <c r="AA1626" s="166">
        <f t="shared" si="595"/>
        <v>10417.493801836667</v>
      </c>
      <c r="AB1626" s="159"/>
      <c r="AC1626" s="169"/>
      <c r="AD1626" s="161" t="s">
        <v>1380</v>
      </c>
      <c r="AE1626" s="170">
        <v>41197</v>
      </c>
      <c r="AF1626" s="165">
        <f t="shared" si="596"/>
        <v>16212.499774639031</v>
      </c>
      <c r="AG1626" s="171">
        <f t="shared" si="586"/>
        <v>23.906044267695336</v>
      </c>
      <c r="AH1626" s="165">
        <f t="shared" si="597"/>
        <v>14891.232731441316</v>
      </c>
      <c r="AI1626" s="172">
        <f t="shared" si="587"/>
        <v>21.957777876750402</v>
      </c>
      <c r="AJ1626" s="168">
        <f t="shared" si="611"/>
        <v>3260.1509379848558</v>
      </c>
      <c r="AK1626" s="166">
        <f t="shared" si="611"/>
        <v>10417.493801836667</v>
      </c>
      <c r="AL1626" s="171">
        <f t="shared" si="575"/>
        <v>5.5752886537267141</v>
      </c>
      <c r="AM1626" s="165">
        <f t="shared" si="598"/>
        <v>12562.960300376702</v>
      </c>
      <c r="AN1626" s="171">
        <f t="shared" si="576"/>
        <v>0.92623188665793399</v>
      </c>
      <c r="AO1626" s="165">
        <f t="shared" si="599"/>
        <v>11539.119088927333</v>
      </c>
      <c r="AP1626" s="173">
        <f t="shared" si="577"/>
        <v>0.85074694089316394</v>
      </c>
      <c r="AQ1626" s="166">
        <f t="shared" si="600"/>
        <v>10598.717672016734</v>
      </c>
      <c r="AR1626" s="171">
        <f t="shared" si="578"/>
        <v>0.78141377754831276</v>
      </c>
    </row>
    <row r="1627" spans="1:44" x14ac:dyDescent="0.25">
      <c r="A1627" s="159" t="s">
        <v>1385</v>
      </c>
      <c r="B1627" s="160">
        <v>41197</v>
      </c>
      <c r="C1627" s="161">
        <v>4301351549</v>
      </c>
      <c r="D1627" s="162">
        <v>77</v>
      </c>
      <c r="E1627" s="162">
        <v>12824</v>
      </c>
      <c r="F1627" s="162" t="s">
        <v>1695</v>
      </c>
      <c r="G1627" s="162" t="s">
        <v>1696</v>
      </c>
      <c r="H1627" s="162">
        <v>40.248620000000003</v>
      </c>
      <c r="I1627" s="163">
        <v>-110.24869</v>
      </c>
      <c r="J1627" s="161">
        <v>12824</v>
      </c>
      <c r="K1627" s="162">
        <v>365</v>
      </c>
      <c r="L1627" s="162">
        <v>730</v>
      </c>
      <c r="M1627" s="162">
        <v>1095</v>
      </c>
      <c r="N1627" s="162">
        <v>1460</v>
      </c>
      <c r="O1627" s="162">
        <v>1825</v>
      </c>
      <c r="P1627" s="162">
        <v>2190</v>
      </c>
      <c r="Q1627" s="164">
        <v>2.3290384453705478E-4</v>
      </c>
      <c r="R1627" s="165">
        <f t="shared" si="588"/>
        <v>11778.884885273976</v>
      </c>
      <c r="S1627" s="165">
        <f t="shared" si="589"/>
        <v>10818.943320378643</v>
      </c>
      <c r="T1627" s="165">
        <f t="shared" si="590"/>
        <v>9937.2339325517642</v>
      </c>
      <c r="U1627" s="165">
        <f t="shared" si="591"/>
        <v>9127.3810487808532</v>
      </c>
      <c r="V1627" s="165">
        <f t="shared" si="592"/>
        <v>8383.5285930771133</v>
      </c>
      <c r="W1627" s="166">
        <f t="shared" si="593"/>
        <v>7700.2977409745954</v>
      </c>
      <c r="X1627" s="159"/>
      <c r="Y1627" s="167">
        <f t="shared" si="585"/>
        <v>18.909552255999998</v>
      </c>
      <c r="Z1627" s="168">
        <f t="shared" si="594"/>
        <v>2368.6009647452152</v>
      </c>
      <c r="AA1627" s="166">
        <f t="shared" si="595"/>
        <v>7568.6329678065485</v>
      </c>
      <c r="AB1627" s="159"/>
      <c r="AC1627" s="169"/>
      <c r="AD1627" s="161" t="s">
        <v>1385</v>
      </c>
      <c r="AE1627" s="170">
        <v>41197</v>
      </c>
      <c r="AF1627" s="165">
        <f t="shared" si="596"/>
        <v>11778.884885273976</v>
      </c>
      <c r="AG1627" s="171">
        <f t="shared" si="586"/>
        <v>17.368484034271429</v>
      </c>
      <c r="AH1627" s="165">
        <f t="shared" si="597"/>
        <v>10818.943320378643</v>
      </c>
      <c r="AI1627" s="172">
        <f t="shared" si="587"/>
        <v>15.953007959404404</v>
      </c>
      <c r="AJ1627" s="168">
        <f t="shared" si="611"/>
        <v>2368.6009647452152</v>
      </c>
      <c r="AK1627" s="166">
        <f t="shared" si="611"/>
        <v>7568.6329678065485</v>
      </c>
      <c r="AL1627" s="171">
        <f t="shared" si="575"/>
        <v>4.050620457503336</v>
      </c>
      <c r="AM1627" s="165">
        <f t="shared" si="598"/>
        <v>9127.3810487808532</v>
      </c>
      <c r="AN1627" s="171">
        <f t="shared" si="576"/>
        <v>0.67293624805967633</v>
      </c>
      <c r="AO1627" s="165">
        <f t="shared" si="599"/>
        <v>8383.5285930771133</v>
      </c>
      <c r="AP1627" s="173">
        <f t="shared" si="577"/>
        <v>0.61809408928751552</v>
      </c>
      <c r="AQ1627" s="166">
        <f t="shared" si="600"/>
        <v>7700.2977409745954</v>
      </c>
      <c r="AR1627" s="171">
        <f t="shared" si="578"/>
        <v>0.56772139160838264</v>
      </c>
    </row>
    <row r="1628" spans="1:44" x14ac:dyDescent="0.25">
      <c r="A1628" s="43" t="s">
        <v>1327</v>
      </c>
      <c r="B1628" s="4">
        <v>41198</v>
      </c>
      <c r="C1628" s="37">
        <v>4301351106</v>
      </c>
      <c r="D1628" s="38">
        <v>83</v>
      </c>
      <c r="E1628" s="38">
        <v>2869</v>
      </c>
      <c r="F1628" s="38" t="s">
        <v>1695</v>
      </c>
      <c r="G1628" s="38" t="s">
        <v>1696</v>
      </c>
      <c r="H1628" s="38">
        <v>40.040230000000001</v>
      </c>
      <c r="I1628" s="39">
        <v>-110.178389999999</v>
      </c>
      <c r="J1628" s="37">
        <v>2869</v>
      </c>
      <c r="K1628" s="38">
        <v>365</v>
      </c>
      <c r="L1628" s="38">
        <v>730</v>
      </c>
      <c r="M1628" s="38">
        <v>1095</v>
      </c>
      <c r="N1628" s="38">
        <v>1460</v>
      </c>
      <c r="O1628" s="38">
        <v>1825</v>
      </c>
      <c r="P1628" s="38">
        <v>2190</v>
      </c>
      <c r="Q1628" s="40">
        <v>2.3290384453705478E-4</v>
      </c>
      <c r="R1628" s="41">
        <f t="shared" si="588"/>
        <v>2635.1856469004238</v>
      </c>
      <c r="S1628" s="41">
        <f t="shared" si="589"/>
        <v>2420.4264181352405</v>
      </c>
      <c r="T1628" s="41">
        <f t="shared" si="590"/>
        <v>2223.1693818224435</v>
      </c>
      <c r="U1628" s="41">
        <f t="shared" si="591"/>
        <v>2041.9881650773757</v>
      </c>
      <c r="V1628" s="41">
        <f t="shared" si="592"/>
        <v>1875.5726398579411</v>
      </c>
      <c r="W1628" s="42">
        <f t="shared" si="593"/>
        <v>1722.7194493805455</v>
      </c>
      <c r="X1628" s="43"/>
      <c r="Y1628" s="176">
        <f t="shared" si="585"/>
        <v>4.2304667359999995</v>
      </c>
      <c r="Z1628" s="155">
        <f t="shared" si="594"/>
        <v>529.9061266261715</v>
      </c>
      <c r="AA1628" s="156">
        <f t="shared" si="595"/>
        <v>1693.263255196272</v>
      </c>
      <c r="AB1628" s="43"/>
      <c r="AC1628" s="175"/>
      <c r="AD1628" s="37" t="s">
        <v>1327</v>
      </c>
      <c r="AE1628" s="57">
        <v>41198</v>
      </c>
      <c r="AF1628" s="41">
        <f t="shared" si="596"/>
        <v>2635.1856469004238</v>
      </c>
      <c r="AG1628" s="85">
        <f t="shared" si="586"/>
        <v>3.8856971845231385</v>
      </c>
      <c r="AH1628" s="41">
        <f t="shared" si="597"/>
        <v>2420.4264181352405</v>
      </c>
      <c r="AI1628" s="87">
        <f t="shared" si="587"/>
        <v>3.5690252523028101</v>
      </c>
      <c r="AJ1628" s="155">
        <f t="shared" ref="AJ1628:AJ1633" si="612">T1628</f>
        <v>2223.1693818224435</v>
      </c>
      <c r="AK1628" s="56"/>
      <c r="AL1628" s="85">
        <f t="shared" ref="AL1628:AL1633" si="613">AJ1628*$X$11</f>
        <v>3.278161072949993</v>
      </c>
      <c r="AM1628" s="41">
        <f t="shared" si="598"/>
        <v>2041.9881650773757</v>
      </c>
      <c r="AN1628" s="85">
        <f t="shared" ref="AN1628:AN1633" si="614">(AM1628*$X$11)</f>
        <v>3.0110013968858538</v>
      </c>
      <c r="AO1628" s="41">
        <f t="shared" si="599"/>
        <v>1875.5726398579411</v>
      </c>
      <c r="AP1628" s="91">
        <f t="shared" ref="AP1628:AP1633" si="615">(AO1628*$X$11)</f>
        <v>2.7656143826666879</v>
      </c>
      <c r="AQ1628" s="42">
        <f t="shared" si="600"/>
        <v>1722.7194493805455</v>
      </c>
      <c r="AR1628" s="85">
        <f t="shared" ref="AR1628:AR1633" si="616">(AQ1628*$X$11)</f>
        <v>2.5402256277673869</v>
      </c>
    </row>
    <row r="1629" spans="1:44" x14ac:dyDescent="0.25">
      <c r="A1629" s="43" t="s">
        <v>1328</v>
      </c>
      <c r="B1629" s="4">
        <v>41198</v>
      </c>
      <c r="C1629" s="37">
        <v>4301351107</v>
      </c>
      <c r="D1629" s="38">
        <v>82</v>
      </c>
      <c r="E1629" s="38">
        <v>2818</v>
      </c>
      <c r="F1629" s="38" t="s">
        <v>1695</v>
      </c>
      <c r="G1629" s="38" t="s">
        <v>1696</v>
      </c>
      <c r="H1629" s="38">
        <v>40.040170000000003</v>
      </c>
      <c r="I1629" s="39">
        <v>-110.1784</v>
      </c>
      <c r="J1629" s="37">
        <v>2818</v>
      </c>
      <c r="K1629" s="38">
        <v>365</v>
      </c>
      <c r="L1629" s="38">
        <v>730</v>
      </c>
      <c r="M1629" s="38">
        <v>1095</v>
      </c>
      <c r="N1629" s="38">
        <v>1460</v>
      </c>
      <c r="O1629" s="38">
        <v>1825</v>
      </c>
      <c r="P1629" s="38">
        <v>2190</v>
      </c>
      <c r="Q1629" s="40">
        <v>2.3290384453705478E-4</v>
      </c>
      <c r="R1629" s="41">
        <f t="shared" si="588"/>
        <v>2588.3419843030306</v>
      </c>
      <c r="S1629" s="41">
        <f t="shared" si="589"/>
        <v>2377.4003646933106</v>
      </c>
      <c r="T1629" s="41">
        <f t="shared" si="590"/>
        <v>2183.6498145610476</v>
      </c>
      <c r="U1629" s="41">
        <f t="shared" si="591"/>
        <v>2005.6893165521242</v>
      </c>
      <c r="V1629" s="41">
        <f t="shared" si="592"/>
        <v>1842.2320317600831</v>
      </c>
      <c r="W1629" s="42">
        <f t="shared" si="593"/>
        <v>1692.0959945466634</v>
      </c>
      <c r="X1629" s="43"/>
      <c r="Y1629" s="176">
        <f t="shared" si="585"/>
        <v>4.1552649920000002</v>
      </c>
      <c r="Z1629" s="155">
        <f t="shared" si="594"/>
        <v>520.48639415564696</v>
      </c>
      <c r="AA1629" s="156">
        <f t="shared" si="595"/>
        <v>1663.1634204054005</v>
      </c>
      <c r="AB1629" s="43"/>
      <c r="AC1629" s="175"/>
      <c r="AD1629" s="37" t="s">
        <v>1328</v>
      </c>
      <c r="AE1629" s="57">
        <v>41198</v>
      </c>
      <c r="AF1629" s="41">
        <f t="shared" si="596"/>
        <v>2588.3419843030306</v>
      </c>
      <c r="AG1629" s="85">
        <f t="shared" si="586"/>
        <v>3.8166241429021279</v>
      </c>
      <c r="AH1629" s="41">
        <f t="shared" si="597"/>
        <v>2377.4003646933106</v>
      </c>
      <c r="AI1629" s="87">
        <f t="shared" si="587"/>
        <v>3.5055814433563328</v>
      </c>
      <c r="AJ1629" s="155">
        <f t="shared" si="612"/>
        <v>2183.6498145610476</v>
      </c>
      <c r="AK1629" s="56"/>
      <c r="AL1629" s="85">
        <f t="shared" si="613"/>
        <v>3.2198877321621051</v>
      </c>
      <c r="AM1629" s="41">
        <f t="shared" si="598"/>
        <v>2005.6893165521242</v>
      </c>
      <c r="AN1629" s="85">
        <f t="shared" si="614"/>
        <v>2.9574771475860353</v>
      </c>
      <c r="AO1629" s="41">
        <f t="shared" si="599"/>
        <v>1842.2320317600831</v>
      </c>
      <c r="AP1629" s="91">
        <f t="shared" si="615"/>
        <v>2.7164521890396398</v>
      </c>
      <c r="AQ1629" s="42">
        <f t="shared" si="600"/>
        <v>1692.0959945466634</v>
      </c>
      <c r="AR1629" s="85">
        <f t="shared" si="616"/>
        <v>2.4950699961828153</v>
      </c>
    </row>
    <row r="1630" spans="1:44" x14ac:dyDescent="0.25">
      <c r="A1630" s="43" t="s">
        <v>1314</v>
      </c>
      <c r="B1630" s="4">
        <v>41201</v>
      </c>
      <c r="C1630" s="37">
        <v>4301351086</v>
      </c>
      <c r="D1630" s="38">
        <v>74</v>
      </c>
      <c r="E1630" s="38">
        <v>1637</v>
      </c>
      <c r="F1630" s="38" t="s">
        <v>1695</v>
      </c>
      <c r="G1630" s="38" t="s">
        <v>1696</v>
      </c>
      <c r="H1630" s="38">
        <v>40.032499999999899</v>
      </c>
      <c r="I1630" s="39">
        <v>-110.17261000000001</v>
      </c>
      <c r="J1630" s="37">
        <v>1637</v>
      </c>
      <c r="K1630" s="38">
        <v>365</v>
      </c>
      <c r="L1630" s="38">
        <v>730</v>
      </c>
      <c r="M1630" s="38">
        <v>1095</v>
      </c>
      <c r="N1630" s="38">
        <v>1460</v>
      </c>
      <c r="O1630" s="38">
        <v>1825</v>
      </c>
      <c r="P1630" s="38">
        <v>2190</v>
      </c>
      <c r="Q1630" s="40">
        <v>2.3290384453705478E-4</v>
      </c>
      <c r="R1630" s="41">
        <f t="shared" si="588"/>
        <v>1503.5897190575092</v>
      </c>
      <c r="S1630" s="41">
        <f t="shared" si="589"/>
        <v>1381.0519506752837</v>
      </c>
      <c r="T1630" s="41">
        <f t="shared" si="590"/>
        <v>1268.5006197432344</v>
      </c>
      <c r="U1630" s="41">
        <f t="shared" si="591"/>
        <v>1165.1218634477741</v>
      </c>
      <c r="V1630" s="41">
        <f t="shared" si="592"/>
        <v>1070.1681461998778</v>
      </c>
      <c r="W1630" s="42">
        <f t="shared" si="593"/>
        <v>982.95285417774585</v>
      </c>
      <c r="X1630" s="43"/>
      <c r="Y1630" s="176">
        <f t="shared" si="585"/>
        <v>2.4138285279999998</v>
      </c>
      <c r="Z1630" s="155">
        <f t="shared" si="594"/>
        <v>302.35494224016821</v>
      </c>
      <c r="AA1630" s="156">
        <f t="shared" si="595"/>
        <v>966.14567750306617</v>
      </c>
      <c r="AB1630" s="43"/>
      <c r="AC1630" s="175"/>
      <c r="AD1630" s="37" t="s">
        <v>1314</v>
      </c>
      <c r="AE1630" s="57">
        <v>41201</v>
      </c>
      <c r="AF1630" s="41">
        <f t="shared" si="596"/>
        <v>1503.5897190575092</v>
      </c>
      <c r="AG1630" s="85">
        <f t="shared" si="586"/>
        <v>2.2171091986979357</v>
      </c>
      <c r="AH1630" s="41">
        <f t="shared" si="597"/>
        <v>1381.0519506752837</v>
      </c>
      <c r="AI1630" s="87">
        <f t="shared" si="587"/>
        <v>2.0364218675565353</v>
      </c>
      <c r="AJ1630" s="155">
        <f t="shared" si="612"/>
        <v>1268.5006197432344</v>
      </c>
      <c r="AK1630" s="56"/>
      <c r="AL1630" s="85">
        <f t="shared" si="613"/>
        <v>1.8704599778386679</v>
      </c>
      <c r="AM1630" s="41">
        <f t="shared" si="598"/>
        <v>1165.1218634477741</v>
      </c>
      <c r="AN1630" s="85">
        <f t="shared" si="614"/>
        <v>1.7180234530157346</v>
      </c>
      <c r="AO1630" s="41">
        <f t="shared" si="599"/>
        <v>1070.1681461998778</v>
      </c>
      <c r="AP1630" s="91">
        <f t="shared" si="615"/>
        <v>1.5780100189701525</v>
      </c>
      <c r="AQ1630" s="42">
        <f t="shared" si="600"/>
        <v>982.95285417774585</v>
      </c>
      <c r="AR1630" s="85">
        <f t="shared" si="616"/>
        <v>1.44940723341067</v>
      </c>
    </row>
    <row r="1631" spans="1:44" x14ac:dyDescent="0.25">
      <c r="A1631" s="43" t="s">
        <v>1317</v>
      </c>
      <c r="B1631" s="4">
        <v>41201</v>
      </c>
      <c r="C1631" s="37">
        <v>4301351089</v>
      </c>
      <c r="D1631" s="38">
        <v>75</v>
      </c>
      <c r="E1631" s="38">
        <v>1593</v>
      </c>
      <c r="F1631" s="38" t="s">
        <v>1695</v>
      </c>
      <c r="G1631" s="38" t="s">
        <v>1696</v>
      </c>
      <c r="H1631" s="38">
        <v>40.03246</v>
      </c>
      <c r="I1631" s="39">
        <v>-110.17254</v>
      </c>
      <c r="J1631" s="37">
        <v>1593</v>
      </c>
      <c r="K1631" s="38">
        <v>365</v>
      </c>
      <c r="L1631" s="38">
        <v>730</v>
      </c>
      <c r="M1631" s="38">
        <v>1095</v>
      </c>
      <c r="N1631" s="38">
        <v>1460</v>
      </c>
      <c r="O1631" s="38">
        <v>1825</v>
      </c>
      <c r="P1631" s="38">
        <v>2190</v>
      </c>
      <c r="Q1631" s="40">
        <v>2.3290384453705478E-4</v>
      </c>
      <c r="R1631" s="41">
        <f t="shared" si="588"/>
        <v>1463.175578777405</v>
      </c>
      <c r="S1631" s="41">
        <f t="shared" si="589"/>
        <v>1343.9314339802852</v>
      </c>
      <c r="T1631" s="41">
        <f t="shared" si="590"/>
        <v>1234.4053068118342</v>
      </c>
      <c r="U1631" s="41">
        <f t="shared" si="591"/>
        <v>1133.8052098181454</v>
      </c>
      <c r="V1631" s="41">
        <f t="shared" si="592"/>
        <v>1041.4036999978043</v>
      </c>
      <c r="W1631" s="42">
        <f t="shared" si="593"/>
        <v>956.53261863478872</v>
      </c>
      <c r="X1631" s="43"/>
      <c r="Y1631" s="176">
        <f t="shared" si="585"/>
        <v>2.3489485919999997</v>
      </c>
      <c r="Z1631" s="155">
        <f t="shared" si="594"/>
        <v>294.22811422638239</v>
      </c>
      <c r="AA1631" s="156">
        <f t="shared" si="595"/>
        <v>940.17719258545173</v>
      </c>
      <c r="AB1631" s="43"/>
      <c r="AC1631" s="175"/>
      <c r="AD1631" s="37" t="s">
        <v>1317</v>
      </c>
      <c r="AE1631" s="57">
        <v>41201</v>
      </c>
      <c r="AF1631" s="41">
        <f t="shared" si="596"/>
        <v>1463.175578777405</v>
      </c>
      <c r="AG1631" s="85">
        <f t="shared" si="586"/>
        <v>2.1575167706327498</v>
      </c>
      <c r="AH1631" s="41">
        <f t="shared" si="597"/>
        <v>1343.9314339802852</v>
      </c>
      <c r="AI1631" s="87">
        <f t="shared" si="587"/>
        <v>1.9816860323870256</v>
      </c>
      <c r="AJ1631" s="155">
        <f t="shared" si="612"/>
        <v>1234.4053068118342</v>
      </c>
      <c r="AK1631" s="56"/>
      <c r="AL1631" s="85">
        <f t="shared" si="613"/>
        <v>1.8201849387275491</v>
      </c>
      <c r="AM1631" s="41">
        <f t="shared" si="598"/>
        <v>1133.8052098181454</v>
      </c>
      <c r="AN1631" s="85">
        <f t="shared" si="614"/>
        <v>1.6718456693060872</v>
      </c>
      <c r="AO1631" s="41">
        <f t="shared" si="599"/>
        <v>1041.4036999978043</v>
      </c>
      <c r="AP1631" s="91">
        <f t="shared" si="615"/>
        <v>1.5355955774095624</v>
      </c>
      <c r="AQ1631" s="42">
        <f t="shared" si="600"/>
        <v>956.53261863478872</v>
      </c>
      <c r="AR1631" s="85">
        <f t="shared" si="616"/>
        <v>1.4104494336122158</v>
      </c>
    </row>
    <row r="1632" spans="1:44" x14ac:dyDescent="0.25">
      <c r="A1632" s="43" t="s">
        <v>1344</v>
      </c>
      <c r="B1632" s="4">
        <v>41201</v>
      </c>
      <c r="C1632" s="37">
        <v>4301351164</v>
      </c>
      <c r="D1632" s="38">
        <v>76</v>
      </c>
      <c r="E1632" s="38">
        <v>2342</v>
      </c>
      <c r="F1632" s="38" t="s">
        <v>1695</v>
      </c>
      <c r="G1632" s="38" t="s">
        <v>1696</v>
      </c>
      <c r="H1632" s="38">
        <v>40.05059</v>
      </c>
      <c r="I1632" s="39">
        <v>-110.11726</v>
      </c>
      <c r="J1632" s="37">
        <v>2342</v>
      </c>
      <c r="K1632" s="38">
        <v>365</v>
      </c>
      <c r="L1632" s="38">
        <v>730</v>
      </c>
      <c r="M1632" s="38">
        <v>1095</v>
      </c>
      <c r="N1632" s="38">
        <v>1460</v>
      </c>
      <c r="O1632" s="38">
        <v>1825</v>
      </c>
      <c r="P1632" s="38">
        <v>2190</v>
      </c>
      <c r="Q1632" s="40">
        <v>2.3290384453705478E-4</v>
      </c>
      <c r="R1632" s="41">
        <f t="shared" si="588"/>
        <v>2151.1344667273588</v>
      </c>
      <c r="S1632" s="41">
        <f t="shared" si="589"/>
        <v>1975.8238659019637</v>
      </c>
      <c r="T1632" s="41">
        <f t="shared" si="590"/>
        <v>1814.8005201213532</v>
      </c>
      <c r="U1632" s="41">
        <f t="shared" si="591"/>
        <v>1666.9000636497783</v>
      </c>
      <c r="V1632" s="41">
        <f t="shared" si="592"/>
        <v>1531.0530228467403</v>
      </c>
      <c r="W1632" s="42">
        <f t="shared" si="593"/>
        <v>1406.2770827637635</v>
      </c>
      <c r="X1632" s="43"/>
      <c r="Y1632" s="176">
        <f t="shared" si="585"/>
        <v>3.4533820479999999</v>
      </c>
      <c r="Z1632" s="155">
        <f t="shared" si="594"/>
        <v>432.56889109741843</v>
      </c>
      <c r="AA1632" s="156">
        <f t="shared" si="595"/>
        <v>1382.2316290239348</v>
      </c>
      <c r="AB1632" s="43"/>
      <c r="AC1632" s="175"/>
      <c r="AD1632" s="37" t="s">
        <v>1344</v>
      </c>
      <c r="AE1632" s="57">
        <v>41201</v>
      </c>
      <c r="AF1632" s="41">
        <f t="shared" si="596"/>
        <v>2151.1344667273588</v>
      </c>
      <c r="AG1632" s="85">
        <f t="shared" si="586"/>
        <v>3.1719424211060265</v>
      </c>
      <c r="AH1632" s="41">
        <f t="shared" si="597"/>
        <v>1975.8238659019637</v>
      </c>
      <c r="AI1632" s="87">
        <f t="shared" si="587"/>
        <v>2.9134392265225451</v>
      </c>
      <c r="AJ1632" s="155">
        <f t="shared" si="612"/>
        <v>1814.8005201213532</v>
      </c>
      <c r="AK1632" s="56"/>
      <c r="AL1632" s="85">
        <f t="shared" si="613"/>
        <v>2.6760032181418207</v>
      </c>
      <c r="AM1632" s="41">
        <f t="shared" si="598"/>
        <v>1666.9000636497783</v>
      </c>
      <c r="AN1632" s="85">
        <f t="shared" si="614"/>
        <v>2.4579174874543988</v>
      </c>
      <c r="AO1632" s="41">
        <f t="shared" si="599"/>
        <v>1531.0530228467403</v>
      </c>
      <c r="AP1632" s="91">
        <f t="shared" si="615"/>
        <v>2.2576050485205239</v>
      </c>
      <c r="AQ1632" s="42">
        <f t="shared" si="600"/>
        <v>1406.2770827637635</v>
      </c>
      <c r="AR1632" s="85">
        <f t="shared" si="616"/>
        <v>2.0736174347268106</v>
      </c>
    </row>
    <row r="1633" spans="1:44" x14ac:dyDescent="0.25">
      <c r="A1633" s="43" t="s">
        <v>1345</v>
      </c>
      <c r="B1633" s="4">
        <v>41201</v>
      </c>
      <c r="C1633" s="37">
        <v>4301351165</v>
      </c>
      <c r="D1633" s="38">
        <v>78</v>
      </c>
      <c r="E1633" s="38">
        <v>2428</v>
      </c>
      <c r="F1633" s="38" t="s">
        <v>1695</v>
      </c>
      <c r="G1633" s="38" t="s">
        <v>1696</v>
      </c>
      <c r="H1633" s="38">
        <v>40.050649999999898</v>
      </c>
      <c r="I1633" s="39">
        <v>-110.11725</v>
      </c>
      <c r="J1633" s="37">
        <v>2428</v>
      </c>
      <c r="K1633" s="38">
        <v>365</v>
      </c>
      <c r="L1633" s="38">
        <v>730</v>
      </c>
      <c r="M1633" s="38">
        <v>1095</v>
      </c>
      <c r="N1633" s="38">
        <v>1460</v>
      </c>
      <c r="O1633" s="38">
        <v>1825</v>
      </c>
      <c r="P1633" s="38">
        <v>2190</v>
      </c>
      <c r="Q1633" s="40">
        <v>2.3290384453705478E-4</v>
      </c>
      <c r="R1633" s="41">
        <f t="shared" si="588"/>
        <v>2230.1257409111986</v>
      </c>
      <c r="S1633" s="41">
        <f t="shared" si="589"/>
        <v>2048.3776030785516</v>
      </c>
      <c r="T1633" s="41">
        <f t="shared" si="590"/>
        <v>1881.4413590327265</v>
      </c>
      <c r="U1633" s="41">
        <f t="shared" si="591"/>
        <v>1728.1098866531433</v>
      </c>
      <c r="V1633" s="41">
        <f t="shared" si="592"/>
        <v>1587.2744404235209</v>
      </c>
      <c r="W1633" s="42">
        <f t="shared" si="593"/>
        <v>1457.9166340522706</v>
      </c>
      <c r="X1633" s="43"/>
      <c r="Y1633" s="176">
        <f t="shared" si="585"/>
        <v>3.5801928319999998</v>
      </c>
      <c r="Z1633" s="155">
        <f t="shared" si="594"/>
        <v>448.45314585163618</v>
      </c>
      <c r="AA1633" s="156">
        <f t="shared" si="595"/>
        <v>1432.9882131810903</v>
      </c>
      <c r="AB1633" s="43"/>
      <c r="AC1633" s="175"/>
      <c r="AD1633" s="37" t="s">
        <v>1345</v>
      </c>
      <c r="AE1633" s="57">
        <v>41201</v>
      </c>
      <c r="AF1633" s="41">
        <f t="shared" si="596"/>
        <v>2230.1257409111986</v>
      </c>
      <c r="AG1633" s="85">
        <f t="shared" si="586"/>
        <v>3.2884185305061622</v>
      </c>
      <c r="AH1633" s="41">
        <f t="shared" si="597"/>
        <v>2048.3776030785516</v>
      </c>
      <c r="AI1633" s="87">
        <f t="shared" si="587"/>
        <v>3.0204229043538597</v>
      </c>
      <c r="AJ1633" s="155">
        <f t="shared" si="612"/>
        <v>1881.4413590327265</v>
      </c>
      <c r="AK1633" s="56"/>
      <c r="AL1633" s="85">
        <f t="shared" si="613"/>
        <v>2.7742680673135527</v>
      </c>
      <c r="AM1633" s="41">
        <f t="shared" si="598"/>
        <v>1728.1098866531433</v>
      </c>
      <c r="AN1633" s="85">
        <f t="shared" si="614"/>
        <v>2.5481740647050724</v>
      </c>
      <c r="AO1633" s="41">
        <f t="shared" si="599"/>
        <v>1587.2744404235209</v>
      </c>
      <c r="AP1633" s="91">
        <f t="shared" si="615"/>
        <v>2.3405060024798603</v>
      </c>
      <c r="AQ1633" s="42">
        <f t="shared" si="600"/>
        <v>1457.9166340522706</v>
      </c>
      <c r="AR1633" s="85">
        <f t="shared" si="616"/>
        <v>2.1497622252419712</v>
      </c>
    </row>
    <row r="1634" spans="1:44" x14ac:dyDescent="0.25">
      <c r="A1634" s="159" t="s">
        <v>1371</v>
      </c>
      <c r="B1634" s="160">
        <v>41202</v>
      </c>
      <c r="C1634" s="161">
        <v>4301351366</v>
      </c>
      <c r="D1634" s="162">
        <v>72</v>
      </c>
      <c r="E1634" s="162">
        <v>10210</v>
      </c>
      <c r="F1634" s="162" t="s">
        <v>1695</v>
      </c>
      <c r="G1634" s="162" t="s">
        <v>1696</v>
      </c>
      <c r="H1634" s="162">
        <v>40.31944</v>
      </c>
      <c r="I1634" s="163">
        <v>-110.15797000000001</v>
      </c>
      <c r="J1634" s="161">
        <v>10210</v>
      </c>
      <c r="K1634" s="162">
        <v>365</v>
      </c>
      <c r="L1634" s="162">
        <v>730</v>
      </c>
      <c r="M1634" s="162">
        <v>1095</v>
      </c>
      <c r="N1634" s="162">
        <v>1460</v>
      </c>
      <c r="O1634" s="162">
        <v>1825</v>
      </c>
      <c r="P1634" s="162">
        <v>2190</v>
      </c>
      <c r="Q1634" s="164">
        <v>2.3290384453705478E-4</v>
      </c>
      <c r="R1634" s="165">
        <f t="shared" si="588"/>
        <v>9377.9175513605187</v>
      </c>
      <c r="S1634" s="165">
        <f t="shared" si="589"/>
        <v>8613.6471694530519</v>
      </c>
      <c r="T1634" s="165">
        <f t="shared" si="590"/>
        <v>7911.6623870363001</v>
      </c>
      <c r="U1634" s="165">
        <f t="shared" si="591"/>
        <v>7266.8871263297333</v>
      </c>
      <c r="V1634" s="165">
        <f t="shared" si="592"/>
        <v>6674.6589937084627</v>
      </c>
      <c r="W1634" s="166">
        <f t="shared" si="593"/>
        <v>6130.6955657634608</v>
      </c>
      <c r="X1634" s="159"/>
      <c r="Y1634" s="167">
        <f t="shared" si="585"/>
        <v>15.055094239999999</v>
      </c>
      <c r="Z1634" s="168">
        <f t="shared" si="594"/>
        <v>1885.793500471666</v>
      </c>
      <c r="AA1634" s="166">
        <f t="shared" si="595"/>
        <v>6025.8688865646336</v>
      </c>
      <c r="AB1634" s="159"/>
      <c r="AC1634" s="169"/>
      <c r="AD1634" s="161" t="s">
        <v>1371</v>
      </c>
      <c r="AE1634" s="170">
        <v>41202</v>
      </c>
      <c r="AF1634" s="165">
        <f t="shared" si="596"/>
        <v>9377.9175513605187</v>
      </c>
      <c r="AG1634" s="171">
        <f t="shared" si="586"/>
        <v>13.828152057853345</v>
      </c>
      <c r="AH1634" s="165">
        <f t="shared" si="597"/>
        <v>8613.6471694530519</v>
      </c>
      <c r="AI1634" s="172">
        <f t="shared" si="587"/>
        <v>12.701201751833981</v>
      </c>
      <c r="AJ1634" s="168">
        <f>Z1634</f>
        <v>1885.793500471666</v>
      </c>
      <c r="AK1634" s="166">
        <f>AA1634</f>
        <v>6025.8688865646336</v>
      </c>
      <c r="AL1634" s="171">
        <f t="shared" si="575"/>
        <v>3.2249559319330205</v>
      </c>
      <c r="AM1634" s="165">
        <f t="shared" si="598"/>
        <v>7266.8871263297333</v>
      </c>
      <c r="AN1634" s="171">
        <f t="shared" si="576"/>
        <v>0.53576724054033797</v>
      </c>
      <c r="AO1634" s="165">
        <f t="shared" si="599"/>
        <v>6674.6589937084627</v>
      </c>
      <c r="AP1634" s="173">
        <f t="shared" si="577"/>
        <v>0.49210391856094293</v>
      </c>
      <c r="AQ1634" s="166">
        <f t="shared" si="600"/>
        <v>6130.6955657634608</v>
      </c>
      <c r="AR1634" s="171">
        <f t="shared" si="578"/>
        <v>0.45199901811615617</v>
      </c>
    </row>
    <row r="1635" spans="1:44" x14ac:dyDescent="0.25">
      <c r="A1635" s="43" t="s">
        <v>1370</v>
      </c>
      <c r="B1635" s="4">
        <v>41203</v>
      </c>
      <c r="C1635" s="37">
        <v>4301351364</v>
      </c>
      <c r="D1635" s="38">
        <v>73</v>
      </c>
      <c r="E1635" s="38">
        <v>3724</v>
      </c>
      <c r="F1635" s="38" t="s">
        <v>1695</v>
      </c>
      <c r="G1635" s="38" t="s">
        <v>1696</v>
      </c>
      <c r="H1635" s="38">
        <v>40.302419999999898</v>
      </c>
      <c r="I1635" s="39">
        <v>-110.39451</v>
      </c>
      <c r="J1635" s="37">
        <v>3724</v>
      </c>
      <c r="K1635" s="38">
        <v>365</v>
      </c>
      <c r="L1635" s="38">
        <v>730</v>
      </c>
      <c r="M1635" s="38">
        <v>1095</v>
      </c>
      <c r="N1635" s="38">
        <v>1460</v>
      </c>
      <c r="O1635" s="38">
        <v>1825</v>
      </c>
      <c r="P1635" s="38">
        <v>2190</v>
      </c>
      <c r="Q1635" s="40">
        <v>2.3290384453705478E-4</v>
      </c>
      <c r="R1635" s="41">
        <f t="shared" si="588"/>
        <v>3420.5058727979012</v>
      </c>
      <c r="S1635" s="41">
        <f t="shared" si="589"/>
        <v>3141.7455493675971</v>
      </c>
      <c r="T1635" s="41">
        <f t="shared" si="590"/>
        <v>2885.7033035576087</v>
      </c>
      <c r="U1635" s="41">
        <f t="shared" si="591"/>
        <v>2650.5276844712957</v>
      </c>
      <c r="V1635" s="41">
        <f t="shared" si="592"/>
        <v>2434.5181285573276</v>
      </c>
      <c r="W1635" s="42">
        <f t="shared" si="593"/>
        <v>2236.1126627720987</v>
      </c>
      <c r="X1635" s="43"/>
      <c r="Y1635" s="176">
        <f t="shared" si="585"/>
        <v>5.491201856</v>
      </c>
      <c r="Z1635" s="155">
        <f t="shared" si="594"/>
        <v>687.82517098496419</v>
      </c>
      <c r="AA1635" s="156">
        <f t="shared" si="595"/>
        <v>2197.8781325726445</v>
      </c>
      <c r="AB1635" s="43"/>
      <c r="AC1635" s="175"/>
      <c r="AD1635" s="37" t="s">
        <v>1370</v>
      </c>
      <c r="AE1635" s="57">
        <v>41203</v>
      </c>
      <c r="AF1635" s="41">
        <f t="shared" si="596"/>
        <v>3420.5058727979012</v>
      </c>
      <c r="AG1635" s="85">
        <f t="shared" si="586"/>
        <v>5.043686411698908</v>
      </c>
      <c r="AH1635" s="41">
        <f t="shared" si="597"/>
        <v>3141.7455493675971</v>
      </c>
      <c r="AI1635" s="87">
        <f t="shared" si="587"/>
        <v>4.6326420493466935</v>
      </c>
      <c r="AJ1635" s="155">
        <f t="shared" ref="AJ1635:AJ1636" si="617">T1635</f>
        <v>2885.7033035576087</v>
      </c>
      <c r="AK1635" s="56"/>
      <c r="AL1635" s="85">
        <f t="shared" ref="AL1635:AL1636" si="618">AJ1635*$X$11</f>
        <v>4.2550964920410506</v>
      </c>
      <c r="AM1635" s="41">
        <f t="shared" si="598"/>
        <v>2650.5276844712957</v>
      </c>
      <c r="AN1635" s="85">
        <f t="shared" ref="AN1635:AN1636" si="619">(AM1635*$X$11)</f>
        <v>3.9083196939710421</v>
      </c>
      <c r="AO1635" s="41">
        <f t="shared" si="599"/>
        <v>2434.5181285573276</v>
      </c>
      <c r="AP1635" s="91">
        <f t="shared" ref="AP1635:AP1636" si="620">(AO1635*$X$11)</f>
        <v>3.5898040993554359</v>
      </c>
      <c r="AQ1635" s="42">
        <f t="shared" si="600"/>
        <v>2236.1126627720987</v>
      </c>
      <c r="AR1635" s="85">
        <f t="shared" ref="AR1635:AR1636" si="621">(AQ1635*$X$11)</f>
        <v>3.2972465102146216</v>
      </c>
    </row>
    <row r="1636" spans="1:44" x14ac:dyDescent="0.25">
      <c r="A1636" s="43" t="s">
        <v>1269</v>
      </c>
      <c r="B1636" s="4">
        <v>41205</v>
      </c>
      <c r="C1636" s="37">
        <v>4301350859</v>
      </c>
      <c r="D1636" s="38">
        <v>71</v>
      </c>
      <c r="E1636" s="38">
        <v>2168</v>
      </c>
      <c r="F1636" s="38" t="s">
        <v>1695</v>
      </c>
      <c r="G1636" s="38" t="s">
        <v>1696</v>
      </c>
      <c r="H1636" s="38">
        <v>40.199550000000002</v>
      </c>
      <c r="I1636" s="39">
        <v>-110.68083</v>
      </c>
      <c r="J1636" s="37">
        <v>2168</v>
      </c>
      <c r="K1636" s="38">
        <v>365</v>
      </c>
      <c r="L1636" s="38">
        <v>730</v>
      </c>
      <c r="M1636" s="38">
        <v>1095</v>
      </c>
      <c r="N1636" s="38">
        <v>1460</v>
      </c>
      <c r="O1636" s="38">
        <v>1825</v>
      </c>
      <c r="P1636" s="38">
        <v>2190</v>
      </c>
      <c r="Q1636" s="40">
        <v>2.3290384453705478E-4</v>
      </c>
      <c r="R1636" s="41">
        <f t="shared" si="588"/>
        <v>1991.3149119833108</v>
      </c>
      <c r="S1636" s="41">
        <f t="shared" si="589"/>
        <v>1829.0290953353788</v>
      </c>
      <c r="T1636" s="41">
        <f t="shared" si="590"/>
        <v>1679.9690553471792</v>
      </c>
      <c r="U1636" s="41">
        <f t="shared" si="591"/>
        <v>1543.0569333871561</v>
      </c>
      <c r="V1636" s="41">
        <f t="shared" si="592"/>
        <v>1417.3027128658127</v>
      </c>
      <c r="W1636" s="42">
        <f t="shared" si="593"/>
        <v>1301.7970603893421</v>
      </c>
      <c r="X1636" s="43"/>
      <c r="Y1636" s="176">
        <f t="shared" si="585"/>
        <v>3.1968113919999999</v>
      </c>
      <c r="Z1636" s="155">
        <f t="shared" si="594"/>
        <v>400.43098031562897</v>
      </c>
      <c r="AA1636" s="156">
        <f t="shared" si="595"/>
        <v>1279.5380750315501</v>
      </c>
      <c r="AB1636" s="43"/>
      <c r="AC1636" s="175"/>
      <c r="AD1636" s="37" t="s">
        <v>1269</v>
      </c>
      <c r="AE1636" s="57">
        <v>41205</v>
      </c>
      <c r="AF1636" s="41">
        <f t="shared" si="596"/>
        <v>1991.3149119833108</v>
      </c>
      <c r="AG1636" s="85">
        <f t="shared" si="586"/>
        <v>2.9362814555755188</v>
      </c>
      <c r="AH1636" s="41">
        <f t="shared" si="597"/>
        <v>1829.0290953353788</v>
      </c>
      <c r="AI1636" s="87">
        <f t="shared" si="587"/>
        <v>2.6969838783522104</v>
      </c>
      <c r="AJ1636" s="155">
        <f t="shared" si="617"/>
        <v>1679.9690553471792</v>
      </c>
      <c r="AK1636" s="56"/>
      <c r="AL1636" s="85">
        <f t="shared" si="618"/>
        <v>2.4771882907478511</v>
      </c>
      <c r="AM1636" s="41">
        <f t="shared" si="598"/>
        <v>1543.0569333871561</v>
      </c>
      <c r="AN1636" s="85">
        <f t="shared" si="619"/>
        <v>2.2753053427844305</v>
      </c>
      <c r="AO1636" s="41">
        <f t="shared" si="599"/>
        <v>1417.3027128658127</v>
      </c>
      <c r="AP1636" s="91">
        <f t="shared" si="620"/>
        <v>2.089875211440007</v>
      </c>
      <c r="AQ1636" s="42">
        <f t="shared" si="600"/>
        <v>1301.7970603893421</v>
      </c>
      <c r="AR1636" s="85">
        <f t="shared" si="621"/>
        <v>1.9195570446147419</v>
      </c>
    </row>
    <row r="1637" spans="1:44" x14ac:dyDescent="0.25">
      <c r="A1637" s="159" t="s">
        <v>1382</v>
      </c>
      <c r="B1637" s="160">
        <v>41208</v>
      </c>
      <c r="C1637" s="161">
        <v>4301351405</v>
      </c>
      <c r="D1637" s="162">
        <v>68</v>
      </c>
      <c r="E1637" s="162">
        <v>24120</v>
      </c>
      <c r="F1637" s="162" t="s">
        <v>1695</v>
      </c>
      <c r="G1637" s="162" t="s">
        <v>1696</v>
      </c>
      <c r="H1637" s="162">
        <v>40.256839999999897</v>
      </c>
      <c r="I1637" s="163">
        <v>-110.01054000000001</v>
      </c>
      <c r="J1637" s="161">
        <v>24120</v>
      </c>
      <c r="K1637" s="162">
        <v>365</v>
      </c>
      <c r="L1637" s="162">
        <v>730</v>
      </c>
      <c r="M1637" s="162">
        <v>1095</v>
      </c>
      <c r="N1637" s="162">
        <v>1460</v>
      </c>
      <c r="O1637" s="162">
        <v>1825</v>
      </c>
      <c r="P1637" s="162">
        <v>2190</v>
      </c>
      <c r="Q1637" s="164">
        <v>2.3290384453705478E-4</v>
      </c>
      <c r="R1637" s="165">
        <f t="shared" si="588"/>
        <v>22154.296899002518</v>
      </c>
      <c r="S1637" s="165">
        <f t="shared" si="589"/>
        <v>20348.792333712794</v>
      </c>
      <c r="T1637" s="165">
        <f t="shared" si="590"/>
        <v>18690.43063421308</v>
      </c>
      <c r="U1637" s="165">
        <f t="shared" si="591"/>
        <v>17167.220126060056</v>
      </c>
      <c r="V1637" s="165">
        <f t="shared" si="592"/>
        <v>15768.14641804585</v>
      </c>
      <c r="W1637" s="166">
        <f t="shared" si="593"/>
        <v>14483.092756730135</v>
      </c>
      <c r="X1637" s="159"/>
      <c r="Y1637" s="167">
        <f t="shared" si="585"/>
        <v>35.566001280000002</v>
      </c>
      <c r="Z1637" s="168">
        <f t="shared" si="594"/>
        <v>4454.9793566480494</v>
      </c>
      <c r="AA1637" s="166">
        <f t="shared" si="595"/>
        <v>14235.451277565031</v>
      </c>
      <c r="AB1637" s="159"/>
      <c r="AC1637" s="169"/>
      <c r="AD1637" s="161" t="s">
        <v>1382</v>
      </c>
      <c r="AE1637" s="170">
        <v>41208</v>
      </c>
      <c r="AF1637" s="165">
        <f t="shared" si="596"/>
        <v>22154.296899002518</v>
      </c>
      <c r="AG1637" s="171">
        <f t="shared" si="586"/>
        <v>32.667485566642767</v>
      </c>
      <c r="AH1637" s="165">
        <f t="shared" si="597"/>
        <v>20348.792333712794</v>
      </c>
      <c r="AI1637" s="172">
        <f t="shared" si="587"/>
        <v>30.005189642922197</v>
      </c>
      <c r="AJ1637" s="168">
        <f t="shared" ref="AJ1637:AK1639" si="622">Z1637</f>
        <v>4454.9793566480494</v>
      </c>
      <c r="AK1637" s="166">
        <f t="shared" si="622"/>
        <v>14235.451277565031</v>
      </c>
      <c r="AL1637" s="171">
        <f t="shared" si="575"/>
        <v>7.6186030439005341</v>
      </c>
      <c r="AM1637" s="165">
        <f t="shared" si="598"/>
        <v>17167.220126060056</v>
      </c>
      <c r="AN1637" s="171">
        <f t="shared" si="576"/>
        <v>1.2656910716780561</v>
      </c>
      <c r="AO1637" s="165">
        <f t="shared" si="599"/>
        <v>15768.14641804585</v>
      </c>
      <c r="AP1637" s="173">
        <f t="shared" si="577"/>
        <v>1.1625412845925509</v>
      </c>
      <c r="AQ1637" s="166">
        <f t="shared" si="600"/>
        <v>14483.092756730135</v>
      </c>
      <c r="AR1637" s="171">
        <f t="shared" si="578"/>
        <v>1.067797876293995</v>
      </c>
    </row>
    <row r="1638" spans="1:44" x14ac:dyDescent="0.25">
      <c r="A1638" s="159" t="s">
        <v>1350</v>
      </c>
      <c r="B1638" s="160">
        <v>41211</v>
      </c>
      <c r="C1638" s="161">
        <v>4301351173</v>
      </c>
      <c r="D1638" s="162">
        <v>59</v>
      </c>
      <c r="E1638" s="162">
        <v>5055</v>
      </c>
      <c r="F1638" s="162" t="s">
        <v>1695</v>
      </c>
      <c r="G1638" s="162" t="s">
        <v>1696</v>
      </c>
      <c r="H1638" s="162">
        <v>40.047539999999898</v>
      </c>
      <c r="I1638" s="163">
        <v>-110.11731</v>
      </c>
      <c r="J1638" s="161">
        <v>5055</v>
      </c>
      <c r="K1638" s="162">
        <v>365</v>
      </c>
      <c r="L1638" s="162">
        <v>730</v>
      </c>
      <c r="M1638" s="162">
        <v>1095</v>
      </c>
      <c r="N1638" s="162">
        <v>1460</v>
      </c>
      <c r="O1638" s="162">
        <v>1825</v>
      </c>
      <c r="P1638" s="162">
        <v>2190</v>
      </c>
      <c r="Q1638" s="164">
        <v>2.3290384453705478E-4</v>
      </c>
      <c r="R1638" s="165">
        <f t="shared" si="588"/>
        <v>4643.0336162710501</v>
      </c>
      <c r="S1638" s="165">
        <f t="shared" si="589"/>
        <v>4264.6411793913003</v>
      </c>
      <c r="T1638" s="165">
        <f t="shared" si="590"/>
        <v>3917.0865197324679</v>
      </c>
      <c r="U1638" s="165">
        <f t="shared" si="591"/>
        <v>3597.8564567675617</v>
      </c>
      <c r="V1638" s="165">
        <f t="shared" si="592"/>
        <v>3304.6426261700567</v>
      </c>
      <c r="W1638" s="166">
        <f t="shared" si="593"/>
        <v>3035.3247879465516</v>
      </c>
      <c r="X1638" s="159"/>
      <c r="Y1638" s="167">
        <f t="shared" si="585"/>
        <v>7.4538199199999999</v>
      </c>
      <c r="Z1638" s="168">
        <f t="shared" si="594"/>
        <v>933.66171840198547</v>
      </c>
      <c r="AA1638" s="166">
        <f t="shared" si="595"/>
        <v>2983.4248013304823</v>
      </c>
      <c r="AB1638" s="159"/>
      <c r="AC1638" s="169"/>
      <c r="AD1638" s="161" t="s">
        <v>1350</v>
      </c>
      <c r="AE1638" s="170">
        <v>41211</v>
      </c>
      <c r="AF1638" s="165">
        <f t="shared" si="596"/>
        <v>4643.0336162710501</v>
      </c>
      <c r="AG1638" s="171">
        <f t="shared" si="586"/>
        <v>6.8463573606707788</v>
      </c>
      <c r="AH1638" s="165">
        <f t="shared" si="597"/>
        <v>4264.6411793913003</v>
      </c>
      <c r="AI1638" s="172">
        <f t="shared" si="587"/>
        <v>6.2884010632243657</v>
      </c>
      <c r="AJ1638" s="168">
        <f t="shared" si="622"/>
        <v>933.66171840198547</v>
      </c>
      <c r="AK1638" s="166">
        <f t="shared" si="622"/>
        <v>2983.4248013304823</v>
      </c>
      <c r="AL1638" s="171">
        <f t="shared" si="575"/>
        <v>1.5966848419119901</v>
      </c>
      <c r="AM1638" s="165">
        <f t="shared" si="598"/>
        <v>3597.8564567675617</v>
      </c>
      <c r="AN1638" s="171">
        <f t="shared" si="576"/>
        <v>0.26525988255939359</v>
      </c>
      <c r="AO1638" s="165">
        <f t="shared" si="599"/>
        <v>3304.6426261700567</v>
      </c>
      <c r="AP1638" s="173">
        <f t="shared" si="577"/>
        <v>0.2436420478281652</v>
      </c>
      <c r="AQ1638" s="166">
        <f t="shared" si="600"/>
        <v>3035.3247879465516</v>
      </c>
      <c r="AR1638" s="171">
        <f t="shared" si="578"/>
        <v>0.22378599770589319</v>
      </c>
    </row>
    <row r="1639" spans="1:44" x14ac:dyDescent="0.25">
      <c r="A1639" s="159" t="s">
        <v>1351</v>
      </c>
      <c r="B1639" s="160">
        <v>41211</v>
      </c>
      <c r="C1639" s="161">
        <v>4301351174</v>
      </c>
      <c r="D1639" s="162">
        <v>67</v>
      </c>
      <c r="E1639" s="162">
        <v>6868</v>
      </c>
      <c r="F1639" s="162" t="s">
        <v>1695</v>
      </c>
      <c r="G1639" s="162" t="s">
        <v>1696</v>
      </c>
      <c r="H1639" s="162">
        <v>40.047600000000003</v>
      </c>
      <c r="I1639" s="163">
        <v>-110.11729</v>
      </c>
      <c r="J1639" s="161">
        <v>6868</v>
      </c>
      <c r="K1639" s="162">
        <v>365</v>
      </c>
      <c r="L1639" s="162">
        <v>730</v>
      </c>
      <c r="M1639" s="162">
        <v>1095</v>
      </c>
      <c r="N1639" s="162">
        <v>1460</v>
      </c>
      <c r="O1639" s="162">
        <v>1825</v>
      </c>
      <c r="P1639" s="162">
        <v>2190</v>
      </c>
      <c r="Q1639" s="164">
        <v>2.3290384453705478E-4</v>
      </c>
      <c r="R1639" s="165">
        <f t="shared" si="588"/>
        <v>6308.2798964489757</v>
      </c>
      <c r="S1639" s="165">
        <f t="shared" si="589"/>
        <v>5794.1751968465778</v>
      </c>
      <c r="T1639" s="165">
        <f t="shared" si="590"/>
        <v>5321.9683912013033</v>
      </c>
      <c r="U1639" s="165">
        <f t="shared" si="591"/>
        <v>4888.2449347338497</v>
      </c>
      <c r="V1639" s="165">
        <f t="shared" si="592"/>
        <v>4489.8685571782289</v>
      </c>
      <c r="W1639" s="166">
        <f t="shared" si="593"/>
        <v>4123.958584296126</v>
      </c>
      <c r="X1639" s="159"/>
      <c r="Y1639" s="167">
        <f t="shared" si="585"/>
        <v>10.127168191999999</v>
      </c>
      <c r="Z1639" s="168">
        <f t="shared" si="594"/>
        <v>1268.5239726972968</v>
      </c>
      <c r="AA1639" s="166">
        <f t="shared" si="595"/>
        <v>4053.4444185040061</v>
      </c>
      <c r="AB1639" s="159"/>
      <c r="AC1639" s="169"/>
      <c r="AD1639" s="161" t="s">
        <v>1351</v>
      </c>
      <c r="AE1639" s="170">
        <v>41211</v>
      </c>
      <c r="AF1639" s="165">
        <f t="shared" si="596"/>
        <v>6308.2798964489757</v>
      </c>
      <c r="AG1639" s="171">
        <f t="shared" si="586"/>
        <v>9.3018362716294583</v>
      </c>
      <c r="AH1639" s="165">
        <f t="shared" si="597"/>
        <v>5794.1751968465778</v>
      </c>
      <c r="AI1639" s="172">
        <f t="shared" si="587"/>
        <v>8.5437662714589404</v>
      </c>
      <c r="AJ1639" s="168">
        <f t="shared" si="622"/>
        <v>1268.5239726972968</v>
      </c>
      <c r="AK1639" s="166">
        <f t="shared" si="622"/>
        <v>4053.4444185040061</v>
      </c>
      <c r="AL1639" s="171">
        <f t="shared" si="575"/>
        <v>2.1693435201288915</v>
      </c>
      <c r="AM1639" s="165">
        <f t="shared" si="598"/>
        <v>4888.2449347338497</v>
      </c>
      <c r="AN1639" s="171">
        <f t="shared" si="576"/>
        <v>0.36039661195210976</v>
      </c>
      <c r="AO1639" s="165">
        <f t="shared" si="599"/>
        <v>4489.8685571782289</v>
      </c>
      <c r="AP1639" s="173">
        <f t="shared" si="577"/>
        <v>0.33102543708879101</v>
      </c>
      <c r="AQ1639" s="166">
        <f t="shared" si="600"/>
        <v>4123.958584296126</v>
      </c>
      <c r="AR1639" s="171">
        <f t="shared" si="578"/>
        <v>0.30404791933611758</v>
      </c>
    </row>
    <row r="1640" spans="1:44" x14ac:dyDescent="0.25">
      <c r="A1640" s="43" t="s">
        <v>1338</v>
      </c>
      <c r="B1640" s="4">
        <v>41212</v>
      </c>
      <c r="C1640" s="37">
        <v>4301351155</v>
      </c>
      <c r="D1640" s="38">
        <v>63</v>
      </c>
      <c r="E1640" s="38">
        <v>2697</v>
      </c>
      <c r="F1640" s="38" t="s">
        <v>1695</v>
      </c>
      <c r="G1640" s="38" t="s">
        <v>1696</v>
      </c>
      <c r="H1640" s="38">
        <v>40.036380000000001</v>
      </c>
      <c r="I1640" s="39">
        <v>-110.06476000000001</v>
      </c>
      <c r="J1640" s="37">
        <v>2697</v>
      </c>
      <c r="K1640" s="38">
        <v>365</v>
      </c>
      <c r="L1640" s="38">
        <v>730</v>
      </c>
      <c r="M1640" s="38">
        <v>1095</v>
      </c>
      <c r="N1640" s="38">
        <v>1460</v>
      </c>
      <c r="O1640" s="38">
        <v>1825</v>
      </c>
      <c r="P1640" s="38">
        <v>2190</v>
      </c>
      <c r="Q1640" s="40">
        <v>2.3290384453705478E-4</v>
      </c>
      <c r="R1640" s="41">
        <f t="shared" si="588"/>
        <v>2477.2030985327442</v>
      </c>
      <c r="S1640" s="41">
        <f t="shared" si="589"/>
        <v>2275.3189437820647</v>
      </c>
      <c r="T1640" s="41">
        <f t="shared" si="590"/>
        <v>2089.8877039996964</v>
      </c>
      <c r="U1640" s="41">
        <f t="shared" si="591"/>
        <v>1919.5685190706456</v>
      </c>
      <c r="V1640" s="41">
        <f t="shared" si="592"/>
        <v>1763.1298047043804</v>
      </c>
      <c r="W1640" s="42">
        <f t="shared" si="593"/>
        <v>1619.4403468035312</v>
      </c>
      <c r="X1640" s="43"/>
      <c r="Y1640" s="176">
        <f t="shared" si="585"/>
        <v>3.9768451679999997</v>
      </c>
      <c r="Z1640" s="155">
        <f t="shared" si="594"/>
        <v>498.13761711773583</v>
      </c>
      <c r="AA1640" s="156">
        <f t="shared" si="595"/>
        <v>1591.7500868819604</v>
      </c>
      <c r="AB1640" s="43"/>
      <c r="AC1640" s="175"/>
      <c r="AD1640" s="37" t="s">
        <v>1338</v>
      </c>
      <c r="AE1640" s="57">
        <v>41212</v>
      </c>
      <c r="AF1640" s="41">
        <f t="shared" si="596"/>
        <v>2477.2030985327442</v>
      </c>
      <c r="AG1640" s="85">
        <f t="shared" si="586"/>
        <v>3.6527449657228668</v>
      </c>
      <c r="AH1640" s="41">
        <f t="shared" si="597"/>
        <v>2275.3189437820647</v>
      </c>
      <c r="AI1640" s="87">
        <f t="shared" si="587"/>
        <v>3.3550578966401807</v>
      </c>
      <c r="AJ1640" s="155">
        <f t="shared" ref="AJ1640:AJ1642" si="623">T1640</f>
        <v>2089.8877039996964</v>
      </c>
      <c r="AK1640" s="56"/>
      <c r="AL1640" s="85">
        <f>AJ1640*$X$11</f>
        <v>3.0816313746065283</v>
      </c>
      <c r="AM1640" s="41">
        <f t="shared" si="598"/>
        <v>1919.5685190706456</v>
      </c>
      <c r="AN1640" s="85">
        <f t="shared" ref="AN1640:AN1642" si="624">(AM1640*$X$11)</f>
        <v>2.8304882423845061</v>
      </c>
      <c r="AO1640" s="41">
        <f t="shared" si="599"/>
        <v>1763.1298047043804</v>
      </c>
      <c r="AP1640" s="91">
        <f t="shared" ref="AP1640:AP1642" si="625">(AO1640*$X$11)</f>
        <v>2.5998124747480156</v>
      </c>
      <c r="AQ1640" s="42">
        <f t="shared" si="600"/>
        <v>1619.4403468035312</v>
      </c>
      <c r="AR1640" s="85">
        <f t="shared" ref="AR1640:AR1642" si="626">(AQ1640*$X$11)</f>
        <v>2.3879360467370661</v>
      </c>
    </row>
    <row r="1641" spans="1:44" x14ac:dyDescent="0.25">
      <c r="A1641" s="43" t="s">
        <v>1339</v>
      </c>
      <c r="B1641" s="4">
        <v>41212</v>
      </c>
      <c r="C1641" s="37">
        <v>4301351156</v>
      </c>
      <c r="D1641" s="38">
        <v>64</v>
      </c>
      <c r="E1641" s="38">
        <v>2700</v>
      </c>
      <c r="F1641" s="38" t="s">
        <v>1695</v>
      </c>
      <c r="G1641" s="38" t="s">
        <v>1696</v>
      </c>
      <c r="H1641" s="38">
        <v>40.036380000000001</v>
      </c>
      <c r="I1641" s="39">
        <v>-110.06484</v>
      </c>
      <c r="J1641" s="37">
        <v>2700</v>
      </c>
      <c r="K1641" s="38">
        <v>365</v>
      </c>
      <c r="L1641" s="38">
        <v>730</v>
      </c>
      <c r="M1641" s="38">
        <v>1095</v>
      </c>
      <c r="N1641" s="38">
        <v>1460</v>
      </c>
      <c r="O1641" s="38">
        <v>1825</v>
      </c>
      <c r="P1641" s="38">
        <v>2190</v>
      </c>
      <c r="Q1641" s="40">
        <v>2.3290384453705478E-4</v>
      </c>
      <c r="R1641" s="41">
        <f t="shared" si="588"/>
        <v>2479.9586080972967</v>
      </c>
      <c r="S1641" s="41">
        <f t="shared" si="589"/>
        <v>2277.8498881021783</v>
      </c>
      <c r="T1641" s="41">
        <f t="shared" si="590"/>
        <v>2092.2123844268376</v>
      </c>
      <c r="U1641" s="41">
        <f t="shared" si="591"/>
        <v>1921.7037454544839</v>
      </c>
      <c r="V1641" s="41">
        <f t="shared" si="592"/>
        <v>1765.091016945431</v>
      </c>
      <c r="W1641" s="42">
        <f t="shared" si="593"/>
        <v>1621.241726499642</v>
      </c>
      <c r="X1641" s="43"/>
      <c r="Y1641" s="176">
        <f t="shared" si="585"/>
        <v>3.9812688000000001</v>
      </c>
      <c r="Z1641" s="155">
        <f t="shared" si="594"/>
        <v>498.69171902776674</v>
      </c>
      <c r="AA1641" s="156">
        <f t="shared" si="595"/>
        <v>1593.5206653990708</v>
      </c>
      <c r="AB1641" s="43"/>
      <c r="AC1641" s="175"/>
      <c r="AD1641" s="37" t="s">
        <v>1339</v>
      </c>
      <c r="AE1641" s="57">
        <v>41212</v>
      </c>
      <c r="AF1641" s="41">
        <f t="shared" si="596"/>
        <v>2479.9586080972967</v>
      </c>
      <c r="AG1641" s="85">
        <f t="shared" si="586"/>
        <v>3.6568080858182204</v>
      </c>
      <c r="AH1641" s="41">
        <f t="shared" si="597"/>
        <v>2277.8498881021783</v>
      </c>
      <c r="AI1641" s="87">
        <f t="shared" si="587"/>
        <v>3.3587898854017384</v>
      </c>
      <c r="AJ1641" s="155">
        <f t="shared" si="623"/>
        <v>2092.2123844268376</v>
      </c>
      <c r="AK1641" s="56"/>
      <c r="AL1641" s="85">
        <f>AJ1641*$X$11</f>
        <v>3.0850592181822867</v>
      </c>
      <c r="AM1641" s="41">
        <f t="shared" si="598"/>
        <v>1921.7037454544839</v>
      </c>
      <c r="AN1641" s="85">
        <f t="shared" si="624"/>
        <v>2.8336367276374363</v>
      </c>
      <c r="AO1641" s="41">
        <f t="shared" si="599"/>
        <v>1765.091016945431</v>
      </c>
      <c r="AP1641" s="91">
        <f t="shared" si="625"/>
        <v>2.6027043684907833</v>
      </c>
      <c r="AQ1641" s="42">
        <f t="shared" si="600"/>
        <v>1621.241726499642</v>
      </c>
      <c r="AR1641" s="85">
        <f t="shared" si="626"/>
        <v>2.3905922603596879</v>
      </c>
    </row>
    <row r="1642" spans="1:44" x14ac:dyDescent="0.25">
      <c r="A1642" s="43" t="s">
        <v>1348</v>
      </c>
      <c r="B1642" s="4">
        <v>41212</v>
      </c>
      <c r="C1642" s="37">
        <v>4301351170</v>
      </c>
      <c r="D1642" s="38">
        <v>63</v>
      </c>
      <c r="E1642" s="38">
        <v>1965</v>
      </c>
      <c r="F1642" s="38" t="s">
        <v>1695</v>
      </c>
      <c r="G1642" s="38" t="s">
        <v>1696</v>
      </c>
      <c r="H1642" s="38">
        <v>40.032850000000003</v>
      </c>
      <c r="I1642" s="39">
        <v>-110.16406000000001</v>
      </c>
      <c r="J1642" s="37">
        <v>1965</v>
      </c>
      <c r="K1642" s="38">
        <v>365</v>
      </c>
      <c r="L1642" s="38">
        <v>730</v>
      </c>
      <c r="M1642" s="38">
        <v>1095</v>
      </c>
      <c r="N1642" s="38">
        <v>1460</v>
      </c>
      <c r="O1642" s="38">
        <v>1825</v>
      </c>
      <c r="P1642" s="38">
        <v>2190</v>
      </c>
      <c r="Q1642" s="40">
        <v>2.3290384453705478E-4</v>
      </c>
      <c r="R1642" s="41">
        <f t="shared" si="588"/>
        <v>1804.8587647819215</v>
      </c>
      <c r="S1642" s="41">
        <f t="shared" si="589"/>
        <v>1657.7685296743632</v>
      </c>
      <c r="T1642" s="41">
        <f t="shared" si="590"/>
        <v>1522.6656797773096</v>
      </c>
      <c r="U1642" s="41">
        <f t="shared" si="591"/>
        <v>1398.5732814140965</v>
      </c>
      <c r="V1642" s="41">
        <f t="shared" si="592"/>
        <v>1284.5940178880635</v>
      </c>
      <c r="W1642" s="42">
        <f t="shared" si="593"/>
        <v>1179.9037009525173</v>
      </c>
      <c r="X1642" s="43"/>
      <c r="Y1642" s="176">
        <f t="shared" si="585"/>
        <v>2.8974789599999999</v>
      </c>
      <c r="Z1642" s="155">
        <f t="shared" si="594"/>
        <v>362.936751070208</v>
      </c>
      <c r="AA1642" s="156">
        <f t="shared" si="595"/>
        <v>1159.7289287071014</v>
      </c>
      <c r="AB1642" s="43"/>
      <c r="AC1642" s="175"/>
      <c r="AD1642" s="37" t="s">
        <v>1348</v>
      </c>
      <c r="AE1642" s="57">
        <v>41212</v>
      </c>
      <c r="AF1642" s="41">
        <f t="shared" si="596"/>
        <v>1804.8587647819215</v>
      </c>
      <c r="AG1642" s="85">
        <f t="shared" si="586"/>
        <v>2.6613436624565936</v>
      </c>
      <c r="AH1642" s="41">
        <f t="shared" si="597"/>
        <v>1657.7685296743632</v>
      </c>
      <c r="AI1642" s="87">
        <f t="shared" si="587"/>
        <v>2.4444526388201542</v>
      </c>
      <c r="AJ1642" s="155">
        <f t="shared" si="623"/>
        <v>1522.6656797773096</v>
      </c>
      <c r="AK1642" s="56"/>
      <c r="AL1642" s="85">
        <f>AJ1642*$X$11</f>
        <v>2.2452375421215529</v>
      </c>
      <c r="AM1642" s="41">
        <f t="shared" si="598"/>
        <v>1398.5732814140965</v>
      </c>
      <c r="AN1642" s="85">
        <f t="shared" si="624"/>
        <v>2.0622578406694676</v>
      </c>
      <c r="AO1642" s="41">
        <f t="shared" si="599"/>
        <v>1284.5940178880635</v>
      </c>
      <c r="AP1642" s="91">
        <f t="shared" si="625"/>
        <v>1.8941904015127367</v>
      </c>
      <c r="AQ1642" s="42">
        <f t="shared" si="600"/>
        <v>1179.9037009525173</v>
      </c>
      <c r="AR1642" s="85">
        <f t="shared" si="626"/>
        <v>1.7398199228173286</v>
      </c>
    </row>
    <row r="1643" spans="1:44" x14ac:dyDescent="0.25">
      <c r="A1643" s="159" t="s">
        <v>1674</v>
      </c>
      <c r="B1643" s="160">
        <v>41212</v>
      </c>
      <c r="C1643" s="161">
        <v>4304752221</v>
      </c>
      <c r="D1643" s="162">
        <v>92</v>
      </c>
      <c r="E1643" s="162">
        <v>6789</v>
      </c>
      <c r="F1643" s="162" t="s">
        <v>1695</v>
      </c>
      <c r="G1643" s="162" t="s">
        <v>1697</v>
      </c>
      <c r="H1643" s="162">
        <v>40.199010000000001</v>
      </c>
      <c r="I1643" s="163">
        <v>-109.84311</v>
      </c>
      <c r="J1643" s="161">
        <v>6789</v>
      </c>
      <c r="K1643" s="162">
        <v>365</v>
      </c>
      <c r="L1643" s="162">
        <v>730</v>
      </c>
      <c r="M1643" s="162">
        <v>1095</v>
      </c>
      <c r="N1643" s="162">
        <v>1460</v>
      </c>
      <c r="O1643" s="162">
        <v>1825</v>
      </c>
      <c r="P1643" s="162">
        <v>2190</v>
      </c>
      <c r="Q1643" s="164">
        <v>2.3290384453705478E-4</v>
      </c>
      <c r="R1643" s="165">
        <f t="shared" si="588"/>
        <v>6235.7181445824253</v>
      </c>
      <c r="S1643" s="165">
        <f t="shared" si="589"/>
        <v>5727.526996416922</v>
      </c>
      <c r="T1643" s="165">
        <f t="shared" si="590"/>
        <v>5260.7518066199264</v>
      </c>
      <c r="U1643" s="165">
        <f t="shared" si="591"/>
        <v>4832.0173066261077</v>
      </c>
      <c r="V1643" s="165">
        <f t="shared" si="592"/>
        <v>4438.2233014972335</v>
      </c>
      <c r="W1643" s="166">
        <f t="shared" si="593"/>
        <v>4076.5222522985441</v>
      </c>
      <c r="X1643" s="159"/>
      <c r="Y1643" s="167">
        <f t="shared" si="585"/>
        <v>10.010679216</v>
      </c>
      <c r="Z1643" s="168">
        <f t="shared" si="594"/>
        <v>1253.932622399818</v>
      </c>
      <c r="AA1643" s="166">
        <f t="shared" si="595"/>
        <v>4006.8191842201081</v>
      </c>
      <c r="AB1643" s="159"/>
      <c r="AC1643" s="169"/>
      <c r="AD1643" s="161" t="s">
        <v>1674</v>
      </c>
      <c r="AE1643" s="170">
        <v>41212</v>
      </c>
      <c r="AF1643" s="165">
        <f t="shared" si="596"/>
        <v>6235.7181445824253</v>
      </c>
      <c r="AG1643" s="171">
        <f t="shared" si="586"/>
        <v>9.1948407757851474</v>
      </c>
      <c r="AH1643" s="165">
        <f t="shared" si="597"/>
        <v>5727.526996416922</v>
      </c>
      <c r="AI1643" s="172">
        <f t="shared" si="587"/>
        <v>8.4454905674045939</v>
      </c>
      <c r="AJ1643" s="168">
        <f t="shared" ref="AJ1643:AK1646" si="627">Z1643</f>
        <v>1253.932622399818</v>
      </c>
      <c r="AK1643" s="166">
        <f t="shared" si="627"/>
        <v>4006.8191842201081</v>
      </c>
      <c r="AL1643" s="171">
        <f t="shared" si="575"/>
        <v>2.1443903841227501</v>
      </c>
      <c r="AM1643" s="165">
        <f t="shared" si="598"/>
        <v>4832.0173066261077</v>
      </c>
      <c r="AN1643" s="171">
        <f t="shared" si="576"/>
        <v>0.35625110636908464</v>
      </c>
      <c r="AO1643" s="165">
        <f t="shared" si="599"/>
        <v>4438.2233014972335</v>
      </c>
      <c r="AP1643" s="173">
        <f t="shared" si="577"/>
        <v>0.32721777699414711</v>
      </c>
      <c r="AQ1643" s="166">
        <f t="shared" si="600"/>
        <v>4076.5222522985441</v>
      </c>
      <c r="AR1643" s="171">
        <f t="shared" si="578"/>
        <v>0.30055057139966546</v>
      </c>
    </row>
    <row r="1644" spans="1:44" x14ac:dyDescent="0.25">
      <c r="A1644" s="159" t="s">
        <v>1661</v>
      </c>
      <c r="B1644" s="160">
        <v>41214</v>
      </c>
      <c r="C1644" s="161">
        <v>4304752041</v>
      </c>
      <c r="D1644" s="162">
        <v>61</v>
      </c>
      <c r="E1644" s="162">
        <v>4407</v>
      </c>
      <c r="F1644" s="162" t="s">
        <v>1695</v>
      </c>
      <c r="G1644" s="162" t="s">
        <v>1697</v>
      </c>
      <c r="H1644" s="162">
        <v>40.197989999999898</v>
      </c>
      <c r="I1644" s="163">
        <v>-109.85722</v>
      </c>
      <c r="J1644" s="161">
        <v>4407</v>
      </c>
      <c r="K1644" s="162">
        <v>365</v>
      </c>
      <c r="L1644" s="162">
        <v>730</v>
      </c>
      <c r="M1644" s="162">
        <v>1095</v>
      </c>
      <c r="N1644" s="162">
        <v>1460</v>
      </c>
      <c r="O1644" s="162">
        <v>1825</v>
      </c>
      <c r="P1644" s="162">
        <v>2190</v>
      </c>
      <c r="Q1644" s="164">
        <v>2.3290384453705478E-4</v>
      </c>
      <c r="R1644" s="165">
        <f t="shared" si="588"/>
        <v>4047.8435503276987</v>
      </c>
      <c r="S1644" s="165">
        <f t="shared" si="589"/>
        <v>3717.9572062467778</v>
      </c>
      <c r="T1644" s="165">
        <f t="shared" si="590"/>
        <v>3414.9555474700269</v>
      </c>
      <c r="U1644" s="165">
        <f t="shared" si="591"/>
        <v>3136.6475578584855</v>
      </c>
      <c r="V1644" s="165">
        <f t="shared" si="592"/>
        <v>2881.0207821031531</v>
      </c>
      <c r="W1644" s="166">
        <f t="shared" si="593"/>
        <v>2646.2267735866376</v>
      </c>
      <c r="X1644" s="159"/>
      <c r="Y1644" s="167">
        <f t="shared" si="585"/>
        <v>6.4983154079999998</v>
      </c>
      <c r="Z1644" s="168">
        <f t="shared" si="594"/>
        <v>813.97570583532149</v>
      </c>
      <c r="AA1644" s="166">
        <f t="shared" si="595"/>
        <v>2600.9798416347053</v>
      </c>
      <c r="AB1644" s="159"/>
      <c r="AC1644" s="169"/>
      <c r="AD1644" s="161" t="s">
        <v>1661</v>
      </c>
      <c r="AE1644" s="170">
        <v>41214</v>
      </c>
      <c r="AF1644" s="165">
        <f t="shared" si="596"/>
        <v>4047.8435503276987</v>
      </c>
      <c r="AG1644" s="171">
        <f t="shared" si="586"/>
        <v>5.9687234200744061</v>
      </c>
      <c r="AH1644" s="165">
        <f t="shared" si="597"/>
        <v>3717.9572062467778</v>
      </c>
      <c r="AI1644" s="172">
        <f t="shared" si="587"/>
        <v>5.4822914907279481</v>
      </c>
      <c r="AJ1644" s="168">
        <f t="shared" si="627"/>
        <v>813.97570583532149</v>
      </c>
      <c r="AK1644" s="166">
        <f t="shared" si="627"/>
        <v>2600.9798416347053</v>
      </c>
      <c r="AL1644" s="171">
        <f t="shared" si="575"/>
        <v>1.3920059541654086</v>
      </c>
      <c r="AM1644" s="165">
        <f t="shared" si="598"/>
        <v>3136.6475578584855</v>
      </c>
      <c r="AN1644" s="171">
        <f t="shared" si="576"/>
        <v>0.23125624182774435</v>
      </c>
      <c r="AO1644" s="165">
        <f t="shared" si="599"/>
        <v>2881.0207821031531</v>
      </c>
      <c r="AP1644" s="173">
        <f t="shared" si="577"/>
        <v>0.2124095954062758</v>
      </c>
      <c r="AQ1644" s="166">
        <f t="shared" si="600"/>
        <v>2646.2267735866376</v>
      </c>
      <c r="AR1644" s="171">
        <f t="shared" si="578"/>
        <v>0.19509889058157692</v>
      </c>
    </row>
    <row r="1645" spans="1:44" x14ac:dyDescent="0.25">
      <c r="A1645" s="159" t="s">
        <v>1381</v>
      </c>
      <c r="B1645" s="160">
        <v>41218</v>
      </c>
      <c r="C1645" s="161">
        <v>4301351404</v>
      </c>
      <c r="D1645" s="162">
        <v>57</v>
      </c>
      <c r="E1645" s="162">
        <v>14189</v>
      </c>
      <c r="F1645" s="162" t="s">
        <v>1695</v>
      </c>
      <c r="G1645" s="162" t="s">
        <v>1696</v>
      </c>
      <c r="H1645" s="162">
        <v>40.287909999999897</v>
      </c>
      <c r="I1645" s="163">
        <v>-110.39379</v>
      </c>
      <c r="J1645" s="161">
        <v>14189</v>
      </c>
      <c r="K1645" s="162">
        <v>365</v>
      </c>
      <c r="L1645" s="162">
        <v>730</v>
      </c>
      <c r="M1645" s="162">
        <v>1095</v>
      </c>
      <c r="N1645" s="162">
        <v>1460</v>
      </c>
      <c r="O1645" s="162">
        <v>1825</v>
      </c>
      <c r="P1645" s="162">
        <v>2190</v>
      </c>
      <c r="Q1645" s="164">
        <v>2.3290384453705478E-4</v>
      </c>
      <c r="R1645" s="165">
        <f t="shared" si="588"/>
        <v>13032.641737145386</v>
      </c>
      <c r="S1645" s="165">
        <f t="shared" si="589"/>
        <v>11970.522986030299</v>
      </c>
      <c r="T1645" s="165">
        <f t="shared" si="590"/>
        <v>10994.963526900889</v>
      </c>
      <c r="U1645" s="165">
        <f t="shared" si="591"/>
        <v>10098.909053427285</v>
      </c>
      <c r="V1645" s="165">
        <f t="shared" si="592"/>
        <v>9275.8801627550802</v>
      </c>
      <c r="W1645" s="166">
        <f t="shared" si="593"/>
        <v>8519.9255027049694</v>
      </c>
      <c r="X1645" s="159"/>
      <c r="Y1645" s="167">
        <f t="shared" si="585"/>
        <v>20.922304816</v>
      </c>
      <c r="Z1645" s="168">
        <f t="shared" si="594"/>
        <v>2620.717333809253</v>
      </c>
      <c r="AA1645" s="166">
        <f t="shared" si="595"/>
        <v>8374.2461930916361</v>
      </c>
      <c r="AB1645" s="159"/>
      <c r="AC1645" s="169"/>
      <c r="AD1645" s="161" t="s">
        <v>1381</v>
      </c>
      <c r="AE1645" s="170">
        <v>41218</v>
      </c>
      <c r="AF1645" s="165">
        <f t="shared" si="596"/>
        <v>13032.641737145386</v>
      </c>
      <c r="AG1645" s="171">
        <f t="shared" si="586"/>
        <v>19.217203677657306</v>
      </c>
      <c r="AH1645" s="165">
        <f t="shared" si="597"/>
        <v>11970.522986030299</v>
      </c>
      <c r="AI1645" s="172">
        <f t="shared" si="587"/>
        <v>17.65106284591306</v>
      </c>
      <c r="AJ1645" s="168">
        <f t="shared" si="627"/>
        <v>2620.717333809253</v>
      </c>
      <c r="AK1645" s="166">
        <f t="shared" si="627"/>
        <v>8374.2461930916361</v>
      </c>
      <c r="AL1645" s="171">
        <f t="shared" ref="AL1645:AL1658" si="628">(AJ1645*$X$11)+((AK1645*$X$11)*(1-0.95))</f>
        <v>4.481772744191737</v>
      </c>
      <c r="AM1645" s="165">
        <f t="shared" si="598"/>
        <v>10098.909053427285</v>
      </c>
      <c r="AN1645" s="171">
        <f t="shared" ref="AN1645:AN1658" si="629">(AM1645*$X$11)*(1-0.95)</f>
        <v>0.74456428756384474</v>
      </c>
      <c r="AO1645" s="165">
        <f t="shared" si="599"/>
        <v>9275.8801627550802</v>
      </c>
      <c r="AP1645" s="173">
        <f t="shared" ref="AP1645:AP1658" si="630">(AO1645*$X$11)*(1-0.95)</f>
        <v>0.68388467193547697</v>
      </c>
      <c r="AQ1645" s="166">
        <f t="shared" si="600"/>
        <v>8519.9255027049694</v>
      </c>
      <c r="AR1645" s="171">
        <f t="shared" ref="AR1645:AR1658" si="631">(AQ1645*$X$11)*(1-0.95)</f>
        <v>0.62815025152303039</v>
      </c>
    </row>
    <row r="1646" spans="1:44" x14ac:dyDescent="0.25">
      <c r="A1646" s="159" t="s">
        <v>1673</v>
      </c>
      <c r="B1646" s="160">
        <v>41218</v>
      </c>
      <c r="C1646" s="161">
        <v>4304752132</v>
      </c>
      <c r="D1646" s="162">
        <v>61</v>
      </c>
      <c r="E1646" s="162">
        <v>8284</v>
      </c>
      <c r="F1646" s="162" t="s">
        <v>1695</v>
      </c>
      <c r="G1646" s="162" t="s">
        <v>1697</v>
      </c>
      <c r="H1646" s="162">
        <v>40.194870000000002</v>
      </c>
      <c r="I1646" s="163">
        <v>-109.88096</v>
      </c>
      <c r="J1646" s="161">
        <v>8284</v>
      </c>
      <c r="K1646" s="162">
        <v>365</v>
      </c>
      <c r="L1646" s="162">
        <v>730</v>
      </c>
      <c r="M1646" s="162">
        <v>1095</v>
      </c>
      <c r="N1646" s="162">
        <v>1460</v>
      </c>
      <c r="O1646" s="162">
        <v>1825</v>
      </c>
      <c r="P1646" s="162">
        <v>2190</v>
      </c>
      <c r="Q1646" s="164">
        <v>2.3290384453705478E-4</v>
      </c>
      <c r="R1646" s="165">
        <f t="shared" si="588"/>
        <v>7608.88041091778</v>
      </c>
      <c r="S1646" s="165">
        <f t="shared" si="589"/>
        <v>6988.780915940165</v>
      </c>
      <c r="T1646" s="165">
        <f t="shared" si="590"/>
        <v>6419.2175528118232</v>
      </c>
      <c r="U1646" s="165">
        <f t="shared" si="591"/>
        <v>5896.0717879055346</v>
      </c>
      <c r="V1646" s="165">
        <f t="shared" si="592"/>
        <v>5415.5607349540551</v>
      </c>
      <c r="W1646" s="166">
        <f t="shared" si="593"/>
        <v>4974.2098008603825</v>
      </c>
      <c r="X1646" s="159"/>
      <c r="Y1646" s="167">
        <f t="shared" si="585"/>
        <v>12.215122495999999</v>
      </c>
      <c r="Z1646" s="168">
        <f t="shared" si="594"/>
        <v>1530.0600742318593</v>
      </c>
      <c r="AA1646" s="166">
        <f t="shared" si="595"/>
        <v>4889.1574785799639</v>
      </c>
      <c r="AB1646" s="159"/>
      <c r="AC1646" s="169"/>
      <c r="AD1646" s="161" t="s">
        <v>1673</v>
      </c>
      <c r="AE1646" s="170">
        <v>41218</v>
      </c>
      <c r="AF1646" s="165">
        <f t="shared" si="596"/>
        <v>7608.88041091778</v>
      </c>
      <c r="AG1646" s="171">
        <f t="shared" si="586"/>
        <v>11.219628956636347</v>
      </c>
      <c r="AH1646" s="165">
        <f t="shared" si="597"/>
        <v>6988.780915940165</v>
      </c>
      <c r="AI1646" s="172">
        <f t="shared" si="587"/>
        <v>10.305264966914073</v>
      </c>
      <c r="AJ1646" s="168">
        <f t="shared" si="627"/>
        <v>1530.0600742318593</v>
      </c>
      <c r="AK1646" s="166">
        <f t="shared" si="627"/>
        <v>4889.1574785799639</v>
      </c>
      <c r="AL1646" s="171">
        <f t="shared" si="628"/>
        <v>2.6166047933529035</v>
      </c>
      <c r="AM1646" s="165">
        <f t="shared" si="598"/>
        <v>5896.0717879055346</v>
      </c>
      <c r="AN1646" s="171">
        <f t="shared" si="629"/>
        <v>0.43470086392126928</v>
      </c>
      <c r="AO1646" s="165">
        <f t="shared" si="599"/>
        <v>5415.5607349540551</v>
      </c>
      <c r="AP1646" s="173">
        <f t="shared" si="630"/>
        <v>0.39927412941810492</v>
      </c>
      <c r="AQ1646" s="166">
        <f t="shared" si="600"/>
        <v>4974.2098008603825</v>
      </c>
      <c r="AR1646" s="171">
        <f t="shared" si="631"/>
        <v>0.36673456082999389</v>
      </c>
    </row>
    <row r="1647" spans="1:44" x14ac:dyDescent="0.25">
      <c r="A1647" s="43" t="s">
        <v>1349</v>
      </c>
      <c r="B1647" s="4">
        <v>41220</v>
      </c>
      <c r="C1647" s="37">
        <v>4301351171</v>
      </c>
      <c r="D1647" s="38">
        <v>57</v>
      </c>
      <c r="E1647" s="38">
        <v>1758</v>
      </c>
      <c r="F1647" s="38" t="s">
        <v>1695</v>
      </c>
      <c r="G1647" s="38" t="s">
        <v>1696</v>
      </c>
      <c r="H1647" s="38">
        <v>40.032870000000003</v>
      </c>
      <c r="I1647" s="39">
        <v>-110.16399</v>
      </c>
      <c r="J1647" s="37">
        <v>1758</v>
      </c>
      <c r="K1647" s="38">
        <v>365</v>
      </c>
      <c r="L1647" s="38">
        <v>730</v>
      </c>
      <c r="M1647" s="38">
        <v>1095</v>
      </c>
      <c r="N1647" s="38">
        <v>1460</v>
      </c>
      <c r="O1647" s="38">
        <v>1825</v>
      </c>
      <c r="P1647" s="38">
        <v>2190</v>
      </c>
      <c r="Q1647" s="40">
        <v>2.3290384453705478E-4</v>
      </c>
      <c r="R1647" s="41">
        <f t="shared" si="588"/>
        <v>1614.7286048277954</v>
      </c>
      <c r="S1647" s="41">
        <f t="shared" si="589"/>
        <v>1483.1333715865294</v>
      </c>
      <c r="T1647" s="41">
        <f t="shared" si="590"/>
        <v>1362.2627303045854</v>
      </c>
      <c r="U1647" s="41">
        <f t="shared" si="591"/>
        <v>1251.2426609292529</v>
      </c>
      <c r="V1647" s="41">
        <f t="shared" si="592"/>
        <v>1149.2703732555806</v>
      </c>
      <c r="W1647" s="42">
        <f t="shared" si="593"/>
        <v>1055.6085019208779</v>
      </c>
      <c r="X1647" s="43"/>
      <c r="Y1647" s="176">
        <f t="shared" si="585"/>
        <v>2.5922483519999999</v>
      </c>
      <c r="Z1647" s="155">
        <f t="shared" si="594"/>
        <v>324.70371927807923</v>
      </c>
      <c r="AA1647" s="156">
        <f t="shared" si="595"/>
        <v>1037.5590110265061</v>
      </c>
      <c r="AB1647" s="43"/>
      <c r="AC1647" s="175"/>
      <c r="AD1647" s="37" t="s">
        <v>1349</v>
      </c>
      <c r="AE1647" s="57">
        <v>41220</v>
      </c>
      <c r="AF1647" s="41">
        <f t="shared" si="596"/>
        <v>1614.7286048277954</v>
      </c>
      <c r="AG1647" s="85">
        <f t="shared" si="586"/>
        <v>2.3809883758771968</v>
      </c>
      <c r="AH1647" s="41">
        <f t="shared" si="597"/>
        <v>1483.1333715865294</v>
      </c>
      <c r="AI1647" s="87">
        <f t="shared" si="587"/>
        <v>2.1869454142726874</v>
      </c>
      <c r="AJ1647" s="155">
        <f t="shared" ref="AJ1647:AJ1648" si="632">T1647</f>
        <v>1362.2627303045854</v>
      </c>
      <c r="AK1647" s="56"/>
      <c r="AL1647" s="85">
        <f t="shared" ref="AL1647:AL1648" si="633">AJ1647*$X$11</f>
        <v>2.0087163353942445</v>
      </c>
      <c r="AM1647" s="41">
        <f t="shared" si="598"/>
        <v>1251.2426609292529</v>
      </c>
      <c r="AN1647" s="85">
        <f t="shared" ref="AN1647:AN1648" si="634">(AM1647*$X$11)</f>
        <v>1.8450123582172642</v>
      </c>
      <c r="AO1647" s="41">
        <f t="shared" si="599"/>
        <v>1149.2703732555806</v>
      </c>
      <c r="AP1647" s="91">
        <f t="shared" ref="AP1647:AP1648" si="635">(AO1647*$X$11)</f>
        <v>1.6946497332617767</v>
      </c>
      <c r="AQ1647" s="42">
        <f t="shared" si="600"/>
        <v>1055.6085019208779</v>
      </c>
      <c r="AR1647" s="85">
        <f t="shared" ref="AR1647:AR1648" si="636">(AQ1647*$X$11)</f>
        <v>1.5565411828564188</v>
      </c>
    </row>
    <row r="1648" spans="1:44" x14ac:dyDescent="0.25">
      <c r="A1648" s="43" t="s">
        <v>1670</v>
      </c>
      <c r="B1648" s="4">
        <v>41220</v>
      </c>
      <c r="C1648" s="37">
        <v>4304752127</v>
      </c>
      <c r="D1648" s="38">
        <v>61</v>
      </c>
      <c r="E1648" s="38">
        <v>3663</v>
      </c>
      <c r="F1648" s="38" t="s">
        <v>1695</v>
      </c>
      <c r="G1648" s="38" t="s">
        <v>1697</v>
      </c>
      <c r="H1648" s="38">
        <v>40.188270000000003</v>
      </c>
      <c r="I1648" s="39">
        <v>-109.88513</v>
      </c>
      <c r="J1648" s="37">
        <v>3663</v>
      </c>
      <c r="K1648" s="38">
        <v>365</v>
      </c>
      <c r="L1648" s="38">
        <v>730</v>
      </c>
      <c r="M1648" s="38">
        <v>1095</v>
      </c>
      <c r="N1648" s="38">
        <v>1460</v>
      </c>
      <c r="O1648" s="38">
        <v>1825</v>
      </c>
      <c r="P1648" s="38">
        <v>2190</v>
      </c>
      <c r="Q1648" s="40">
        <v>2.3290384453705478E-4</v>
      </c>
      <c r="R1648" s="41">
        <f t="shared" si="588"/>
        <v>3364.4771783186657</v>
      </c>
      <c r="S1648" s="41">
        <f t="shared" si="589"/>
        <v>3090.2830148586222</v>
      </c>
      <c r="T1648" s="41">
        <f t="shared" si="590"/>
        <v>2838.434801539076</v>
      </c>
      <c r="U1648" s="41">
        <f t="shared" si="591"/>
        <v>2607.1114146665832</v>
      </c>
      <c r="V1648" s="41">
        <f t="shared" si="592"/>
        <v>2394.6401463226343</v>
      </c>
      <c r="W1648" s="42">
        <f t="shared" si="593"/>
        <v>2199.4846089511807</v>
      </c>
      <c r="X1648" s="43"/>
      <c r="Y1648" s="176">
        <f t="shared" si="585"/>
        <v>5.4012546719999994</v>
      </c>
      <c r="Z1648" s="155">
        <f t="shared" si="594"/>
        <v>676.55843214767015</v>
      </c>
      <c r="AA1648" s="156">
        <f t="shared" si="595"/>
        <v>2161.8763693914057</v>
      </c>
      <c r="AB1648" s="43"/>
      <c r="AC1648" s="175"/>
      <c r="AD1648" s="37" t="s">
        <v>1670</v>
      </c>
      <c r="AE1648" s="57">
        <v>41220</v>
      </c>
      <c r="AF1648" s="41">
        <f t="shared" si="596"/>
        <v>3364.4771783186657</v>
      </c>
      <c r="AG1648" s="85">
        <f t="shared" si="586"/>
        <v>4.9610696364267186</v>
      </c>
      <c r="AH1648" s="41">
        <f t="shared" si="597"/>
        <v>3090.2830148586222</v>
      </c>
      <c r="AI1648" s="87">
        <f t="shared" si="587"/>
        <v>4.5567582778616922</v>
      </c>
      <c r="AJ1648" s="155">
        <f t="shared" si="632"/>
        <v>2838.434801539076</v>
      </c>
      <c r="AK1648" s="56"/>
      <c r="AL1648" s="85">
        <f t="shared" si="633"/>
        <v>4.1853970060006356</v>
      </c>
      <c r="AM1648" s="41">
        <f t="shared" si="598"/>
        <v>2607.1114146665832</v>
      </c>
      <c r="AN1648" s="85">
        <f t="shared" si="634"/>
        <v>3.844300493828122</v>
      </c>
      <c r="AO1648" s="41">
        <f t="shared" si="599"/>
        <v>2394.6401463226343</v>
      </c>
      <c r="AP1648" s="91">
        <f t="shared" si="635"/>
        <v>3.5310022599191622</v>
      </c>
      <c r="AQ1648" s="42">
        <f t="shared" si="600"/>
        <v>2199.4846089511807</v>
      </c>
      <c r="AR1648" s="85">
        <f t="shared" si="636"/>
        <v>3.2432368332213097</v>
      </c>
    </row>
    <row r="1649" spans="1:44" x14ac:dyDescent="0.25">
      <c r="A1649" s="159" t="s">
        <v>1374</v>
      </c>
      <c r="B1649" s="160">
        <v>41223</v>
      </c>
      <c r="C1649" s="161">
        <v>4301351372</v>
      </c>
      <c r="D1649" s="162">
        <v>54</v>
      </c>
      <c r="E1649" s="162">
        <v>18648</v>
      </c>
      <c r="F1649" s="162" t="s">
        <v>1695</v>
      </c>
      <c r="G1649" s="162" t="s">
        <v>1696</v>
      </c>
      <c r="H1649" s="162">
        <v>40.21387</v>
      </c>
      <c r="I1649" s="163">
        <v>-110.24909</v>
      </c>
      <c r="J1649" s="161">
        <v>18648</v>
      </c>
      <c r="K1649" s="162">
        <v>365</v>
      </c>
      <c r="L1649" s="162">
        <v>730</v>
      </c>
      <c r="M1649" s="162">
        <v>1095</v>
      </c>
      <c r="N1649" s="162">
        <v>1460</v>
      </c>
      <c r="O1649" s="162">
        <v>1825</v>
      </c>
      <c r="P1649" s="162">
        <v>2190</v>
      </c>
      <c r="Q1649" s="164">
        <v>2.3290384453705478E-4</v>
      </c>
      <c r="R1649" s="165">
        <f t="shared" si="588"/>
        <v>17128.247453258664</v>
      </c>
      <c r="S1649" s="165">
        <f t="shared" si="589"/>
        <v>15732.349893825713</v>
      </c>
      <c r="T1649" s="165">
        <f t="shared" si="590"/>
        <v>14450.213535108025</v>
      </c>
      <c r="U1649" s="165">
        <f t="shared" si="591"/>
        <v>13272.567201938969</v>
      </c>
      <c r="V1649" s="165">
        <f t="shared" si="592"/>
        <v>12190.895290369775</v>
      </c>
      <c r="W1649" s="166">
        <f t="shared" si="593"/>
        <v>11197.376191024194</v>
      </c>
      <c r="X1649" s="159"/>
      <c r="Y1649" s="167">
        <f t="shared" si="585"/>
        <v>27.497296511999998</v>
      </c>
      <c r="Z1649" s="168">
        <f t="shared" si="594"/>
        <v>3444.2974727517758</v>
      </c>
      <c r="AA1649" s="166">
        <f t="shared" si="595"/>
        <v>11005.916062356249</v>
      </c>
      <c r="AB1649" s="159"/>
      <c r="AC1649" s="169"/>
      <c r="AD1649" s="161" t="s">
        <v>1374</v>
      </c>
      <c r="AE1649" s="170">
        <v>41223</v>
      </c>
      <c r="AF1649" s="165">
        <f t="shared" si="596"/>
        <v>17128.247453258664</v>
      </c>
      <c r="AG1649" s="171">
        <f t="shared" si="586"/>
        <v>25.256354512717841</v>
      </c>
      <c r="AH1649" s="165">
        <f t="shared" si="597"/>
        <v>15732.349893825713</v>
      </c>
      <c r="AI1649" s="172">
        <f t="shared" si="587"/>
        <v>23.198042141841341</v>
      </c>
      <c r="AJ1649" s="168">
        <f>Z1649</f>
        <v>3444.2974727517758</v>
      </c>
      <c r="AK1649" s="166">
        <f>AA1649</f>
        <v>11005.916062356249</v>
      </c>
      <c r="AL1649" s="171">
        <f t="shared" si="628"/>
        <v>5.8902035473738463</v>
      </c>
      <c r="AM1649" s="165">
        <f t="shared" si="598"/>
        <v>13272.567201938969</v>
      </c>
      <c r="AN1649" s="171">
        <f t="shared" si="629"/>
        <v>0.97854921661079575</v>
      </c>
      <c r="AO1649" s="165">
        <f t="shared" si="599"/>
        <v>12190.895290369775</v>
      </c>
      <c r="AP1649" s="173">
        <f t="shared" si="630"/>
        <v>0.89880057525215118</v>
      </c>
      <c r="AQ1649" s="166">
        <f t="shared" si="600"/>
        <v>11197.376191024194</v>
      </c>
      <c r="AR1649" s="171">
        <f t="shared" si="631"/>
        <v>0.82555119391087961</v>
      </c>
    </row>
    <row r="1650" spans="1:44" x14ac:dyDescent="0.25">
      <c r="A1650" s="159" t="s">
        <v>1671</v>
      </c>
      <c r="B1650" s="160">
        <v>41225</v>
      </c>
      <c r="C1650" s="161">
        <v>4304752128</v>
      </c>
      <c r="D1650" s="162">
        <v>61</v>
      </c>
      <c r="E1650" s="162">
        <v>10335</v>
      </c>
      <c r="F1650" s="162" t="s">
        <v>1695</v>
      </c>
      <c r="G1650" s="162" t="s">
        <v>1697</v>
      </c>
      <c r="H1650" s="162">
        <v>40.191400000000002</v>
      </c>
      <c r="I1650" s="163">
        <v>-109.88123</v>
      </c>
      <c r="J1650" s="161">
        <v>10335</v>
      </c>
      <c r="K1650" s="162">
        <v>365</v>
      </c>
      <c r="L1650" s="162">
        <v>730</v>
      </c>
      <c r="M1650" s="162">
        <v>1095</v>
      </c>
      <c r="N1650" s="162">
        <v>1460</v>
      </c>
      <c r="O1650" s="162">
        <v>1825</v>
      </c>
      <c r="P1650" s="162">
        <v>2190</v>
      </c>
      <c r="Q1650" s="164">
        <v>2.3290384453705478E-4</v>
      </c>
      <c r="R1650" s="165">
        <f t="shared" si="588"/>
        <v>9492.730449883542</v>
      </c>
      <c r="S1650" s="165">
        <f t="shared" si="589"/>
        <v>8719.1031827911156</v>
      </c>
      <c r="T1650" s="165">
        <f t="shared" si="590"/>
        <v>8008.5240715005057</v>
      </c>
      <c r="U1650" s="165">
        <f t="shared" si="591"/>
        <v>7355.8548923229964</v>
      </c>
      <c r="V1650" s="165">
        <f t="shared" si="592"/>
        <v>6756.3761704188992</v>
      </c>
      <c r="W1650" s="166">
        <f t="shared" si="593"/>
        <v>6205.7530531014072</v>
      </c>
      <c r="X1650" s="159"/>
      <c r="Y1650" s="167">
        <f t="shared" si="585"/>
        <v>15.23941224</v>
      </c>
      <c r="Z1650" s="168">
        <f t="shared" si="594"/>
        <v>1908.8810800562849</v>
      </c>
      <c r="AA1650" s="166">
        <f t="shared" si="595"/>
        <v>6099.6429914442206</v>
      </c>
      <c r="AB1650" s="159"/>
      <c r="AC1650" s="169"/>
      <c r="AD1650" s="161" t="s">
        <v>1671</v>
      </c>
      <c r="AE1650" s="170">
        <v>41225</v>
      </c>
      <c r="AF1650" s="165">
        <f t="shared" si="596"/>
        <v>9492.730449883542</v>
      </c>
      <c r="AG1650" s="171">
        <f t="shared" si="586"/>
        <v>13.997448728493078</v>
      </c>
      <c r="AH1650" s="165">
        <f t="shared" si="597"/>
        <v>8719.1031827911156</v>
      </c>
      <c r="AI1650" s="172">
        <f t="shared" si="587"/>
        <v>12.856701283565542</v>
      </c>
      <c r="AJ1650" s="168">
        <f>Z1650</f>
        <v>1908.8810800562849</v>
      </c>
      <c r="AK1650" s="166">
        <f>AA1650</f>
        <v>6099.6429914442206</v>
      </c>
      <c r="AL1650" s="171">
        <f t="shared" si="628"/>
        <v>3.2644387420693213</v>
      </c>
      <c r="AM1650" s="165">
        <f t="shared" si="598"/>
        <v>7355.8548923229964</v>
      </c>
      <c r="AN1650" s="171">
        <f t="shared" si="629"/>
        <v>0.54232658481727647</v>
      </c>
      <c r="AO1650" s="165">
        <f t="shared" si="599"/>
        <v>6756.3761704188992</v>
      </c>
      <c r="AP1650" s="173">
        <f t="shared" si="630"/>
        <v>0.49812869719170871</v>
      </c>
      <c r="AQ1650" s="166">
        <f t="shared" si="600"/>
        <v>6205.7530531014072</v>
      </c>
      <c r="AR1650" s="171">
        <f t="shared" si="631"/>
        <v>0.45753279649661843</v>
      </c>
    </row>
    <row r="1651" spans="1:44" x14ac:dyDescent="0.25">
      <c r="A1651" s="43" t="s">
        <v>1655</v>
      </c>
      <c r="B1651" s="4">
        <v>41228</v>
      </c>
      <c r="C1651" s="37">
        <v>4304752008</v>
      </c>
      <c r="D1651" s="38">
        <v>61</v>
      </c>
      <c r="E1651" s="38">
        <v>821</v>
      </c>
      <c r="F1651" s="38" t="s">
        <v>1695</v>
      </c>
      <c r="G1651" s="38" t="s">
        <v>1697</v>
      </c>
      <c r="H1651" s="38">
        <v>40.148119999999899</v>
      </c>
      <c r="I1651" s="39">
        <v>-109.79562</v>
      </c>
      <c r="J1651" s="37">
        <v>821</v>
      </c>
      <c r="K1651" s="38">
        <v>365</v>
      </c>
      <c r="L1651" s="38">
        <v>730</v>
      </c>
      <c r="M1651" s="38">
        <v>1095</v>
      </c>
      <c r="N1651" s="38">
        <v>1460</v>
      </c>
      <c r="O1651" s="38">
        <v>1825</v>
      </c>
      <c r="P1651" s="38">
        <v>2190</v>
      </c>
      <c r="Q1651" s="40">
        <v>2.3290384453705478E-4</v>
      </c>
      <c r="R1651" s="41">
        <f t="shared" si="588"/>
        <v>754.09111749921499</v>
      </c>
      <c r="S1651" s="41">
        <f t="shared" si="589"/>
        <v>692.63509560440309</v>
      </c>
      <c r="T1651" s="41">
        <f t="shared" si="590"/>
        <v>636.1875435609013</v>
      </c>
      <c r="U1651" s="41">
        <f t="shared" si="591"/>
        <v>584.34028704375237</v>
      </c>
      <c r="V1651" s="41">
        <f t="shared" si="592"/>
        <v>536.71841663414773</v>
      </c>
      <c r="W1651" s="42">
        <f t="shared" si="593"/>
        <v>492.97757683563185</v>
      </c>
      <c r="X1651" s="43"/>
      <c r="Y1651" s="176">
        <f t="shared" si="585"/>
        <v>1.210600624</v>
      </c>
      <c r="Z1651" s="155">
        <f t="shared" si="594"/>
        <v>151.63922271177648</v>
      </c>
      <c r="AA1651" s="156">
        <f t="shared" si="595"/>
        <v>484.54832084912482</v>
      </c>
      <c r="AB1651" s="43"/>
      <c r="AC1651" s="175"/>
      <c r="AD1651" s="37" t="s">
        <v>1655</v>
      </c>
      <c r="AE1651" s="57">
        <v>41228</v>
      </c>
      <c r="AF1651" s="41">
        <f t="shared" si="596"/>
        <v>754.09111749921499</v>
      </c>
      <c r="AG1651" s="85">
        <f t="shared" si="586"/>
        <v>1.1119405327617624</v>
      </c>
      <c r="AH1651" s="41">
        <f t="shared" si="597"/>
        <v>692.63509560440309</v>
      </c>
      <c r="AI1651" s="87">
        <f t="shared" si="587"/>
        <v>1.0213209244128989</v>
      </c>
      <c r="AJ1651" s="155">
        <f t="shared" ref="AJ1651" si="637">T1651</f>
        <v>636.1875435609013</v>
      </c>
      <c r="AK1651" s="56"/>
      <c r="AL1651" s="85">
        <f>AJ1651*$X$11</f>
        <v>0.93808652523246561</v>
      </c>
      <c r="AM1651" s="41">
        <f t="shared" si="598"/>
        <v>584.34028704375237</v>
      </c>
      <c r="AN1651" s="85">
        <f>(AM1651*$X$11)</f>
        <v>0.86163546421864279</v>
      </c>
      <c r="AO1651" s="41">
        <f t="shared" si="599"/>
        <v>536.71841663414773</v>
      </c>
      <c r="AP1651" s="91">
        <f>(AO1651*$X$11)</f>
        <v>0.79141492093738275</v>
      </c>
      <c r="AQ1651" s="42">
        <f t="shared" si="600"/>
        <v>492.97757683563185</v>
      </c>
      <c r="AR1651" s="85">
        <f>(AQ1651*$X$11)</f>
        <v>0.72691712805751996</v>
      </c>
    </row>
    <row r="1652" spans="1:44" x14ac:dyDescent="0.25">
      <c r="A1652" s="159" t="s">
        <v>1378</v>
      </c>
      <c r="B1652" s="160">
        <v>41230</v>
      </c>
      <c r="C1652" s="161">
        <v>4301351389</v>
      </c>
      <c r="D1652" s="162">
        <v>44</v>
      </c>
      <c r="E1652" s="162">
        <v>13700</v>
      </c>
      <c r="F1652" s="162" t="s">
        <v>1695</v>
      </c>
      <c r="G1652" s="162" t="s">
        <v>1696</v>
      </c>
      <c r="H1652" s="162">
        <v>40.334600000000002</v>
      </c>
      <c r="I1652" s="163">
        <v>-110.19475</v>
      </c>
      <c r="J1652" s="161">
        <v>13700</v>
      </c>
      <c r="K1652" s="162">
        <v>365</v>
      </c>
      <c r="L1652" s="162">
        <v>730</v>
      </c>
      <c r="M1652" s="162">
        <v>1095</v>
      </c>
      <c r="N1652" s="162">
        <v>1460</v>
      </c>
      <c r="O1652" s="162">
        <v>1825</v>
      </c>
      <c r="P1652" s="162">
        <v>2190</v>
      </c>
      <c r="Q1652" s="164">
        <v>2.3290384453705478E-4</v>
      </c>
      <c r="R1652" s="165">
        <f t="shared" si="588"/>
        <v>12583.493678123321</v>
      </c>
      <c r="S1652" s="165">
        <f t="shared" si="589"/>
        <v>11557.979061851795</v>
      </c>
      <c r="T1652" s="165">
        <f t="shared" si="590"/>
        <v>10616.040617276916</v>
      </c>
      <c r="U1652" s="165">
        <f t="shared" si="591"/>
        <v>9750.8671528616396</v>
      </c>
      <c r="V1652" s="165">
        <f t="shared" si="592"/>
        <v>8956.2025674638535</v>
      </c>
      <c r="W1652" s="166">
        <f t="shared" si="593"/>
        <v>8226.3006122389233</v>
      </c>
      <c r="X1652" s="159"/>
      <c r="Y1652" s="167">
        <f t="shared" si="585"/>
        <v>20.201252799999999</v>
      </c>
      <c r="Z1652" s="168">
        <f t="shared" si="594"/>
        <v>2530.3987224742236</v>
      </c>
      <c r="AA1652" s="166">
        <f t="shared" si="595"/>
        <v>8085.6418948026921</v>
      </c>
      <c r="AB1652" s="159"/>
      <c r="AC1652" s="169"/>
      <c r="AD1652" s="161" t="s">
        <v>1378</v>
      </c>
      <c r="AE1652" s="170">
        <v>41230</v>
      </c>
      <c r="AF1652" s="165">
        <f t="shared" si="596"/>
        <v>12583.493678123321</v>
      </c>
      <c r="AG1652" s="171">
        <f t="shared" si="586"/>
        <v>18.554915102114673</v>
      </c>
      <c r="AH1652" s="165">
        <f t="shared" si="597"/>
        <v>11557.979061851795</v>
      </c>
      <c r="AI1652" s="172">
        <f t="shared" si="587"/>
        <v>17.042748677779191</v>
      </c>
      <c r="AJ1652" s="168">
        <f>Z1652</f>
        <v>2530.3987224742236</v>
      </c>
      <c r="AK1652" s="166">
        <f>AA1652</f>
        <v>8085.6418948026921</v>
      </c>
      <c r="AL1652" s="171">
        <f t="shared" si="628"/>
        <v>4.327315990938529</v>
      </c>
      <c r="AM1652" s="165">
        <f t="shared" si="598"/>
        <v>9750.8671528616396</v>
      </c>
      <c r="AN1652" s="171">
        <f t="shared" si="629"/>
        <v>0.71890413275246123</v>
      </c>
      <c r="AO1652" s="165">
        <f t="shared" si="599"/>
        <v>8956.2025674638535</v>
      </c>
      <c r="AP1652" s="173">
        <f t="shared" si="630"/>
        <v>0.66031573793192155</v>
      </c>
      <c r="AQ1652" s="166">
        <f t="shared" si="600"/>
        <v>8226.3006122389233</v>
      </c>
      <c r="AR1652" s="171">
        <f t="shared" si="631"/>
        <v>0.60650211049866209</v>
      </c>
    </row>
    <row r="1653" spans="1:44" x14ac:dyDescent="0.25">
      <c r="A1653" s="43" t="s">
        <v>1656</v>
      </c>
      <c r="B1653" s="4">
        <v>41231</v>
      </c>
      <c r="C1653" s="37">
        <v>4304752009</v>
      </c>
      <c r="D1653" s="38">
        <v>61</v>
      </c>
      <c r="E1653" s="38">
        <v>2452</v>
      </c>
      <c r="F1653" s="38" t="s">
        <v>1695</v>
      </c>
      <c r="G1653" s="38" t="s">
        <v>1697</v>
      </c>
      <c r="H1653" s="38">
        <v>40.147939999999899</v>
      </c>
      <c r="I1653" s="39">
        <v>-109.81447</v>
      </c>
      <c r="J1653" s="37">
        <v>2452</v>
      </c>
      <c r="K1653" s="38">
        <v>365</v>
      </c>
      <c r="L1653" s="38">
        <v>730</v>
      </c>
      <c r="M1653" s="38">
        <v>1095</v>
      </c>
      <c r="N1653" s="38">
        <v>1460</v>
      </c>
      <c r="O1653" s="38">
        <v>1825</v>
      </c>
      <c r="P1653" s="38">
        <v>2190</v>
      </c>
      <c r="Q1653" s="40">
        <v>2.3290384453705478E-4</v>
      </c>
      <c r="R1653" s="41">
        <f t="shared" si="588"/>
        <v>2252.1698174276189</v>
      </c>
      <c r="S1653" s="41">
        <f t="shared" si="589"/>
        <v>2068.6251576394598</v>
      </c>
      <c r="T1653" s="41">
        <f t="shared" si="590"/>
        <v>1900.0388024498538</v>
      </c>
      <c r="U1653" s="41">
        <f t="shared" si="591"/>
        <v>1745.1916977238498</v>
      </c>
      <c r="V1653" s="41">
        <f t="shared" si="592"/>
        <v>1602.9641383519247</v>
      </c>
      <c r="W1653" s="42">
        <f t="shared" si="593"/>
        <v>1472.3276716211562</v>
      </c>
      <c r="X1653" s="43"/>
      <c r="Y1653" s="176">
        <f t="shared" si="585"/>
        <v>3.6155818879999999</v>
      </c>
      <c r="Z1653" s="155">
        <f t="shared" si="594"/>
        <v>452.88596113188294</v>
      </c>
      <c r="AA1653" s="156">
        <f t="shared" si="595"/>
        <v>1447.1528413179708</v>
      </c>
      <c r="AB1653" s="43"/>
      <c r="AC1653" s="175"/>
      <c r="AD1653" s="37" t="s">
        <v>1656</v>
      </c>
      <c r="AE1653" s="57">
        <v>41231</v>
      </c>
      <c r="AF1653" s="41">
        <f t="shared" si="596"/>
        <v>2252.1698174276189</v>
      </c>
      <c r="AG1653" s="85">
        <f t="shared" si="586"/>
        <v>3.3209234912689909</v>
      </c>
      <c r="AH1653" s="41">
        <f t="shared" si="597"/>
        <v>2068.6251576394598</v>
      </c>
      <c r="AI1653" s="87">
        <f t="shared" si="587"/>
        <v>3.0502788144463193</v>
      </c>
      <c r="AJ1653" s="155">
        <f t="shared" ref="AJ1653:AJ1654" si="638">T1653</f>
        <v>1900.0388024498538</v>
      </c>
      <c r="AK1653" s="56"/>
      <c r="AL1653" s="85">
        <f t="shared" ref="AL1653:AL1654" si="639">AJ1653*$X$11</f>
        <v>2.801690815919617</v>
      </c>
      <c r="AM1653" s="41">
        <f t="shared" si="598"/>
        <v>1745.1916977238498</v>
      </c>
      <c r="AN1653" s="85">
        <f t="shared" ref="AN1653:AN1654" si="640">(AM1653*$X$11)</f>
        <v>2.5733619467285163</v>
      </c>
      <c r="AO1653" s="41">
        <f t="shared" si="599"/>
        <v>1602.9641383519247</v>
      </c>
      <c r="AP1653" s="91">
        <f t="shared" ref="AP1653:AP1654" si="641">(AO1653*$X$11)</f>
        <v>2.3636411524220002</v>
      </c>
      <c r="AQ1653" s="42">
        <f t="shared" si="600"/>
        <v>1472.3276716211562</v>
      </c>
      <c r="AR1653" s="85">
        <f t="shared" ref="AR1653:AR1654" si="642">(AQ1653*$X$11)</f>
        <v>2.1710119342229461</v>
      </c>
    </row>
    <row r="1654" spans="1:44" x14ac:dyDescent="0.25">
      <c r="A1654" s="43" t="s">
        <v>1657</v>
      </c>
      <c r="B1654" s="4">
        <v>41231</v>
      </c>
      <c r="C1654" s="37">
        <v>4304752010</v>
      </c>
      <c r="D1654" s="38">
        <v>61</v>
      </c>
      <c r="E1654" s="38">
        <v>1816</v>
      </c>
      <c r="F1654" s="38" t="s">
        <v>1695</v>
      </c>
      <c r="G1654" s="38" t="s">
        <v>1697</v>
      </c>
      <c r="H1654" s="38">
        <v>40.14423</v>
      </c>
      <c r="I1654" s="39">
        <v>-109.80972</v>
      </c>
      <c r="J1654" s="37">
        <v>1816</v>
      </c>
      <c r="K1654" s="38">
        <v>365</v>
      </c>
      <c r="L1654" s="38">
        <v>730</v>
      </c>
      <c r="M1654" s="38">
        <v>1095</v>
      </c>
      <c r="N1654" s="38">
        <v>1460</v>
      </c>
      <c r="O1654" s="38">
        <v>1825</v>
      </c>
      <c r="P1654" s="38">
        <v>2190</v>
      </c>
      <c r="Q1654" s="40">
        <v>2.3290384453705478E-4</v>
      </c>
      <c r="R1654" s="41">
        <f t="shared" si="588"/>
        <v>1668.0017897424782</v>
      </c>
      <c r="S1654" s="41">
        <f t="shared" si="589"/>
        <v>1532.0649617753911</v>
      </c>
      <c r="T1654" s="41">
        <f t="shared" si="590"/>
        <v>1407.2065518959766</v>
      </c>
      <c r="U1654" s="41">
        <f t="shared" si="591"/>
        <v>1292.523704350127</v>
      </c>
      <c r="V1654" s="41">
        <f t="shared" si="592"/>
        <v>1187.187143249223</v>
      </c>
      <c r="W1654" s="42">
        <f t="shared" si="593"/>
        <v>1090.435176045685</v>
      </c>
      <c r="X1654" s="43"/>
      <c r="Y1654" s="176">
        <f t="shared" si="585"/>
        <v>2.6777719040000001</v>
      </c>
      <c r="Z1654" s="155">
        <f t="shared" si="594"/>
        <v>335.41635620534237</v>
      </c>
      <c r="AA1654" s="156">
        <f t="shared" si="595"/>
        <v>1071.7901956906342</v>
      </c>
      <c r="AB1654" s="43"/>
      <c r="AC1654" s="175"/>
      <c r="AD1654" s="37" t="s">
        <v>1657</v>
      </c>
      <c r="AE1654" s="57">
        <v>41231</v>
      </c>
      <c r="AF1654" s="41">
        <f t="shared" si="596"/>
        <v>1668.0017897424782</v>
      </c>
      <c r="AG1654" s="85">
        <f t="shared" si="586"/>
        <v>2.4595420310540326</v>
      </c>
      <c r="AH1654" s="41">
        <f t="shared" si="597"/>
        <v>1532.0649617753911</v>
      </c>
      <c r="AI1654" s="87">
        <f t="shared" si="587"/>
        <v>2.2590971969961324</v>
      </c>
      <c r="AJ1654" s="155">
        <f t="shared" si="638"/>
        <v>1407.2065518959766</v>
      </c>
      <c r="AK1654" s="56"/>
      <c r="AL1654" s="85">
        <f t="shared" si="639"/>
        <v>2.0749879778589011</v>
      </c>
      <c r="AM1654" s="41">
        <f t="shared" si="598"/>
        <v>1292.523704350127</v>
      </c>
      <c r="AN1654" s="85">
        <f t="shared" si="640"/>
        <v>1.9058830731072536</v>
      </c>
      <c r="AO1654" s="41">
        <f t="shared" si="599"/>
        <v>1187.187143249223</v>
      </c>
      <c r="AP1654" s="91">
        <f t="shared" si="641"/>
        <v>1.7505596789552822</v>
      </c>
      <c r="AQ1654" s="42">
        <f t="shared" si="600"/>
        <v>1090.435176045685</v>
      </c>
      <c r="AR1654" s="85">
        <f t="shared" si="642"/>
        <v>1.6078946462271084</v>
      </c>
    </row>
    <row r="1655" spans="1:44" x14ac:dyDescent="0.25">
      <c r="A1655" s="159" t="s">
        <v>1340</v>
      </c>
      <c r="B1655" s="160">
        <v>41234</v>
      </c>
      <c r="C1655" s="161">
        <v>4301351160</v>
      </c>
      <c r="D1655" s="162">
        <v>95</v>
      </c>
      <c r="E1655" s="162">
        <v>6185</v>
      </c>
      <c r="F1655" s="162" t="s">
        <v>1695</v>
      </c>
      <c r="G1655" s="162" t="s">
        <v>1696</v>
      </c>
      <c r="H1655" s="162">
        <v>40.289200000000001</v>
      </c>
      <c r="I1655" s="163">
        <v>-110.10239</v>
      </c>
      <c r="J1655" s="161">
        <v>6185</v>
      </c>
      <c r="K1655" s="162">
        <v>365</v>
      </c>
      <c r="L1655" s="162">
        <v>730</v>
      </c>
      <c r="M1655" s="162">
        <v>1095</v>
      </c>
      <c r="N1655" s="162">
        <v>1460</v>
      </c>
      <c r="O1655" s="162">
        <v>1825</v>
      </c>
      <c r="P1655" s="162">
        <v>2190</v>
      </c>
      <c r="Q1655" s="164">
        <v>2.3290384453705478E-4</v>
      </c>
      <c r="R1655" s="165">
        <f t="shared" si="588"/>
        <v>5680.9422189191782</v>
      </c>
      <c r="S1655" s="165">
        <f t="shared" si="589"/>
        <v>5217.9635399673971</v>
      </c>
      <c r="T1655" s="165">
        <f t="shared" si="590"/>
        <v>4792.7161472888856</v>
      </c>
      <c r="U1655" s="165">
        <f t="shared" si="591"/>
        <v>4402.12506134666</v>
      </c>
      <c r="V1655" s="165">
        <f t="shared" si="592"/>
        <v>4043.3659036324038</v>
      </c>
      <c r="W1655" s="166">
        <f t="shared" si="593"/>
        <v>3713.8444734815871</v>
      </c>
      <c r="X1655" s="159"/>
      <c r="Y1655" s="167">
        <f t="shared" si="585"/>
        <v>9.1200546399999993</v>
      </c>
      <c r="Z1655" s="168">
        <f t="shared" si="594"/>
        <v>1142.3734378469399</v>
      </c>
      <c r="AA1655" s="166">
        <f t="shared" si="595"/>
        <v>3650.3427094419458</v>
      </c>
      <c r="AB1655" s="159"/>
      <c r="AC1655" s="169"/>
      <c r="AD1655" s="161" t="s">
        <v>1340</v>
      </c>
      <c r="AE1655" s="170">
        <v>41234</v>
      </c>
      <c r="AF1655" s="165">
        <f t="shared" si="596"/>
        <v>5680.9422189191782</v>
      </c>
      <c r="AG1655" s="171">
        <f t="shared" si="586"/>
        <v>8.376799263253961</v>
      </c>
      <c r="AH1655" s="165">
        <f t="shared" si="597"/>
        <v>5217.9635399673971</v>
      </c>
      <c r="AI1655" s="172">
        <f t="shared" si="587"/>
        <v>7.694116830077685</v>
      </c>
      <c r="AJ1655" s="168">
        <f>Z1655</f>
        <v>1142.3734378469399</v>
      </c>
      <c r="AK1655" s="166">
        <f>AA1655</f>
        <v>3650.3427094419458</v>
      </c>
      <c r="AL1655" s="171">
        <f t="shared" si="628"/>
        <v>1.9536094455441466</v>
      </c>
      <c r="AM1655" s="165">
        <f t="shared" si="598"/>
        <v>4402.12506134666</v>
      </c>
      <c r="AN1655" s="171">
        <f t="shared" si="629"/>
        <v>0.32455635482291778</v>
      </c>
      <c r="AO1655" s="165">
        <f t="shared" si="599"/>
        <v>4043.3659036324038</v>
      </c>
      <c r="AP1655" s="173">
        <f t="shared" si="630"/>
        <v>0.29810604665028723</v>
      </c>
      <c r="AQ1655" s="166">
        <f t="shared" si="600"/>
        <v>3713.8444734815871</v>
      </c>
      <c r="AR1655" s="171">
        <f t="shared" si="631"/>
        <v>0.27381135426527192</v>
      </c>
    </row>
    <row r="1656" spans="1:44" x14ac:dyDescent="0.25">
      <c r="A1656" s="159" t="s">
        <v>1542</v>
      </c>
      <c r="B1656" s="160">
        <v>41240</v>
      </c>
      <c r="C1656" s="161">
        <v>4304751225</v>
      </c>
      <c r="D1656" s="162">
        <v>33</v>
      </c>
      <c r="E1656" s="162">
        <v>7743</v>
      </c>
      <c r="F1656" s="162" t="s">
        <v>1695</v>
      </c>
      <c r="G1656" s="162" t="s">
        <v>1697</v>
      </c>
      <c r="H1656" s="162">
        <v>40.281379999999899</v>
      </c>
      <c r="I1656" s="163">
        <v>-109.95134</v>
      </c>
      <c r="J1656" s="161">
        <v>7743</v>
      </c>
      <c r="K1656" s="162">
        <v>365</v>
      </c>
      <c r="L1656" s="162">
        <v>730</v>
      </c>
      <c r="M1656" s="162">
        <v>1095</v>
      </c>
      <c r="N1656" s="162">
        <v>1460</v>
      </c>
      <c r="O1656" s="162">
        <v>1825</v>
      </c>
      <c r="P1656" s="162">
        <v>2190</v>
      </c>
      <c r="Q1656" s="164">
        <v>2.3290384453705478E-4</v>
      </c>
      <c r="R1656" s="165">
        <f t="shared" si="588"/>
        <v>7111.9701861101366</v>
      </c>
      <c r="S1656" s="165">
        <f t="shared" si="589"/>
        <v>6532.3672902130247</v>
      </c>
      <c r="T1656" s="165">
        <f t="shared" si="590"/>
        <v>6000.0001824507417</v>
      </c>
      <c r="U1656" s="165">
        <f t="shared" si="591"/>
        <v>5511.0192966866925</v>
      </c>
      <c r="V1656" s="165">
        <f t="shared" si="592"/>
        <v>5061.8887941512858</v>
      </c>
      <c r="W1656" s="166">
        <f t="shared" si="593"/>
        <v>4649.3609956617511</v>
      </c>
      <c r="X1656" s="159"/>
      <c r="Y1656" s="167">
        <f t="shared" si="585"/>
        <v>11.417394192</v>
      </c>
      <c r="Z1656" s="168">
        <f t="shared" si="594"/>
        <v>1430.1370297896287</v>
      </c>
      <c r="AA1656" s="166">
        <f t="shared" si="595"/>
        <v>4569.8631526611125</v>
      </c>
      <c r="AB1656" s="159"/>
      <c r="AC1656" s="169"/>
      <c r="AD1656" s="161" t="s">
        <v>1542</v>
      </c>
      <c r="AE1656" s="170">
        <v>41240</v>
      </c>
      <c r="AF1656" s="165">
        <f t="shared" si="596"/>
        <v>7111.9701861101366</v>
      </c>
      <c r="AG1656" s="171">
        <f t="shared" si="586"/>
        <v>10.486912966107585</v>
      </c>
      <c r="AH1656" s="165">
        <f t="shared" si="597"/>
        <v>6532.3672902130247</v>
      </c>
      <c r="AI1656" s="172">
        <f t="shared" si="587"/>
        <v>9.6322629935798734</v>
      </c>
      <c r="AJ1656" s="168">
        <f>Z1656</f>
        <v>1430.1370297896287</v>
      </c>
      <c r="AK1656" s="166">
        <f>AA1656</f>
        <v>4569.8631526611125</v>
      </c>
      <c r="AL1656" s="171">
        <f>(AJ1656*$X$11)+((AK1656*$X$11)*(1-0.95))</f>
        <v>2.4457231910829949</v>
      </c>
      <c r="AM1656" s="165">
        <f t="shared" si="598"/>
        <v>5511.0192966866925</v>
      </c>
      <c r="AN1656" s="171">
        <f t="shared" si="629"/>
        <v>0.40631202189067944</v>
      </c>
      <c r="AO1656" s="165">
        <f t="shared" si="599"/>
        <v>5061.8887941512858</v>
      </c>
      <c r="AP1656" s="173">
        <f t="shared" si="630"/>
        <v>0.37319888750415098</v>
      </c>
      <c r="AQ1656" s="166">
        <f t="shared" si="600"/>
        <v>4649.3609956617511</v>
      </c>
      <c r="AR1656" s="171">
        <f t="shared" si="631"/>
        <v>0.34278436799935336</v>
      </c>
    </row>
    <row r="1657" spans="1:44" x14ac:dyDescent="0.25">
      <c r="A1657" s="43" t="s">
        <v>1305</v>
      </c>
      <c r="B1657" s="4">
        <v>41242</v>
      </c>
      <c r="C1657" s="37">
        <v>4301350997</v>
      </c>
      <c r="D1657" s="38">
        <v>44</v>
      </c>
      <c r="E1657" s="38">
        <v>3858</v>
      </c>
      <c r="F1657" s="38" t="s">
        <v>1695</v>
      </c>
      <c r="G1657" s="38" t="s">
        <v>1696</v>
      </c>
      <c r="H1657" s="38">
        <v>40.081539999999897</v>
      </c>
      <c r="I1657" s="39">
        <v>-110.34846</v>
      </c>
      <c r="J1657" s="37">
        <v>3858</v>
      </c>
      <c r="K1657" s="38">
        <v>365</v>
      </c>
      <c r="L1657" s="38">
        <v>730</v>
      </c>
      <c r="M1657" s="38">
        <v>1095</v>
      </c>
      <c r="N1657" s="38">
        <v>1460</v>
      </c>
      <c r="O1657" s="38">
        <v>1825</v>
      </c>
      <c r="P1657" s="38">
        <v>2190</v>
      </c>
      <c r="Q1657" s="40">
        <v>2.3290384453705478E-4</v>
      </c>
      <c r="R1657" s="41">
        <f t="shared" si="588"/>
        <v>3543.5853000145817</v>
      </c>
      <c r="S1657" s="41">
        <f t="shared" si="589"/>
        <v>3254.7943956660015</v>
      </c>
      <c r="T1657" s="41">
        <f t="shared" si="590"/>
        <v>2989.5390293032369</v>
      </c>
      <c r="U1657" s="41">
        <f t="shared" si="591"/>
        <v>2745.9011296160738</v>
      </c>
      <c r="V1657" s="41">
        <f t="shared" si="592"/>
        <v>2522.1189419909156</v>
      </c>
      <c r="W1657" s="42">
        <f t="shared" si="593"/>
        <v>2316.5742891983773</v>
      </c>
      <c r="X1657" s="43"/>
      <c r="Y1657" s="176">
        <f t="shared" si="585"/>
        <v>5.6887907520000001</v>
      </c>
      <c r="Z1657" s="155">
        <f t="shared" si="594"/>
        <v>712.57505629967568</v>
      </c>
      <c r="AA1657" s="156">
        <f t="shared" si="595"/>
        <v>2276.963973003561</v>
      </c>
      <c r="AB1657" s="43"/>
      <c r="AC1657" s="175"/>
      <c r="AD1657" s="37" t="s">
        <v>1305</v>
      </c>
      <c r="AE1657" s="57">
        <v>41242</v>
      </c>
      <c r="AF1657" s="41">
        <f t="shared" si="596"/>
        <v>3543.5853000145817</v>
      </c>
      <c r="AG1657" s="85">
        <f t="shared" si="586"/>
        <v>5.225172442624701</v>
      </c>
      <c r="AH1657" s="41">
        <f t="shared" si="597"/>
        <v>3254.7943956660015</v>
      </c>
      <c r="AI1657" s="87">
        <f t="shared" si="587"/>
        <v>4.7993375473629287</v>
      </c>
      <c r="AJ1657" s="155">
        <f t="shared" ref="AJ1657" si="643">T1657</f>
        <v>2989.5390293032369</v>
      </c>
      <c r="AK1657" s="56"/>
      <c r="AL1657" s="85">
        <f>AJ1657*$X$11</f>
        <v>4.4082068384249125</v>
      </c>
      <c r="AM1657" s="41">
        <f t="shared" si="598"/>
        <v>2745.9011296160738</v>
      </c>
      <c r="AN1657" s="85">
        <f>(AM1657*$X$11)</f>
        <v>4.0489520352686039</v>
      </c>
      <c r="AO1657" s="41">
        <f t="shared" si="599"/>
        <v>2522.1189419909156</v>
      </c>
      <c r="AP1657" s="91">
        <f>(AO1657*$X$11)</f>
        <v>3.7189753531990526</v>
      </c>
      <c r="AQ1657" s="42">
        <f t="shared" si="600"/>
        <v>2316.5742891983773</v>
      </c>
      <c r="AR1657" s="85">
        <f>(AQ1657*$X$11)</f>
        <v>3.415890718691732</v>
      </c>
    </row>
    <row r="1658" spans="1:44" x14ac:dyDescent="0.25">
      <c r="A1658" s="159" t="s">
        <v>1226</v>
      </c>
      <c r="B1658" s="160">
        <v>41244</v>
      </c>
      <c r="C1658" s="161">
        <v>4301350711</v>
      </c>
      <c r="D1658" s="162">
        <v>360</v>
      </c>
      <c r="E1658" s="162">
        <v>44652</v>
      </c>
      <c r="F1658" s="162" t="s">
        <v>1695</v>
      </c>
      <c r="G1658" s="162" t="s">
        <v>1696</v>
      </c>
      <c r="H1658" s="162">
        <v>40.282760000000003</v>
      </c>
      <c r="I1658" s="163">
        <v>-110.28992</v>
      </c>
      <c r="J1658" s="161">
        <v>44652</v>
      </c>
      <c r="K1658" s="162">
        <v>365</v>
      </c>
      <c r="L1658" s="162">
        <v>730</v>
      </c>
      <c r="M1658" s="162">
        <v>1095</v>
      </c>
      <c r="N1658" s="162">
        <v>1460</v>
      </c>
      <c r="O1658" s="162">
        <v>1825</v>
      </c>
      <c r="P1658" s="162">
        <v>2190</v>
      </c>
      <c r="Q1658" s="164">
        <v>2.3290384453705478E-4</v>
      </c>
      <c r="R1658" s="165">
        <f t="shared" si="588"/>
        <v>41013.004358800186</v>
      </c>
      <c r="S1658" s="165">
        <f t="shared" si="589"/>
        <v>37670.5752605698</v>
      </c>
      <c r="T1658" s="165">
        <f t="shared" si="590"/>
        <v>34600.54347756561</v>
      </c>
      <c r="U1658" s="165">
        <f t="shared" si="591"/>
        <v>31780.709497049487</v>
      </c>
      <c r="V1658" s="165">
        <f t="shared" si="592"/>
        <v>29190.682995795327</v>
      </c>
      <c r="W1658" s="166">
        <f t="shared" si="593"/>
        <v>26811.735396911856</v>
      </c>
      <c r="X1658" s="159"/>
      <c r="Y1658" s="167">
        <f t="shared" si="585"/>
        <v>65.841338687999993</v>
      </c>
      <c r="Z1658" s="168">
        <f t="shared" si="594"/>
        <v>8247.2528288991998</v>
      </c>
      <c r="AA1658" s="166">
        <f t="shared" si="595"/>
        <v>26353.290648666411</v>
      </c>
      <c r="AB1658" s="159"/>
      <c r="AC1658" s="169"/>
      <c r="AD1658" s="161" t="s">
        <v>1226</v>
      </c>
      <c r="AE1658" s="170">
        <v>41244</v>
      </c>
      <c r="AF1658" s="165">
        <f t="shared" si="596"/>
        <v>41013.004358800186</v>
      </c>
      <c r="AG1658" s="171">
        <f t="shared" si="586"/>
        <v>60.47547949924266</v>
      </c>
      <c r="AH1658" s="165">
        <f t="shared" si="597"/>
        <v>37670.5752605698</v>
      </c>
      <c r="AI1658" s="172">
        <f t="shared" si="587"/>
        <v>55.546920727021636</v>
      </c>
      <c r="AJ1658" s="168">
        <f>Z1658</f>
        <v>8247.2528288991998</v>
      </c>
      <c r="AK1658" s="166">
        <f>AA1658</f>
        <v>26353.290648666411</v>
      </c>
      <c r="AL1658" s="171">
        <f t="shared" si="628"/>
        <v>14.103891505648701</v>
      </c>
      <c r="AM1658" s="165">
        <f t="shared" si="598"/>
        <v>31780.709497049487</v>
      </c>
      <c r="AN1658" s="171">
        <f t="shared" si="629"/>
        <v>2.3431027252308692</v>
      </c>
      <c r="AO1658" s="165">
        <f t="shared" si="599"/>
        <v>29190.682995795327</v>
      </c>
      <c r="AP1658" s="173">
        <f t="shared" si="630"/>
        <v>2.1521473233676032</v>
      </c>
      <c r="AQ1658" s="166">
        <f t="shared" si="600"/>
        <v>26811.735396911856</v>
      </c>
      <c r="AR1658" s="171">
        <f t="shared" si="631"/>
        <v>1.9767541779552016</v>
      </c>
    </row>
    <row r="1659" spans="1:44" x14ac:dyDescent="0.25">
      <c r="A1659" s="43" t="s">
        <v>1363</v>
      </c>
      <c r="B1659" s="4">
        <v>41257</v>
      </c>
      <c r="C1659" s="37">
        <v>4301351236</v>
      </c>
      <c r="D1659" s="38">
        <v>21</v>
      </c>
      <c r="E1659" s="38">
        <v>595</v>
      </c>
      <c r="F1659" s="38" t="s">
        <v>1695</v>
      </c>
      <c r="G1659" s="38" t="s">
        <v>1696</v>
      </c>
      <c r="H1659" s="38">
        <v>40.073259999999898</v>
      </c>
      <c r="I1659" s="39">
        <v>-110.44193</v>
      </c>
      <c r="J1659" s="37">
        <v>595</v>
      </c>
      <c r="K1659" s="38">
        <v>365</v>
      </c>
      <c r="L1659" s="38">
        <v>730</v>
      </c>
      <c r="M1659" s="38">
        <v>1095</v>
      </c>
      <c r="N1659" s="38">
        <v>1460</v>
      </c>
      <c r="O1659" s="38">
        <v>1825</v>
      </c>
      <c r="P1659" s="38">
        <v>2190</v>
      </c>
      <c r="Q1659" s="40">
        <v>2.3290384453705478E-4</v>
      </c>
      <c r="R1659" s="41">
        <f t="shared" si="588"/>
        <v>546.50939696958949</v>
      </c>
      <c r="S1659" s="41">
        <f t="shared" si="589"/>
        <v>501.97062348918377</v>
      </c>
      <c r="T1659" s="41">
        <f t="shared" si="590"/>
        <v>461.06161804961789</v>
      </c>
      <c r="U1659" s="41">
        <f t="shared" si="591"/>
        <v>423.48656612793258</v>
      </c>
      <c r="V1659" s="41">
        <f t="shared" si="592"/>
        <v>388.97376114167827</v>
      </c>
      <c r="W1659" s="42">
        <f t="shared" si="593"/>
        <v>357.2736397286248</v>
      </c>
      <c r="X1659" s="43"/>
      <c r="Y1659" s="176">
        <f t="shared" si="585"/>
        <v>0.87735367999999991</v>
      </c>
      <c r="Z1659" s="155">
        <f t="shared" si="594"/>
        <v>109.89687882278564</v>
      </c>
      <c r="AA1659" s="156">
        <f t="shared" si="595"/>
        <v>351.16473922683224</v>
      </c>
      <c r="AB1659" s="43"/>
      <c r="AC1659" s="175"/>
      <c r="AD1659" s="37" t="s">
        <v>1363</v>
      </c>
      <c r="AE1659" s="57">
        <v>41257</v>
      </c>
      <c r="AF1659" s="41">
        <f t="shared" si="596"/>
        <v>546.50939696958949</v>
      </c>
      <c r="AG1659" s="85">
        <f t="shared" si="586"/>
        <v>0.8058521522451263</v>
      </c>
      <c r="AH1659" s="41">
        <f t="shared" si="597"/>
        <v>501.97062348918377</v>
      </c>
      <c r="AI1659" s="87">
        <f t="shared" si="587"/>
        <v>0.74017777104223492</v>
      </c>
      <c r="AJ1659" s="155">
        <f t="shared" ref="AJ1659:AJ1683" si="644">T1659</f>
        <v>461.06161804961789</v>
      </c>
      <c r="AK1659" s="156"/>
      <c r="AL1659" s="85">
        <f t="shared" ref="AL1659:AL1674" si="645">AJ1659*$X$11</f>
        <v>0.67985564252535569</v>
      </c>
      <c r="AM1659" s="41">
        <f t="shared" si="598"/>
        <v>423.48656612793258</v>
      </c>
      <c r="AN1659" s="85">
        <f t="shared" ref="AN1659:AN1683" si="646">(AM1659*$X$11)</f>
        <v>0.62444957516454613</v>
      </c>
      <c r="AO1659" s="41">
        <f t="shared" si="599"/>
        <v>388.97376114167827</v>
      </c>
      <c r="AP1659" s="91">
        <f t="shared" ref="AP1659:AP1683" si="647">(AO1659*$X$11)</f>
        <v>0.57355892564889477</v>
      </c>
      <c r="AQ1659" s="42">
        <f t="shared" si="600"/>
        <v>357.2736397286248</v>
      </c>
      <c r="AR1659" s="85">
        <f t="shared" ref="AR1659:AR1682" si="648">(AQ1659*$X$11)</f>
        <v>0.52681570182000526</v>
      </c>
    </row>
    <row r="1660" spans="1:44" x14ac:dyDescent="0.25">
      <c r="A1660" s="43" t="s">
        <v>1384</v>
      </c>
      <c r="B1660" s="12">
        <v>41259</v>
      </c>
      <c r="C1660" s="37">
        <v>4301351487</v>
      </c>
      <c r="D1660" s="38">
        <v>16</v>
      </c>
      <c r="E1660" s="38">
        <v>3536</v>
      </c>
      <c r="F1660" s="38" t="s">
        <v>1695</v>
      </c>
      <c r="G1660" s="38" t="s">
        <v>1696</v>
      </c>
      <c r="H1660" s="38">
        <v>40.275149999999897</v>
      </c>
      <c r="I1660" s="39">
        <v>-110.39376</v>
      </c>
      <c r="J1660" s="37">
        <v>3536</v>
      </c>
      <c r="K1660" s="38">
        <v>365</v>
      </c>
      <c r="L1660" s="38">
        <v>730</v>
      </c>
      <c r="M1660" s="38">
        <v>1095</v>
      </c>
      <c r="N1660" s="38">
        <v>1460</v>
      </c>
      <c r="O1660" s="38">
        <v>1825</v>
      </c>
      <c r="P1660" s="38">
        <v>2190</v>
      </c>
      <c r="Q1660" s="40">
        <v>2.3290384453705478E-4</v>
      </c>
      <c r="R1660" s="41">
        <f t="shared" si="588"/>
        <v>3247.8272734192747</v>
      </c>
      <c r="S1660" s="41">
        <f t="shared" si="589"/>
        <v>2983.1397053071491</v>
      </c>
      <c r="T1660" s="41">
        <f t="shared" si="590"/>
        <v>2740.0233301234434</v>
      </c>
      <c r="U1660" s="41">
        <f t="shared" si="591"/>
        <v>2516.7201644174279</v>
      </c>
      <c r="V1660" s="41">
        <f t="shared" si="592"/>
        <v>2311.6154947848308</v>
      </c>
      <c r="W1660" s="42">
        <f t="shared" si="593"/>
        <v>2123.2262018158272</v>
      </c>
      <c r="X1660" s="43"/>
      <c r="Y1660" s="176">
        <f t="shared" si="585"/>
        <v>5.2139875839999998</v>
      </c>
      <c r="Z1660" s="155">
        <f t="shared" si="594"/>
        <v>653.10145128969748</v>
      </c>
      <c r="AA1660" s="156">
        <f t="shared" si="595"/>
        <v>2086.9218788337457</v>
      </c>
      <c r="AB1660" s="43"/>
      <c r="AC1660" s="175"/>
      <c r="AD1660" s="37" t="s">
        <v>1384</v>
      </c>
      <c r="AE1660" s="57">
        <v>41259</v>
      </c>
      <c r="AF1660" s="41">
        <f t="shared" si="596"/>
        <v>3247.8272734192747</v>
      </c>
      <c r="AG1660" s="85">
        <f t="shared" si="586"/>
        <v>4.7890642190567512</v>
      </c>
      <c r="AH1660" s="41">
        <f t="shared" si="597"/>
        <v>2983.1397053071491</v>
      </c>
      <c r="AI1660" s="87">
        <f t="shared" si="587"/>
        <v>4.3987707536224248</v>
      </c>
      <c r="AJ1660" s="155">
        <f t="shared" si="644"/>
        <v>2740.0233301234434</v>
      </c>
      <c r="AK1660" s="156"/>
      <c r="AL1660" s="85">
        <f t="shared" si="645"/>
        <v>4.0402849612935423</v>
      </c>
      <c r="AM1660" s="41">
        <f t="shared" si="598"/>
        <v>2516.7201644174279</v>
      </c>
      <c r="AN1660" s="85">
        <f t="shared" si="646"/>
        <v>3.7110146181207315</v>
      </c>
      <c r="AO1660" s="41">
        <f t="shared" si="599"/>
        <v>2311.6154947848308</v>
      </c>
      <c r="AP1660" s="91">
        <f t="shared" si="647"/>
        <v>3.4085787581420033</v>
      </c>
      <c r="AQ1660" s="42">
        <f t="shared" si="600"/>
        <v>2123.2262018158272</v>
      </c>
      <c r="AR1660" s="85">
        <f t="shared" si="648"/>
        <v>3.1307904565303168</v>
      </c>
    </row>
    <row r="1661" spans="1:44" x14ac:dyDescent="0.25">
      <c r="A1661" s="43" t="s">
        <v>1360</v>
      </c>
      <c r="B1661" s="4">
        <v>41260</v>
      </c>
      <c r="C1661" s="37">
        <v>4301351228</v>
      </c>
      <c r="D1661" s="38">
        <v>14</v>
      </c>
      <c r="E1661" s="38">
        <v>3237</v>
      </c>
      <c r="F1661" s="38" t="s">
        <v>1695</v>
      </c>
      <c r="G1661" s="38" t="s">
        <v>1696</v>
      </c>
      <c r="H1661" s="38">
        <v>40.06288</v>
      </c>
      <c r="I1661" s="39">
        <v>-110.37061</v>
      </c>
      <c r="J1661" s="37">
        <v>3237</v>
      </c>
      <c r="K1661" s="38">
        <v>365</v>
      </c>
      <c r="L1661" s="38">
        <v>730</v>
      </c>
      <c r="M1661" s="38">
        <v>1095</v>
      </c>
      <c r="N1661" s="38">
        <v>1460</v>
      </c>
      <c r="O1661" s="38">
        <v>1825</v>
      </c>
      <c r="P1661" s="38">
        <v>2190</v>
      </c>
      <c r="Q1661" s="40">
        <v>2.3290384453705478E-4</v>
      </c>
      <c r="R1661" s="41">
        <f t="shared" si="588"/>
        <v>2973.1948201522036</v>
      </c>
      <c r="S1661" s="41">
        <f t="shared" si="589"/>
        <v>2730.8889214025007</v>
      </c>
      <c r="T1661" s="41">
        <f t="shared" si="590"/>
        <v>2508.3301808850642</v>
      </c>
      <c r="U1661" s="41">
        <f t="shared" si="591"/>
        <v>2303.9092681615425</v>
      </c>
      <c r="V1661" s="41">
        <f t="shared" si="592"/>
        <v>2116.1480080934666</v>
      </c>
      <c r="W1661" s="42">
        <f t="shared" si="593"/>
        <v>1943.6886921034595</v>
      </c>
      <c r="X1661" s="43"/>
      <c r="Y1661" s="176">
        <f t="shared" si="585"/>
        <v>4.7730989279999996</v>
      </c>
      <c r="Z1661" s="155">
        <f t="shared" si="594"/>
        <v>597.87596092328931</v>
      </c>
      <c r="AA1661" s="156">
        <f t="shared" si="595"/>
        <v>1910.4542199617749</v>
      </c>
      <c r="AB1661" s="43"/>
      <c r="AC1661" s="175"/>
      <c r="AD1661" s="37" t="s">
        <v>1360</v>
      </c>
      <c r="AE1661" s="57">
        <v>41260</v>
      </c>
      <c r="AF1661" s="41">
        <f t="shared" si="596"/>
        <v>2973.1948201522036</v>
      </c>
      <c r="AG1661" s="85">
        <f t="shared" si="586"/>
        <v>4.3841065828865107</v>
      </c>
      <c r="AH1661" s="41">
        <f t="shared" si="597"/>
        <v>2730.8889214025007</v>
      </c>
      <c r="AI1661" s="87">
        <f t="shared" si="587"/>
        <v>4.0268158737205288</v>
      </c>
      <c r="AJ1661" s="155">
        <f t="shared" si="644"/>
        <v>2508.3301808850642</v>
      </c>
      <c r="AK1661" s="156"/>
      <c r="AL1661" s="85">
        <f t="shared" si="645"/>
        <v>3.698643218242986</v>
      </c>
      <c r="AM1661" s="41">
        <f t="shared" si="598"/>
        <v>2303.9092681615425</v>
      </c>
      <c r="AN1661" s="85">
        <f t="shared" si="646"/>
        <v>3.3972155879119934</v>
      </c>
      <c r="AO1661" s="41">
        <f t="shared" si="599"/>
        <v>2116.1480080934666</v>
      </c>
      <c r="AP1661" s="91">
        <f t="shared" si="647"/>
        <v>3.1203533484461725</v>
      </c>
      <c r="AQ1661" s="42">
        <f t="shared" si="600"/>
        <v>1943.6886921034595</v>
      </c>
      <c r="AR1661" s="85">
        <f t="shared" si="648"/>
        <v>2.8660544988090035</v>
      </c>
    </row>
    <row r="1662" spans="1:44" x14ac:dyDescent="0.25">
      <c r="A1662" s="43" t="s">
        <v>1680</v>
      </c>
      <c r="B1662" s="4">
        <v>41260</v>
      </c>
      <c r="C1662" s="37">
        <v>4304752644</v>
      </c>
      <c r="D1662" s="38">
        <v>13</v>
      </c>
      <c r="E1662" s="38">
        <v>817</v>
      </c>
      <c r="F1662" s="38" t="s">
        <v>1695</v>
      </c>
      <c r="G1662" s="38" t="s">
        <v>1697</v>
      </c>
      <c r="H1662" s="38">
        <v>40.13796</v>
      </c>
      <c r="I1662" s="39">
        <v>-109.823359999999</v>
      </c>
      <c r="J1662" s="37">
        <v>817</v>
      </c>
      <c r="K1662" s="38">
        <v>365</v>
      </c>
      <c r="L1662" s="38">
        <v>730</v>
      </c>
      <c r="M1662" s="38">
        <v>1095</v>
      </c>
      <c r="N1662" s="38">
        <v>1460</v>
      </c>
      <c r="O1662" s="38">
        <v>1825</v>
      </c>
      <c r="P1662" s="38">
        <v>2190</v>
      </c>
      <c r="Q1662" s="40">
        <v>2.3290384453705478E-4</v>
      </c>
      <c r="R1662" s="41">
        <f t="shared" si="588"/>
        <v>750.41710474647834</v>
      </c>
      <c r="S1662" s="41">
        <f t="shared" si="589"/>
        <v>689.26050317758506</v>
      </c>
      <c r="T1662" s="41">
        <f t="shared" si="590"/>
        <v>633.08796965804675</v>
      </c>
      <c r="U1662" s="41">
        <f t="shared" si="591"/>
        <v>581.49331853196793</v>
      </c>
      <c r="V1662" s="41">
        <f t="shared" si="592"/>
        <v>534.10346697941372</v>
      </c>
      <c r="W1662" s="42">
        <f t="shared" si="593"/>
        <v>490.5757372408176</v>
      </c>
      <c r="X1662" s="43"/>
      <c r="Y1662" s="176">
        <f t="shared" si="585"/>
        <v>1.2047024479999999</v>
      </c>
      <c r="Z1662" s="155">
        <f t="shared" si="594"/>
        <v>150.90042016506868</v>
      </c>
      <c r="AA1662" s="156">
        <f t="shared" si="595"/>
        <v>482.18754949297806</v>
      </c>
      <c r="AB1662" s="43"/>
      <c r="AC1662" s="175"/>
      <c r="AD1662" s="37" t="s">
        <v>1680</v>
      </c>
      <c r="AE1662" s="57">
        <v>41260</v>
      </c>
      <c r="AF1662" s="41">
        <f t="shared" si="596"/>
        <v>750.41710474647834</v>
      </c>
      <c r="AG1662" s="85">
        <f t="shared" si="586"/>
        <v>1.106523039301291</v>
      </c>
      <c r="AH1662" s="41">
        <f t="shared" si="597"/>
        <v>689.26050317758506</v>
      </c>
      <c r="AI1662" s="87">
        <f t="shared" si="587"/>
        <v>1.016344939397489</v>
      </c>
      <c r="AJ1662" s="155">
        <f t="shared" si="644"/>
        <v>633.08796965804675</v>
      </c>
      <c r="AK1662" s="156"/>
      <c r="AL1662" s="85">
        <f t="shared" si="645"/>
        <v>0.93351606713145485</v>
      </c>
      <c r="AM1662" s="41">
        <f t="shared" si="598"/>
        <v>581.49331853196793</v>
      </c>
      <c r="AN1662" s="85">
        <f t="shared" si="646"/>
        <v>0.85743748388140206</v>
      </c>
      <c r="AO1662" s="41">
        <f t="shared" si="599"/>
        <v>534.10346697941372</v>
      </c>
      <c r="AP1662" s="91">
        <f t="shared" si="647"/>
        <v>0.78755906261369257</v>
      </c>
      <c r="AQ1662" s="42">
        <f t="shared" si="600"/>
        <v>490.5757372408176</v>
      </c>
      <c r="AR1662" s="85">
        <f t="shared" si="648"/>
        <v>0.7233755098940241</v>
      </c>
    </row>
    <row r="1663" spans="1:44" x14ac:dyDescent="0.25">
      <c r="A1663" s="43" t="s">
        <v>1359</v>
      </c>
      <c r="B1663" s="4">
        <v>41261</v>
      </c>
      <c r="C1663" s="37">
        <v>4301351227</v>
      </c>
      <c r="D1663" s="38">
        <v>15</v>
      </c>
      <c r="E1663" s="38">
        <v>303</v>
      </c>
      <c r="F1663" s="38" t="s">
        <v>1695</v>
      </c>
      <c r="G1663" s="38" t="s">
        <v>1696</v>
      </c>
      <c r="H1663" s="38">
        <v>40.07085</v>
      </c>
      <c r="I1663" s="39">
        <v>-110.37642</v>
      </c>
      <c r="J1663" s="37">
        <v>303</v>
      </c>
      <c r="K1663" s="38">
        <v>365</v>
      </c>
      <c r="L1663" s="38">
        <v>730</v>
      </c>
      <c r="M1663" s="38">
        <v>1095</v>
      </c>
      <c r="N1663" s="38">
        <v>1460</v>
      </c>
      <c r="O1663" s="38">
        <v>1825</v>
      </c>
      <c r="P1663" s="38">
        <v>2190</v>
      </c>
      <c r="Q1663" s="40">
        <v>2.3290384453705478E-4</v>
      </c>
      <c r="R1663" s="41">
        <f t="shared" si="588"/>
        <v>278.30646601980777</v>
      </c>
      <c r="S1663" s="41">
        <f t="shared" si="589"/>
        <v>255.6253763314667</v>
      </c>
      <c r="T1663" s="41">
        <f t="shared" si="590"/>
        <v>234.79272314123398</v>
      </c>
      <c r="U1663" s="41">
        <f t="shared" si="591"/>
        <v>215.65786476766985</v>
      </c>
      <c r="V1663" s="41">
        <f t="shared" si="592"/>
        <v>198.08243634609835</v>
      </c>
      <c r="W1663" s="42">
        <f t="shared" si="593"/>
        <v>181.93934930718203</v>
      </c>
      <c r="X1663" s="43"/>
      <c r="Y1663" s="176">
        <f t="shared" si="585"/>
        <v>0.44678683199999997</v>
      </c>
      <c r="Z1663" s="155">
        <f t="shared" si="594"/>
        <v>55.96429291311604</v>
      </c>
      <c r="AA1663" s="156">
        <f t="shared" si="595"/>
        <v>178.82843022811792</v>
      </c>
      <c r="AB1663" s="43"/>
      <c r="AC1663" s="175"/>
      <c r="AD1663" s="37" t="s">
        <v>1359</v>
      </c>
      <c r="AE1663" s="57">
        <v>41261</v>
      </c>
      <c r="AF1663" s="41">
        <f t="shared" si="596"/>
        <v>278.30646601980777</v>
      </c>
      <c r="AG1663" s="85">
        <f t="shared" si="586"/>
        <v>0.41037512963071143</v>
      </c>
      <c r="AH1663" s="41">
        <f t="shared" si="597"/>
        <v>255.6253763314667</v>
      </c>
      <c r="AI1663" s="87">
        <f t="shared" si="587"/>
        <v>0.37693086491730621</v>
      </c>
      <c r="AJ1663" s="155">
        <f t="shared" si="644"/>
        <v>234.79272314123398</v>
      </c>
      <c r="AK1663" s="156"/>
      <c r="AL1663" s="85">
        <f t="shared" si="645"/>
        <v>0.3462122011515677</v>
      </c>
      <c r="AM1663" s="41">
        <f t="shared" si="598"/>
        <v>215.65786476766985</v>
      </c>
      <c r="AN1663" s="85">
        <f t="shared" si="646"/>
        <v>0.31799701054597895</v>
      </c>
      <c r="AO1663" s="41">
        <f t="shared" si="599"/>
        <v>198.08243634609835</v>
      </c>
      <c r="AP1663" s="91">
        <f t="shared" si="647"/>
        <v>0.29208126801952122</v>
      </c>
      <c r="AQ1663" s="42">
        <f t="shared" si="600"/>
        <v>181.93934930718203</v>
      </c>
      <c r="AR1663" s="85">
        <f t="shared" si="648"/>
        <v>0.26827757588480938</v>
      </c>
    </row>
    <row r="1664" spans="1:44" x14ac:dyDescent="0.25">
      <c r="A1664" s="43" t="s">
        <v>1679</v>
      </c>
      <c r="B1664" s="4">
        <v>41263</v>
      </c>
      <c r="C1664" s="37">
        <v>4304752432</v>
      </c>
      <c r="D1664" s="38">
        <v>30</v>
      </c>
      <c r="E1664" s="38">
        <v>192</v>
      </c>
      <c r="F1664" s="38" t="s">
        <v>1695</v>
      </c>
      <c r="G1664" s="38" t="s">
        <v>1697</v>
      </c>
      <c r="H1664" s="38">
        <v>40.169020000000003</v>
      </c>
      <c r="I1664" s="39">
        <v>-109.818749999999</v>
      </c>
      <c r="J1664" s="37">
        <v>192</v>
      </c>
      <c r="K1664" s="38">
        <v>365</v>
      </c>
      <c r="L1664" s="38">
        <v>730</v>
      </c>
      <c r="M1664" s="38">
        <v>1095</v>
      </c>
      <c r="N1664" s="38">
        <v>1460</v>
      </c>
      <c r="O1664" s="38">
        <v>1825</v>
      </c>
      <c r="P1664" s="38">
        <v>2190</v>
      </c>
      <c r="Q1664" s="40">
        <v>2.3290384453705478E-4</v>
      </c>
      <c r="R1664" s="41">
        <f t="shared" si="588"/>
        <v>176.35261213136332</v>
      </c>
      <c r="S1664" s="41">
        <f t="shared" si="589"/>
        <v>161.98043648726602</v>
      </c>
      <c r="T1664" s="41">
        <f t="shared" si="590"/>
        <v>148.77954733701955</v>
      </c>
      <c r="U1664" s="41">
        <f t="shared" si="591"/>
        <v>136.65448856565217</v>
      </c>
      <c r="V1664" s="41">
        <f t="shared" si="592"/>
        <v>125.51758342723065</v>
      </c>
      <c r="W1664" s="42">
        <f t="shared" si="593"/>
        <v>115.28830055108565</v>
      </c>
      <c r="X1664" s="43"/>
      <c r="Y1664" s="176">
        <f t="shared" si="585"/>
        <v>0.28311244800000002</v>
      </c>
      <c r="Z1664" s="155">
        <f t="shared" si="594"/>
        <v>35.462522241974519</v>
      </c>
      <c r="AA1664" s="156">
        <f t="shared" si="595"/>
        <v>113.31702509504503</v>
      </c>
      <c r="AB1664" s="43"/>
      <c r="AC1664" s="175"/>
      <c r="AD1664" s="37" t="s">
        <v>1679</v>
      </c>
      <c r="AE1664" s="57">
        <v>41263</v>
      </c>
      <c r="AF1664" s="41">
        <f t="shared" si="596"/>
        <v>176.35261213136332</v>
      </c>
      <c r="AG1664" s="85">
        <f t="shared" si="586"/>
        <v>0.26003968610262895</v>
      </c>
      <c r="AH1664" s="41">
        <f t="shared" si="597"/>
        <v>161.98043648726602</v>
      </c>
      <c r="AI1664" s="87">
        <f t="shared" si="587"/>
        <v>0.23884728073967917</v>
      </c>
      <c r="AJ1664" s="155">
        <f t="shared" si="644"/>
        <v>148.77954733701955</v>
      </c>
      <c r="AK1664" s="156"/>
      <c r="AL1664" s="85">
        <f t="shared" si="645"/>
        <v>0.21938198884851814</v>
      </c>
      <c r="AM1664" s="41">
        <f t="shared" si="598"/>
        <v>136.65448856565217</v>
      </c>
      <c r="AN1664" s="85">
        <f t="shared" si="646"/>
        <v>0.20150305618755102</v>
      </c>
      <c r="AO1664" s="41">
        <f t="shared" si="599"/>
        <v>125.51758342723065</v>
      </c>
      <c r="AP1664" s="91">
        <f t="shared" si="647"/>
        <v>0.18508119953712238</v>
      </c>
      <c r="AQ1664" s="42">
        <f t="shared" si="600"/>
        <v>115.28830055108565</v>
      </c>
      <c r="AR1664" s="85">
        <f t="shared" si="648"/>
        <v>0.16999767184780004</v>
      </c>
    </row>
    <row r="1665" spans="1:44" x14ac:dyDescent="0.25">
      <c r="A1665" s="43" t="s">
        <v>1362</v>
      </c>
      <c r="B1665" s="4">
        <v>41264</v>
      </c>
      <c r="C1665" s="37">
        <v>4301351230</v>
      </c>
      <c r="D1665" s="38">
        <v>11</v>
      </c>
      <c r="E1665" s="38">
        <v>1048</v>
      </c>
      <c r="F1665" s="38" t="s">
        <v>1695</v>
      </c>
      <c r="G1665" s="38" t="s">
        <v>1696</v>
      </c>
      <c r="H1665" s="38">
        <v>40.07311</v>
      </c>
      <c r="I1665" s="39">
        <v>-110.41779</v>
      </c>
      <c r="J1665" s="37">
        <v>1048</v>
      </c>
      <c r="K1665" s="38">
        <v>365</v>
      </c>
      <c r="L1665" s="38">
        <v>730</v>
      </c>
      <c r="M1665" s="38">
        <v>1095</v>
      </c>
      <c r="N1665" s="38">
        <v>1460</v>
      </c>
      <c r="O1665" s="38">
        <v>1825</v>
      </c>
      <c r="P1665" s="38">
        <v>2190</v>
      </c>
      <c r="Q1665" s="40">
        <v>2.3290384453705478E-4</v>
      </c>
      <c r="R1665" s="41">
        <f t="shared" si="588"/>
        <v>962.59134121702482</v>
      </c>
      <c r="S1665" s="41">
        <f t="shared" si="589"/>
        <v>884.14321582632704</v>
      </c>
      <c r="T1665" s="41">
        <f t="shared" si="590"/>
        <v>812.08836254789844</v>
      </c>
      <c r="U1665" s="41">
        <f t="shared" si="591"/>
        <v>745.90575008751819</v>
      </c>
      <c r="V1665" s="41">
        <f t="shared" si="592"/>
        <v>685.11680954030055</v>
      </c>
      <c r="W1665" s="42">
        <f t="shared" si="593"/>
        <v>629.28197384134251</v>
      </c>
      <c r="X1665" s="43"/>
      <c r="Y1665" s="176">
        <f t="shared" si="585"/>
        <v>1.545322112</v>
      </c>
      <c r="Z1665" s="155">
        <f t="shared" si="594"/>
        <v>193.56626723744429</v>
      </c>
      <c r="AA1665" s="156">
        <f t="shared" si="595"/>
        <v>618.52209531045412</v>
      </c>
      <c r="AB1665" s="43"/>
      <c r="AC1665" s="175"/>
      <c r="AD1665" s="37" t="s">
        <v>1362</v>
      </c>
      <c r="AE1665" s="57">
        <v>41264</v>
      </c>
      <c r="AF1665" s="41">
        <f t="shared" si="596"/>
        <v>962.59134121702482</v>
      </c>
      <c r="AG1665" s="85">
        <f t="shared" si="586"/>
        <v>1.4193832866435165</v>
      </c>
      <c r="AH1665" s="41">
        <f t="shared" si="597"/>
        <v>884.14321582632704</v>
      </c>
      <c r="AI1665" s="87">
        <f t="shared" si="587"/>
        <v>1.3037080740374156</v>
      </c>
      <c r="AJ1665" s="155">
        <f t="shared" si="644"/>
        <v>812.08836254789844</v>
      </c>
      <c r="AK1665" s="156"/>
      <c r="AL1665" s="85">
        <f t="shared" si="645"/>
        <v>1.1974600224648284</v>
      </c>
      <c r="AM1665" s="41">
        <f t="shared" si="598"/>
        <v>745.90575008751819</v>
      </c>
      <c r="AN1665" s="85">
        <f t="shared" si="646"/>
        <v>1.0998708483570494</v>
      </c>
      <c r="AO1665" s="41">
        <f t="shared" si="599"/>
        <v>685.11680954030055</v>
      </c>
      <c r="AP1665" s="91">
        <f t="shared" si="647"/>
        <v>1.0102348808067929</v>
      </c>
      <c r="AQ1665" s="42">
        <f t="shared" si="600"/>
        <v>629.28197384134251</v>
      </c>
      <c r="AR1665" s="85">
        <f t="shared" si="648"/>
        <v>0.92790395883590848</v>
      </c>
    </row>
    <row r="1666" spans="1:44" x14ac:dyDescent="0.25">
      <c r="A1666" s="43" t="s">
        <v>1672</v>
      </c>
      <c r="B1666" s="4">
        <v>41264</v>
      </c>
      <c r="C1666" s="37">
        <v>4304752131</v>
      </c>
      <c r="D1666" s="38">
        <v>31</v>
      </c>
      <c r="E1666" s="38">
        <v>3025</v>
      </c>
      <c r="F1666" s="38" t="s">
        <v>1695</v>
      </c>
      <c r="G1666" s="38" t="s">
        <v>1697</v>
      </c>
      <c r="H1666" s="38">
        <v>40.194879999999898</v>
      </c>
      <c r="I1666" s="39">
        <v>-109.885369999999</v>
      </c>
      <c r="J1666" s="37">
        <v>3025</v>
      </c>
      <c r="K1666" s="38">
        <v>365</v>
      </c>
      <c r="L1666" s="38">
        <v>730</v>
      </c>
      <c r="M1666" s="38">
        <v>1095</v>
      </c>
      <c r="N1666" s="38">
        <v>1460</v>
      </c>
      <c r="O1666" s="38">
        <v>1825</v>
      </c>
      <c r="P1666" s="38">
        <v>2190</v>
      </c>
      <c r="Q1666" s="40">
        <v>2.3290384453705478E-4</v>
      </c>
      <c r="R1666" s="41">
        <f t="shared" si="588"/>
        <v>2778.4721442571563</v>
      </c>
      <c r="S1666" s="41">
        <f t="shared" si="589"/>
        <v>2552.0355227811442</v>
      </c>
      <c r="T1666" s="41">
        <f t="shared" si="590"/>
        <v>2344.0527640337718</v>
      </c>
      <c r="U1666" s="41">
        <f t="shared" si="591"/>
        <v>2153.0199370369683</v>
      </c>
      <c r="V1666" s="41">
        <f t="shared" si="592"/>
        <v>1977.5556763925661</v>
      </c>
      <c r="W1666" s="42">
        <f t="shared" si="593"/>
        <v>1816.3911935783026</v>
      </c>
      <c r="X1666" s="43"/>
      <c r="Y1666" s="176">
        <f t="shared" si="585"/>
        <v>4.4604955999999998</v>
      </c>
      <c r="Z1666" s="155">
        <f t="shared" si="594"/>
        <v>558.71942594777579</v>
      </c>
      <c r="AA1666" s="156">
        <f t="shared" si="595"/>
        <v>1785.333338085996</v>
      </c>
      <c r="AB1666" s="43"/>
      <c r="AC1666" s="175"/>
      <c r="AD1666" s="37" t="s">
        <v>1672</v>
      </c>
      <c r="AE1666" s="57">
        <v>41264</v>
      </c>
      <c r="AF1666" s="41">
        <f t="shared" si="596"/>
        <v>2778.4721442571563</v>
      </c>
      <c r="AG1666" s="85">
        <f t="shared" si="586"/>
        <v>4.0969794294815243</v>
      </c>
      <c r="AH1666" s="41">
        <f t="shared" si="597"/>
        <v>2552.0355227811442</v>
      </c>
      <c r="AI1666" s="87">
        <f t="shared" si="587"/>
        <v>3.7630886679037991</v>
      </c>
      <c r="AJ1666" s="155">
        <f t="shared" si="644"/>
        <v>2344.0527640337718</v>
      </c>
      <c r="AK1666" s="156"/>
      <c r="AL1666" s="85">
        <f t="shared" si="645"/>
        <v>3.4564089388894139</v>
      </c>
      <c r="AM1666" s="41">
        <f t="shared" si="598"/>
        <v>2153.0199370369683</v>
      </c>
      <c r="AN1666" s="85">
        <f t="shared" si="646"/>
        <v>3.1747226300382394</v>
      </c>
      <c r="AO1666" s="41">
        <f t="shared" si="599"/>
        <v>1977.5556763925661</v>
      </c>
      <c r="AP1666" s="91">
        <f t="shared" si="647"/>
        <v>2.9159928572906</v>
      </c>
      <c r="AQ1666" s="42">
        <f t="shared" si="600"/>
        <v>1816.3911935783026</v>
      </c>
      <c r="AR1666" s="85">
        <f t="shared" si="648"/>
        <v>2.6783487361437244</v>
      </c>
    </row>
    <row r="1667" spans="1:44" x14ac:dyDescent="0.25">
      <c r="A1667" s="43" t="s">
        <v>1361</v>
      </c>
      <c r="B1667" s="4">
        <v>41265</v>
      </c>
      <c r="C1667" s="37">
        <v>4301351229</v>
      </c>
      <c r="D1667" s="38">
        <v>12</v>
      </c>
      <c r="E1667" s="38">
        <v>1127</v>
      </c>
      <c r="F1667" s="38" t="s">
        <v>1695</v>
      </c>
      <c r="G1667" s="38" t="s">
        <v>1696</v>
      </c>
      <c r="H1667" s="38">
        <v>40.073740000000001</v>
      </c>
      <c r="I1667" s="39">
        <v>-110.40385000000001</v>
      </c>
      <c r="J1667" s="37">
        <v>1127</v>
      </c>
      <c r="K1667" s="38">
        <v>365</v>
      </c>
      <c r="L1667" s="38">
        <v>730</v>
      </c>
      <c r="M1667" s="38">
        <v>1095</v>
      </c>
      <c r="N1667" s="38">
        <v>1460</v>
      </c>
      <c r="O1667" s="38">
        <v>1825</v>
      </c>
      <c r="P1667" s="38">
        <v>2190</v>
      </c>
      <c r="Q1667" s="40">
        <v>2.3290384453705478E-4</v>
      </c>
      <c r="R1667" s="41">
        <f t="shared" si="588"/>
        <v>1035.1530930835754</v>
      </c>
      <c r="S1667" s="41">
        <f t="shared" si="589"/>
        <v>950.79141625598334</v>
      </c>
      <c r="T1667" s="41">
        <f t="shared" si="590"/>
        <v>873.30494712927623</v>
      </c>
      <c r="U1667" s="41">
        <f t="shared" si="591"/>
        <v>802.13337819526055</v>
      </c>
      <c r="V1667" s="41">
        <f t="shared" si="592"/>
        <v>736.76206522129655</v>
      </c>
      <c r="W1667" s="42">
        <f t="shared" si="593"/>
        <v>676.71830583892461</v>
      </c>
      <c r="X1667" s="43"/>
      <c r="Y1667" s="176">
        <f t="shared" si="585"/>
        <v>1.6618110879999999</v>
      </c>
      <c r="Z1667" s="155">
        <f t="shared" si="594"/>
        <v>208.15761753492336</v>
      </c>
      <c r="AA1667" s="156">
        <f t="shared" si="595"/>
        <v>665.14732959435287</v>
      </c>
      <c r="AB1667" s="43"/>
      <c r="AC1667" s="175"/>
      <c r="AD1667" s="37" t="s">
        <v>1361</v>
      </c>
      <c r="AE1667" s="57">
        <v>41265</v>
      </c>
      <c r="AF1667" s="41">
        <f t="shared" si="596"/>
        <v>1035.1530930835754</v>
      </c>
      <c r="AG1667" s="85">
        <f t="shared" si="586"/>
        <v>1.5263787824878277</v>
      </c>
      <c r="AH1667" s="41">
        <f t="shared" si="597"/>
        <v>950.79141625598334</v>
      </c>
      <c r="AI1667" s="87">
        <f t="shared" si="587"/>
        <v>1.4019837780917626</v>
      </c>
      <c r="AJ1667" s="155">
        <f t="shared" si="644"/>
        <v>873.30494712927623</v>
      </c>
      <c r="AK1667" s="156"/>
      <c r="AL1667" s="85">
        <f t="shared" si="645"/>
        <v>1.2877265699597915</v>
      </c>
      <c r="AM1667" s="41">
        <f t="shared" si="598"/>
        <v>802.13337819526055</v>
      </c>
      <c r="AN1667" s="85">
        <f t="shared" si="646"/>
        <v>1.1827809600175523</v>
      </c>
      <c r="AO1667" s="41">
        <f t="shared" si="599"/>
        <v>736.76206522129655</v>
      </c>
      <c r="AP1667" s="91">
        <f t="shared" si="647"/>
        <v>1.0863880826996715</v>
      </c>
      <c r="AQ1667" s="42">
        <f t="shared" si="600"/>
        <v>676.71830583892461</v>
      </c>
      <c r="AR1667" s="85">
        <f t="shared" si="648"/>
        <v>0.99785091756495126</v>
      </c>
    </row>
    <row r="1668" spans="1:44" x14ac:dyDescent="0.25">
      <c r="A1668" s="43" t="s">
        <v>1383</v>
      </c>
      <c r="B1668" s="4">
        <v>41265</v>
      </c>
      <c r="C1668" s="37">
        <v>4301351460</v>
      </c>
      <c r="D1668" s="38">
        <v>10</v>
      </c>
      <c r="E1668" s="38">
        <v>3816</v>
      </c>
      <c r="F1668" s="38" t="s">
        <v>1695</v>
      </c>
      <c r="G1668" s="38" t="s">
        <v>1696</v>
      </c>
      <c r="H1668" s="38">
        <v>40.211680000000001</v>
      </c>
      <c r="I1668" s="39">
        <v>-110.335629999999</v>
      </c>
      <c r="J1668" s="37">
        <v>3816</v>
      </c>
      <c r="K1668" s="38">
        <v>365</v>
      </c>
      <c r="L1668" s="38">
        <v>730</v>
      </c>
      <c r="M1668" s="38">
        <v>1095</v>
      </c>
      <c r="N1668" s="38">
        <v>1460</v>
      </c>
      <c r="O1668" s="38">
        <v>1825</v>
      </c>
      <c r="P1668" s="38">
        <v>2190</v>
      </c>
      <c r="Q1668" s="40">
        <v>2.3290384453705478E-4</v>
      </c>
      <c r="R1668" s="41">
        <f t="shared" si="588"/>
        <v>3505.0081661108461</v>
      </c>
      <c r="S1668" s="41">
        <f t="shared" si="589"/>
        <v>3219.3611751844123</v>
      </c>
      <c r="T1668" s="41">
        <f t="shared" si="590"/>
        <v>2956.9935033232637</v>
      </c>
      <c r="U1668" s="41">
        <f t="shared" si="591"/>
        <v>2716.007960242337</v>
      </c>
      <c r="V1668" s="41">
        <f t="shared" si="592"/>
        <v>2494.6619706162091</v>
      </c>
      <c r="W1668" s="42">
        <f t="shared" si="593"/>
        <v>2291.3549734528274</v>
      </c>
      <c r="X1668" s="43"/>
      <c r="Y1668" s="176">
        <f t="shared" ref="Y1668:Y1683" si="649">J1668*$X$11</f>
        <v>5.6268599039999998</v>
      </c>
      <c r="Z1668" s="155">
        <f t="shared" si="594"/>
        <v>704.81762955924364</v>
      </c>
      <c r="AA1668" s="156">
        <f t="shared" si="595"/>
        <v>2252.1758737640198</v>
      </c>
      <c r="AB1668" s="43"/>
      <c r="AC1668" s="175"/>
      <c r="AD1668" s="37" t="s">
        <v>1383</v>
      </c>
      <c r="AE1668" s="57">
        <v>41265</v>
      </c>
      <c r="AF1668" s="41">
        <f t="shared" si="596"/>
        <v>3505.0081661108461</v>
      </c>
      <c r="AG1668" s="85">
        <f t="shared" ref="AG1668:AG1683" si="650">AF1668*$X$11</f>
        <v>5.1682887612897517</v>
      </c>
      <c r="AH1668" s="41">
        <f t="shared" si="597"/>
        <v>3219.3611751844123</v>
      </c>
      <c r="AI1668" s="87">
        <f t="shared" ref="AI1668:AI1683" si="651">AH1668*$X$11</f>
        <v>4.747089704701124</v>
      </c>
      <c r="AJ1668" s="155">
        <f t="shared" si="644"/>
        <v>2956.9935033232637</v>
      </c>
      <c r="AK1668" s="156"/>
      <c r="AL1668" s="85">
        <f t="shared" si="645"/>
        <v>4.360217028364298</v>
      </c>
      <c r="AM1668" s="41">
        <f t="shared" si="598"/>
        <v>2716.007960242337</v>
      </c>
      <c r="AN1668" s="85">
        <f t="shared" si="646"/>
        <v>4.0048732417275765</v>
      </c>
      <c r="AO1668" s="41">
        <f t="shared" si="599"/>
        <v>2494.6619706162091</v>
      </c>
      <c r="AP1668" s="91">
        <f t="shared" si="647"/>
        <v>3.6784888408003074</v>
      </c>
      <c r="AQ1668" s="42">
        <f t="shared" si="600"/>
        <v>2291.3549734528274</v>
      </c>
      <c r="AR1668" s="85">
        <f t="shared" si="648"/>
        <v>3.3787037279750258</v>
      </c>
    </row>
    <row r="1669" spans="1:44" x14ac:dyDescent="0.25">
      <c r="A1669" s="43" t="s">
        <v>1676</v>
      </c>
      <c r="B1669" s="4">
        <v>41266</v>
      </c>
      <c r="C1669" s="37">
        <v>4304752293</v>
      </c>
      <c r="D1669" s="38">
        <v>31</v>
      </c>
      <c r="E1669" s="38">
        <v>115</v>
      </c>
      <c r="F1669" s="38" t="s">
        <v>1695</v>
      </c>
      <c r="G1669" s="38" t="s">
        <v>1697</v>
      </c>
      <c r="H1669" s="38">
        <v>40.180439999999898</v>
      </c>
      <c r="I1669" s="39">
        <v>-109.82863</v>
      </c>
      <c r="J1669" s="37">
        <v>115</v>
      </c>
      <c r="K1669" s="38">
        <v>365</v>
      </c>
      <c r="L1669" s="38">
        <v>730</v>
      </c>
      <c r="M1669" s="38">
        <v>1095</v>
      </c>
      <c r="N1669" s="38">
        <v>1460</v>
      </c>
      <c r="O1669" s="38">
        <v>1825</v>
      </c>
      <c r="P1669" s="38">
        <v>2190</v>
      </c>
      <c r="Q1669" s="40">
        <v>2.3290384453705478E-4</v>
      </c>
      <c r="R1669" s="41">
        <f t="shared" ref="R1669:R1683" si="652">(J1669*(EXP(-Q1669*K1669)))</f>
        <v>105.62786664118116</v>
      </c>
      <c r="S1669" s="41">
        <f t="shared" ref="S1669:S1683" si="653">(J1669*(EXP(-Q1669*L1669)))</f>
        <v>97.019532271018704</v>
      </c>
      <c r="T1669" s="41">
        <f t="shared" ref="T1669:T1683" si="654">(J1669*(EXP(-Q1669*M1669)))</f>
        <v>89.112749707069</v>
      </c>
      <c r="U1669" s="41">
        <f t="shared" ref="U1669:U1683" si="655">(J1669*(EXP(-Q1669*N1669)))</f>
        <v>81.850344713802087</v>
      </c>
      <c r="V1669" s="41">
        <f t="shared" ref="V1669:V1683" si="656">(J1669*(EXP(-Q1669*O1669)))</f>
        <v>75.179802573601691</v>
      </c>
      <c r="W1669" s="42">
        <f t="shared" ref="W1669:W1683" si="657">(J1669*(EXP(-Q1669*P1669)))</f>
        <v>69.052888350910678</v>
      </c>
      <c r="X1669" s="43"/>
      <c r="Y1669" s="176">
        <f t="shared" si="649"/>
        <v>0.16957255999999998</v>
      </c>
      <c r="Z1669" s="155">
        <f t="shared" ref="Z1669:Z1682" si="658">(87/365)*T1669</f>
        <v>21.240573217849324</v>
      </c>
      <c r="AA1669" s="156">
        <f t="shared" ref="AA1669:AA1682" si="659">(278/365)*T1669</f>
        <v>67.872176489219669</v>
      </c>
      <c r="AB1669" s="43"/>
      <c r="AC1669" s="175"/>
      <c r="AD1669" s="37" t="s">
        <v>1676</v>
      </c>
      <c r="AE1669" s="57">
        <v>41266</v>
      </c>
      <c r="AF1669" s="41">
        <f t="shared" ref="AF1669:AF1683" si="660">R1669</f>
        <v>105.62786664118116</v>
      </c>
      <c r="AG1669" s="85">
        <f t="shared" si="650"/>
        <v>0.15575293698855383</v>
      </c>
      <c r="AH1669" s="41">
        <f t="shared" ref="AH1669:AH1683" si="661">S1669</f>
        <v>97.019532271018704</v>
      </c>
      <c r="AI1669" s="87">
        <f t="shared" si="651"/>
        <v>0.143059569193037</v>
      </c>
      <c r="AJ1669" s="155">
        <f t="shared" si="644"/>
        <v>89.112749707069</v>
      </c>
      <c r="AK1669" s="156"/>
      <c r="AL1669" s="85">
        <f t="shared" si="645"/>
        <v>0.13140067040406034</v>
      </c>
      <c r="AM1669" s="41">
        <f t="shared" ref="AM1669:AM1683" si="662">U1669</f>
        <v>81.850344713802087</v>
      </c>
      <c r="AN1669" s="85">
        <f t="shared" si="646"/>
        <v>0.12069193469566858</v>
      </c>
      <c r="AO1669" s="41">
        <f t="shared" ref="AO1669:AO1683" si="663">V1669</f>
        <v>75.179802573601691</v>
      </c>
      <c r="AP1669" s="91">
        <f t="shared" si="647"/>
        <v>0.11085592680608893</v>
      </c>
      <c r="AQ1669" s="42">
        <f t="shared" ref="AQ1669:AQ1683" si="664">W1669</f>
        <v>69.052888350910678</v>
      </c>
      <c r="AR1669" s="85">
        <f t="shared" si="648"/>
        <v>0.10182152220050524</v>
      </c>
    </row>
    <row r="1670" spans="1:44" x14ac:dyDescent="0.25">
      <c r="A1670" s="43" t="s">
        <v>1675</v>
      </c>
      <c r="B1670" s="4">
        <v>41270</v>
      </c>
      <c r="C1670" s="37">
        <v>4304752227</v>
      </c>
      <c r="D1670" s="38">
        <v>8</v>
      </c>
      <c r="E1670" s="38">
        <v>1302</v>
      </c>
      <c r="F1670" s="38" t="s">
        <v>1695</v>
      </c>
      <c r="G1670" s="38" t="s">
        <v>1697</v>
      </c>
      <c r="H1670" s="38">
        <v>40.31832</v>
      </c>
      <c r="I1670" s="39">
        <v>-109.810239999999</v>
      </c>
      <c r="J1670" s="37">
        <v>1302</v>
      </c>
      <c r="K1670" s="38">
        <v>365</v>
      </c>
      <c r="L1670" s="38">
        <v>730</v>
      </c>
      <c r="M1670" s="38">
        <v>1095</v>
      </c>
      <c r="N1670" s="38">
        <v>1460</v>
      </c>
      <c r="O1670" s="38">
        <v>1825</v>
      </c>
      <c r="P1670" s="38">
        <v>2190</v>
      </c>
      <c r="Q1670" s="40">
        <v>2.3290384453705478E-4</v>
      </c>
      <c r="R1670" s="41">
        <f t="shared" si="652"/>
        <v>1195.8911510158075</v>
      </c>
      <c r="S1670" s="41">
        <f t="shared" si="653"/>
        <v>1098.4298349292726</v>
      </c>
      <c r="T1670" s="41">
        <f t="shared" si="654"/>
        <v>1008.9113053791639</v>
      </c>
      <c r="U1670" s="41">
        <f t="shared" si="655"/>
        <v>926.68825058582888</v>
      </c>
      <c r="V1670" s="41">
        <f t="shared" si="656"/>
        <v>851.16611261590776</v>
      </c>
      <c r="W1670" s="42">
        <f t="shared" si="657"/>
        <v>781.79878811204958</v>
      </c>
      <c r="X1670" s="43"/>
      <c r="Y1670" s="176">
        <f t="shared" si="649"/>
        <v>1.9198562879999999</v>
      </c>
      <c r="Z1670" s="155">
        <f t="shared" si="658"/>
        <v>240.48022895338974</v>
      </c>
      <c r="AA1670" s="156">
        <f t="shared" si="659"/>
        <v>768.43107642577411</v>
      </c>
      <c r="AB1670" s="43"/>
      <c r="AC1670" s="175"/>
      <c r="AD1670" s="37" t="s">
        <v>1675</v>
      </c>
      <c r="AE1670" s="57">
        <v>41270</v>
      </c>
      <c r="AF1670" s="41">
        <f t="shared" si="660"/>
        <v>1195.8911510158075</v>
      </c>
      <c r="AG1670" s="85">
        <f t="shared" si="650"/>
        <v>1.7633941213834528</v>
      </c>
      <c r="AH1670" s="41">
        <f t="shared" si="661"/>
        <v>1098.4298349292726</v>
      </c>
      <c r="AI1670" s="87">
        <f t="shared" si="651"/>
        <v>1.6196831225159494</v>
      </c>
      <c r="AJ1670" s="155">
        <f t="shared" si="644"/>
        <v>1008.9113053791639</v>
      </c>
      <c r="AK1670" s="156"/>
      <c r="AL1670" s="85">
        <f t="shared" si="645"/>
        <v>1.4876841118790138</v>
      </c>
      <c r="AM1670" s="41">
        <f t="shared" si="662"/>
        <v>926.68825058582888</v>
      </c>
      <c r="AN1670" s="85">
        <f t="shared" si="646"/>
        <v>1.3664425997718304</v>
      </c>
      <c r="AO1670" s="41">
        <f t="shared" si="663"/>
        <v>851.16611261590776</v>
      </c>
      <c r="AP1670" s="91">
        <f t="shared" si="647"/>
        <v>1.2550818843611111</v>
      </c>
      <c r="AQ1670" s="42">
        <f t="shared" si="664"/>
        <v>781.79878811204958</v>
      </c>
      <c r="AR1670" s="85">
        <f t="shared" si="648"/>
        <v>1.1527967122178939</v>
      </c>
    </row>
    <row r="1671" spans="1:44" x14ac:dyDescent="0.25">
      <c r="A1671" s="43" t="s">
        <v>1663</v>
      </c>
      <c r="B1671" s="4">
        <v>41271</v>
      </c>
      <c r="C1671" s="37">
        <v>4304752116</v>
      </c>
      <c r="D1671" s="38">
        <v>31</v>
      </c>
      <c r="E1671" s="38">
        <v>823</v>
      </c>
      <c r="F1671" s="38" t="s">
        <v>1695</v>
      </c>
      <c r="G1671" s="38" t="s">
        <v>1697</v>
      </c>
      <c r="H1671" s="38">
        <v>40.19135</v>
      </c>
      <c r="I1671" s="39">
        <v>-109.87652</v>
      </c>
      <c r="J1671" s="37">
        <v>823</v>
      </c>
      <c r="K1671" s="38">
        <v>365</v>
      </c>
      <c r="L1671" s="38">
        <v>730</v>
      </c>
      <c r="M1671" s="38">
        <v>1095</v>
      </c>
      <c r="N1671" s="38">
        <v>1460</v>
      </c>
      <c r="O1671" s="38">
        <v>1825</v>
      </c>
      <c r="P1671" s="38">
        <v>2190</v>
      </c>
      <c r="Q1671" s="40">
        <v>2.3290384453705478E-4</v>
      </c>
      <c r="R1671" s="41">
        <f t="shared" si="652"/>
        <v>755.92812387558342</v>
      </c>
      <c r="S1671" s="41">
        <f t="shared" si="653"/>
        <v>694.3223918178121</v>
      </c>
      <c r="T1671" s="41">
        <f t="shared" si="654"/>
        <v>637.73733051232864</v>
      </c>
      <c r="U1671" s="41">
        <f t="shared" si="655"/>
        <v>585.76377129964453</v>
      </c>
      <c r="V1671" s="41">
        <f t="shared" si="656"/>
        <v>538.02589146151468</v>
      </c>
      <c r="W1671" s="42">
        <f t="shared" si="657"/>
        <v>494.178496633039</v>
      </c>
      <c r="X1671" s="43"/>
      <c r="Y1671" s="176">
        <f t="shared" si="649"/>
        <v>1.2135497120000001</v>
      </c>
      <c r="Z1671" s="155">
        <f t="shared" si="658"/>
        <v>152.00862398513038</v>
      </c>
      <c r="AA1671" s="156">
        <f t="shared" si="659"/>
        <v>485.72870652719826</v>
      </c>
      <c r="AB1671" s="43"/>
      <c r="AC1671" s="175"/>
      <c r="AD1671" s="37" t="s">
        <v>1663</v>
      </c>
      <c r="AE1671" s="57">
        <v>41271</v>
      </c>
      <c r="AF1671" s="41">
        <f t="shared" si="660"/>
        <v>755.92812387558342</v>
      </c>
      <c r="AG1671" s="85">
        <f t="shared" si="650"/>
        <v>1.1146492794919982</v>
      </c>
      <c r="AH1671" s="41">
        <f t="shared" si="661"/>
        <v>694.3223918178121</v>
      </c>
      <c r="AI1671" s="87">
        <f t="shared" si="651"/>
        <v>1.0238089169206039</v>
      </c>
      <c r="AJ1671" s="155">
        <f t="shared" si="644"/>
        <v>637.73733051232864</v>
      </c>
      <c r="AK1671" s="156"/>
      <c r="AL1671" s="85">
        <f t="shared" si="645"/>
        <v>0.94037175428297104</v>
      </c>
      <c r="AM1671" s="41">
        <f t="shared" si="662"/>
        <v>585.76377129964453</v>
      </c>
      <c r="AN1671" s="85">
        <f t="shared" si="646"/>
        <v>0.86373445438726304</v>
      </c>
      <c r="AO1671" s="41">
        <f t="shared" si="663"/>
        <v>538.02589146151468</v>
      </c>
      <c r="AP1671" s="91">
        <f t="shared" si="647"/>
        <v>0.79334285009922767</v>
      </c>
      <c r="AQ1671" s="42">
        <f t="shared" si="664"/>
        <v>494.178496633039</v>
      </c>
      <c r="AR1671" s="85">
        <f t="shared" si="648"/>
        <v>0.72868793713926783</v>
      </c>
    </row>
    <row r="1672" spans="1:44" x14ac:dyDescent="0.25">
      <c r="A1672" s="43" t="s">
        <v>1369</v>
      </c>
      <c r="B1672" s="4">
        <v>41274</v>
      </c>
      <c r="C1672" s="37">
        <v>4301351344</v>
      </c>
      <c r="D1672" s="38">
        <v>2</v>
      </c>
      <c r="E1672" s="38">
        <v>79</v>
      </c>
      <c r="F1672" s="38" t="s">
        <v>1695</v>
      </c>
      <c r="G1672" s="38" t="s">
        <v>1696</v>
      </c>
      <c r="H1672" s="38">
        <v>40.062959999999897</v>
      </c>
      <c r="I1672" s="39">
        <v>-110.59468</v>
      </c>
      <c r="J1672" s="37">
        <v>79</v>
      </c>
      <c r="K1672" s="38">
        <v>365</v>
      </c>
      <c r="L1672" s="38">
        <v>730</v>
      </c>
      <c r="M1672" s="38">
        <v>1095</v>
      </c>
      <c r="N1672" s="38">
        <v>1460</v>
      </c>
      <c r="O1672" s="38">
        <v>1825</v>
      </c>
      <c r="P1672" s="38">
        <v>2190</v>
      </c>
      <c r="Q1672" s="40">
        <v>2.3290384453705478E-4</v>
      </c>
      <c r="R1672" s="41">
        <f t="shared" si="652"/>
        <v>72.561751866550537</v>
      </c>
      <c r="S1672" s="41">
        <f t="shared" si="653"/>
        <v>66.648200429656328</v>
      </c>
      <c r="T1672" s="41">
        <f t="shared" si="654"/>
        <v>61.216584581377838</v>
      </c>
      <c r="U1672" s="41">
        <f t="shared" si="655"/>
        <v>56.227628107742305</v>
      </c>
      <c r="V1672" s="41">
        <f t="shared" si="656"/>
        <v>51.645255680995938</v>
      </c>
      <c r="W1672" s="42">
        <f t="shared" si="657"/>
        <v>47.436331997582116</v>
      </c>
      <c r="X1672" s="43"/>
      <c r="Y1672" s="176">
        <f t="shared" si="649"/>
        <v>0.11648897599999999</v>
      </c>
      <c r="Z1672" s="155">
        <f t="shared" si="658"/>
        <v>14.591350297479101</v>
      </c>
      <c r="AA1672" s="156">
        <f t="shared" si="659"/>
        <v>46.625234283898735</v>
      </c>
      <c r="AB1672" s="43"/>
      <c r="AC1672" s="175"/>
      <c r="AD1672" s="37" t="s">
        <v>1369</v>
      </c>
      <c r="AE1672" s="57">
        <v>41274</v>
      </c>
      <c r="AF1672" s="41">
        <f t="shared" si="660"/>
        <v>72.561751866550537</v>
      </c>
      <c r="AG1672" s="85">
        <f t="shared" si="650"/>
        <v>0.10699549584431089</v>
      </c>
      <c r="AH1672" s="41">
        <f t="shared" si="661"/>
        <v>66.648200429656328</v>
      </c>
      <c r="AI1672" s="87">
        <f t="shared" si="651"/>
        <v>9.8275704054347157E-2</v>
      </c>
      <c r="AJ1672" s="155">
        <f t="shared" si="644"/>
        <v>61.216584581377838</v>
      </c>
      <c r="AK1672" s="156"/>
      <c r="AL1672" s="85">
        <f t="shared" si="645"/>
        <v>9.0266547494963198E-2</v>
      </c>
      <c r="AM1672" s="41">
        <f t="shared" si="662"/>
        <v>56.227628107742305</v>
      </c>
      <c r="AN1672" s="85">
        <f t="shared" si="646"/>
        <v>8.2910111660502772E-2</v>
      </c>
      <c r="AO1672" s="41">
        <f t="shared" si="663"/>
        <v>51.645255680995938</v>
      </c>
      <c r="AP1672" s="91">
        <f t="shared" si="647"/>
        <v>7.6153201892878469E-2</v>
      </c>
      <c r="AQ1672" s="42">
        <f t="shared" si="664"/>
        <v>47.436331997582116</v>
      </c>
      <c r="AR1672" s="85">
        <f t="shared" si="648"/>
        <v>6.9946958729042719E-2</v>
      </c>
    </row>
    <row r="1673" spans="1:44" x14ac:dyDescent="0.25">
      <c r="A1673" s="43" t="s">
        <v>1681</v>
      </c>
      <c r="B1673" s="4">
        <v>41274</v>
      </c>
      <c r="C1673" s="37">
        <v>4304752878</v>
      </c>
      <c r="D1673" s="38">
        <v>3</v>
      </c>
      <c r="E1673" s="38">
        <v>100</v>
      </c>
      <c r="F1673" s="38" t="s">
        <v>1695</v>
      </c>
      <c r="G1673" s="38" t="s">
        <v>1697</v>
      </c>
      <c r="H1673" s="38">
        <v>40.370220000000003</v>
      </c>
      <c r="I1673" s="39">
        <v>-109.80759</v>
      </c>
      <c r="J1673" s="37">
        <v>100</v>
      </c>
      <c r="K1673" s="38">
        <v>365</v>
      </c>
      <c r="L1673" s="38">
        <v>730</v>
      </c>
      <c r="M1673" s="38">
        <v>1095</v>
      </c>
      <c r="N1673" s="38">
        <v>1460</v>
      </c>
      <c r="O1673" s="38">
        <v>1825</v>
      </c>
      <c r="P1673" s="38">
        <v>2190</v>
      </c>
      <c r="Q1673" s="40">
        <v>2.3290384453705478E-4</v>
      </c>
      <c r="R1673" s="41">
        <f t="shared" si="652"/>
        <v>91.850318818418401</v>
      </c>
      <c r="S1673" s="41">
        <f t="shared" si="653"/>
        <v>84.36481067045105</v>
      </c>
      <c r="T1673" s="41">
        <f t="shared" si="654"/>
        <v>77.489347571364348</v>
      </c>
      <c r="U1673" s="41">
        <f t="shared" si="655"/>
        <v>71.174212794610511</v>
      </c>
      <c r="V1673" s="41">
        <f t="shared" si="656"/>
        <v>65.373741368349286</v>
      </c>
      <c r="W1673" s="42">
        <f t="shared" si="657"/>
        <v>60.045989870357111</v>
      </c>
      <c r="X1673" s="43"/>
      <c r="Y1673" s="176">
        <f t="shared" si="649"/>
        <v>0.14745439999999999</v>
      </c>
      <c r="Z1673" s="155">
        <f t="shared" si="658"/>
        <v>18.470063667695062</v>
      </c>
      <c r="AA1673" s="156">
        <f t="shared" si="659"/>
        <v>59.019283903669283</v>
      </c>
      <c r="AB1673" s="43"/>
      <c r="AC1673" s="175"/>
      <c r="AD1673" s="37" t="s">
        <v>1681</v>
      </c>
      <c r="AE1673" s="57">
        <v>41274</v>
      </c>
      <c r="AF1673" s="41">
        <f t="shared" si="660"/>
        <v>91.850318818418401</v>
      </c>
      <c r="AG1673" s="85">
        <f t="shared" si="650"/>
        <v>0.13543733651178594</v>
      </c>
      <c r="AH1673" s="41">
        <f t="shared" si="661"/>
        <v>84.36481067045105</v>
      </c>
      <c r="AI1673" s="87">
        <f t="shared" si="651"/>
        <v>0.12439962538524957</v>
      </c>
      <c r="AJ1673" s="155">
        <f t="shared" si="644"/>
        <v>77.489347571364348</v>
      </c>
      <c r="AK1673" s="156"/>
      <c r="AL1673" s="85">
        <f t="shared" si="645"/>
        <v>0.11426145252526987</v>
      </c>
      <c r="AM1673" s="41">
        <f t="shared" si="662"/>
        <v>71.174212794610511</v>
      </c>
      <c r="AN1673" s="85">
        <f t="shared" si="646"/>
        <v>0.10494950843101616</v>
      </c>
      <c r="AO1673" s="41">
        <f t="shared" si="663"/>
        <v>65.373741368349286</v>
      </c>
      <c r="AP1673" s="91">
        <f t="shared" si="647"/>
        <v>9.6396458092251225E-2</v>
      </c>
      <c r="AQ1673" s="42">
        <f t="shared" si="664"/>
        <v>60.045989870357111</v>
      </c>
      <c r="AR1673" s="85">
        <f t="shared" si="648"/>
        <v>8.8540454087395859E-2</v>
      </c>
    </row>
    <row r="1674" spans="1:44" x14ac:dyDescent="0.25">
      <c r="A1674" s="13" t="s">
        <v>1295</v>
      </c>
      <c r="B1674" s="4">
        <v>41244</v>
      </c>
      <c r="C1674" s="37">
        <v>4301350957</v>
      </c>
      <c r="D1674" s="38">
        <v>10</v>
      </c>
      <c r="E1674" s="38">
        <v>75</v>
      </c>
      <c r="F1674" s="38" t="s">
        <v>1695</v>
      </c>
      <c r="G1674" s="38" t="s">
        <v>1696</v>
      </c>
      <c r="H1674" s="38">
        <v>40.080950000000001</v>
      </c>
      <c r="I1674" s="39">
        <v>-110.13936</v>
      </c>
      <c r="J1674" s="37">
        <v>75</v>
      </c>
      <c r="K1674" s="38">
        <v>365</v>
      </c>
      <c r="L1674" s="38">
        <v>730</v>
      </c>
      <c r="M1674" s="38">
        <v>1095</v>
      </c>
      <c r="N1674" s="38">
        <v>1460</v>
      </c>
      <c r="O1674" s="38">
        <v>1825</v>
      </c>
      <c r="P1674" s="38">
        <v>2190</v>
      </c>
      <c r="Q1674" s="40">
        <v>2.3290384453705478E-4</v>
      </c>
      <c r="R1674" s="41">
        <f t="shared" si="652"/>
        <v>68.887739113813794</v>
      </c>
      <c r="S1674" s="41">
        <f t="shared" si="653"/>
        <v>63.273608002838287</v>
      </c>
      <c r="T1674" s="41">
        <f t="shared" si="654"/>
        <v>58.117010678523265</v>
      </c>
      <c r="U1674" s="41">
        <f t="shared" si="655"/>
        <v>53.380659595957887</v>
      </c>
      <c r="V1674" s="41">
        <f t="shared" si="656"/>
        <v>49.030306026261968</v>
      </c>
      <c r="W1674" s="42">
        <f t="shared" si="657"/>
        <v>45.034492402767832</v>
      </c>
      <c r="X1674" s="43"/>
      <c r="Y1674" s="176">
        <f t="shared" si="649"/>
        <v>0.11059079999999999</v>
      </c>
      <c r="Z1674" s="155">
        <f t="shared" si="658"/>
        <v>13.852547750771299</v>
      </c>
      <c r="AA1674" s="156">
        <f t="shared" si="659"/>
        <v>44.264462927751964</v>
      </c>
      <c r="AD1674" s="58" t="s">
        <v>1295</v>
      </c>
      <c r="AE1674" s="57">
        <v>41244</v>
      </c>
      <c r="AF1674" s="41">
        <f t="shared" si="660"/>
        <v>68.887739113813794</v>
      </c>
      <c r="AG1674" s="85">
        <f t="shared" si="650"/>
        <v>0.10157800238383945</v>
      </c>
      <c r="AH1674" s="41">
        <f t="shared" si="661"/>
        <v>63.273608002838287</v>
      </c>
      <c r="AI1674" s="87">
        <f t="shared" si="651"/>
        <v>9.3299719038937176E-2</v>
      </c>
      <c r="AJ1674" s="155">
        <f t="shared" si="644"/>
        <v>58.117010678523265</v>
      </c>
      <c r="AK1674" s="156"/>
      <c r="AL1674" s="85">
        <f t="shared" si="645"/>
        <v>8.5696089393952402E-2</v>
      </c>
      <c r="AM1674" s="41">
        <f t="shared" si="662"/>
        <v>53.380659595957887</v>
      </c>
      <c r="AN1674" s="85">
        <f t="shared" si="646"/>
        <v>7.871213132326213E-2</v>
      </c>
      <c r="AO1674" s="41">
        <f t="shared" si="663"/>
        <v>49.030306026261968</v>
      </c>
      <c r="AP1674" s="91">
        <f t="shared" si="647"/>
        <v>7.2297343569188419E-2</v>
      </c>
      <c r="AQ1674" s="42">
        <f t="shared" si="664"/>
        <v>45.034492402767832</v>
      </c>
      <c r="AR1674" s="85">
        <f t="shared" si="648"/>
        <v>6.640534056554688E-2</v>
      </c>
    </row>
    <row r="1675" spans="1:44" x14ac:dyDescent="0.25">
      <c r="A1675" s="13" t="s">
        <v>333</v>
      </c>
      <c r="B1675" s="4">
        <v>36110</v>
      </c>
      <c r="C1675" s="7">
        <v>4301332091</v>
      </c>
      <c r="D1675" s="8">
        <v>195</v>
      </c>
      <c r="E1675" s="8">
        <v>314</v>
      </c>
      <c r="F1675" s="8" t="s">
        <v>1695</v>
      </c>
      <c r="G1675" s="8" t="s">
        <v>1696</v>
      </c>
      <c r="H1675" s="8">
        <v>40.110309999999899</v>
      </c>
      <c r="I1675" s="9">
        <v>-110.34074</v>
      </c>
      <c r="J1675" s="7">
        <v>314</v>
      </c>
      <c r="K1675" s="8">
        <v>365</v>
      </c>
      <c r="L1675" s="8">
        <v>730</v>
      </c>
      <c r="M1675" s="8">
        <v>1095</v>
      </c>
      <c r="N1675" s="8">
        <v>1460</v>
      </c>
      <c r="O1675" s="8">
        <v>1825</v>
      </c>
      <c r="P1675" s="8">
        <v>2190</v>
      </c>
      <c r="Q1675" s="6">
        <v>2.3290384453705478E-4</v>
      </c>
      <c r="R1675" s="33">
        <f t="shared" si="652"/>
        <v>288.41000108983377</v>
      </c>
      <c r="S1675" s="31">
        <f t="shared" si="653"/>
        <v>264.9055055052163</v>
      </c>
      <c r="T1675" s="31">
        <f t="shared" si="654"/>
        <v>243.31655137408407</v>
      </c>
      <c r="U1675" s="31">
        <f t="shared" si="655"/>
        <v>223.487028175077</v>
      </c>
      <c r="V1675" s="31">
        <f t="shared" si="656"/>
        <v>205.27354789661678</v>
      </c>
      <c r="W1675" s="20">
        <f t="shared" si="657"/>
        <v>188.54440819292131</v>
      </c>
      <c r="Y1675" s="153">
        <f t="shared" si="649"/>
        <v>0.46300681599999999</v>
      </c>
      <c r="Z1675" s="155">
        <f t="shared" si="658"/>
        <v>57.995999916562504</v>
      </c>
      <c r="AA1675" s="156">
        <f t="shared" si="659"/>
        <v>185.32055145752156</v>
      </c>
      <c r="AD1675" s="58" t="s">
        <v>333</v>
      </c>
      <c r="AE1675" s="57">
        <v>36110</v>
      </c>
      <c r="AF1675" s="33">
        <f t="shared" si="660"/>
        <v>288.41000108983377</v>
      </c>
      <c r="AG1675" s="84">
        <f t="shared" si="650"/>
        <v>0.42527323664700784</v>
      </c>
      <c r="AH1675" s="31">
        <f t="shared" si="661"/>
        <v>264.9055055052163</v>
      </c>
      <c r="AI1675" s="88">
        <f t="shared" si="651"/>
        <v>0.39061482370968365</v>
      </c>
      <c r="AJ1675" s="155">
        <f t="shared" si="644"/>
        <v>243.31655137408407</v>
      </c>
      <c r="AK1675" s="156"/>
      <c r="AL1675" s="86">
        <f t="shared" ref="AL1675:AL1683" si="665">AJ1675*$X$11</f>
        <v>0.35878096092934741</v>
      </c>
      <c r="AM1675" s="31">
        <f t="shared" si="662"/>
        <v>223.487028175077</v>
      </c>
      <c r="AN1675" s="86">
        <f t="shared" si="646"/>
        <v>0.32954145647339073</v>
      </c>
      <c r="AO1675" s="31">
        <f t="shared" si="663"/>
        <v>205.27354789661678</v>
      </c>
      <c r="AP1675" s="89">
        <f t="shared" si="647"/>
        <v>0.3026848784096689</v>
      </c>
      <c r="AQ1675" s="20">
        <f t="shared" si="664"/>
        <v>188.54440819292131</v>
      </c>
      <c r="AR1675" s="86">
        <f t="shared" si="648"/>
        <v>0.27801702583442295</v>
      </c>
    </row>
    <row r="1676" spans="1:44" x14ac:dyDescent="0.25">
      <c r="A1676" s="13" t="s">
        <v>285</v>
      </c>
      <c r="B1676" s="4">
        <v>34110</v>
      </c>
      <c r="C1676" s="7">
        <v>4301331378</v>
      </c>
      <c r="D1676" s="8">
        <v>350</v>
      </c>
      <c r="E1676" s="8">
        <v>9827</v>
      </c>
      <c r="F1676" s="8" t="s">
        <v>1695</v>
      </c>
      <c r="G1676" s="8" t="s">
        <v>1696</v>
      </c>
      <c r="H1676" s="8">
        <v>40.340029999999899</v>
      </c>
      <c r="I1676" s="9">
        <v>-110.120369999999</v>
      </c>
      <c r="J1676" s="7">
        <v>9827</v>
      </c>
      <c r="K1676" s="8">
        <v>365</v>
      </c>
      <c r="L1676" s="8">
        <v>730</v>
      </c>
      <c r="M1676" s="8">
        <v>1095</v>
      </c>
      <c r="N1676" s="8">
        <v>1460</v>
      </c>
      <c r="O1676" s="8">
        <v>1825</v>
      </c>
      <c r="P1676" s="8">
        <v>2190</v>
      </c>
      <c r="Q1676" s="6">
        <v>2.3290384453705478E-4</v>
      </c>
      <c r="R1676" s="33">
        <f t="shared" si="652"/>
        <v>9026.1308302859761</v>
      </c>
      <c r="S1676" s="31">
        <f t="shared" si="653"/>
        <v>8290.5299445852252</v>
      </c>
      <c r="T1676" s="31">
        <f t="shared" si="654"/>
        <v>7614.8781858379753</v>
      </c>
      <c r="U1676" s="31">
        <f t="shared" si="655"/>
        <v>6994.2898913263753</v>
      </c>
      <c r="V1676" s="31">
        <f t="shared" si="656"/>
        <v>6424.2775642676852</v>
      </c>
      <c r="W1676" s="20">
        <f t="shared" si="657"/>
        <v>5900.7194245599931</v>
      </c>
      <c r="Y1676" s="153">
        <f t="shared" si="649"/>
        <v>14.490343888</v>
      </c>
      <c r="Z1676" s="155">
        <f t="shared" si="658"/>
        <v>1815.053156624394</v>
      </c>
      <c r="AA1676" s="156">
        <f t="shared" si="659"/>
        <v>5799.8250292135808</v>
      </c>
      <c r="AD1676" s="58" t="s">
        <v>285</v>
      </c>
      <c r="AE1676" s="57">
        <v>34110</v>
      </c>
      <c r="AF1676" s="33">
        <f t="shared" si="660"/>
        <v>9026.1308302859761</v>
      </c>
      <c r="AG1676" s="84">
        <f t="shared" si="650"/>
        <v>13.309427059013204</v>
      </c>
      <c r="AH1676" s="31">
        <f t="shared" si="661"/>
        <v>8290.5299445852252</v>
      </c>
      <c r="AI1676" s="88">
        <f t="shared" si="651"/>
        <v>12.224751186608476</v>
      </c>
      <c r="AJ1676" s="155">
        <f t="shared" si="644"/>
        <v>7614.8781858379753</v>
      </c>
      <c r="AK1676" s="156"/>
      <c r="AL1676" s="86">
        <f t="shared" si="665"/>
        <v>11.228472939658271</v>
      </c>
      <c r="AM1676" s="31">
        <f t="shared" si="662"/>
        <v>6994.2898913263753</v>
      </c>
      <c r="AN1676" s="86">
        <f t="shared" si="646"/>
        <v>10.313388193515959</v>
      </c>
      <c r="AO1676" s="31">
        <f t="shared" si="663"/>
        <v>6424.2775642676852</v>
      </c>
      <c r="AP1676" s="89">
        <f t="shared" si="647"/>
        <v>9.4728799367255299</v>
      </c>
      <c r="AQ1676" s="20">
        <f t="shared" si="664"/>
        <v>5900.7194245599931</v>
      </c>
      <c r="AR1676" s="86">
        <f t="shared" si="648"/>
        <v>8.7008704231683893</v>
      </c>
    </row>
    <row r="1677" spans="1:44" x14ac:dyDescent="0.25">
      <c r="A1677" s="36" t="s">
        <v>193</v>
      </c>
      <c r="B1677" s="11"/>
      <c r="C1677" s="7">
        <v>4301330934</v>
      </c>
      <c r="D1677" s="8">
        <v>301</v>
      </c>
      <c r="E1677" s="8">
        <v>669</v>
      </c>
      <c r="F1677" s="8" t="s">
        <v>1695</v>
      </c>
      <c r="G1677" s="8" t="s">
        <v>1696</v>
      </c>
      <c r="H1677" s="8">
        <v>40.076099999999897</v>
      </c>
      <c r="I1677" s="9">
        <v>-110.17819</v>
      </c>
      <c r="J1677" s="7">
        <v>669</v>
      </c>
      <c r="K1677" s="8">
        <v>365</v>
      </c>
      <c r="L1677" s="8">
        <v>730</v>
      </c>
      <c r="M1677" s="8">
        <v>1095</v>
      </c>
      <c r="N1677" s="8">
        <v>1460</v>
      </c>
      <c r="O1677" s="8">
        <v>1825</v>
      </c>
      <c r="P1677" s="8">
        <v>2190</v>
      </c>
      <c r="Q1677" s="6">
        <v>2.3290384453705478E-4</v>
      </c>
      <c r="R1677" s="33">
        <f t="shared" si="652"/>
        <v>614.47863289521911</v>
      </c>
      <c r="S1677" s="31">
        <f t="shared" si="653"/>
        <v>564.40058338531753</v>
      </c>
      <c r="T1677" s="31">
        <f t="shared" si="654"/>
        <v>518.40373525242751</v>
      </c>
      <c r="U1677" s="31">
        <f t="shared" si="655"/>
        <v>476.15548359594436</v>
      </c>
      <c r="V1677" s="31">
        <f t="shared" si="656"/>
        <v>437.35032975425679</v>
      </c>
      <c r="W1677" s="20">
        <f t="shared" si="657"/>
        <v>401.70767223268905</v>
      </c>
      <c r="Y1677" s="153">
        <f t="shared" si="649"/>
        <v>0.98646993599999999</v>
      </c>
      <c r="Z1677" s="155">
        <f t="shared" si="658"/>
        <v>123.56472593687998</v>
      </c>
      <c r="AA1677" s="156">
        <f t="shared" si="659"/>
        <v>394.83900931554751</v>
      </c>
      <c r="AD1677" s="59" t="s">
        <v>193</v>
      </c>
      <c r="AE1677" s="16"/>
      <c r="AF1677" s="33">
        <f t="shared" si="660"/>
        <v>614.47863289521911</v>
      </c>
      <c r="AG1677" s="84">
        <f t="shared" si="650"/>
        <v>0.90607578126384791</v>
      </c>
      <c r="AH1677" s="31">
        <f t="shared" si="661"/>
        <v>564.40058338531753</v>
      </c>
      <c r="AI1677" s="88">
        <f t="shared" si="651"/>
        <v>0.83223349382731959</v>
      </c>
      <c r="AJ1677" s="155">
        <f t="shared" si="644"/>
        <v>518.40373525242751</v>
      </c>
      <c r="AK1677" s="156"/>
      <c r="AL1677" s="86">
        <f t="shared" si="665"/>
        <v>0.76440911739405548</v>
      </c>
      <c r="AM1677" s="31">
        <f t="shared" si="662"/>
        <v>476.15548359594436</v>
      </c>
      <c r="AN1677" s="86">
        <f t="shared" si="646"/>
        <v>0.70211221140349811</v>
      </c>
      <c r="AO1677" s="31">
        <f t="shared" si="663"/>
        <v>437.35032975425679</v>
      </c>
      <c r="AP1677" s="89">
        <f t="shared" si="647"/>
        <v>0.64489230463716085</v>
      </c>
      <c r="AQ1677" s="20">
        <f t="shared" si="664"/>
        <v>401.70767223268905</v>
      </c>
      <c r="AR1677" s="86">
        <f t="shared" si="648"/>
        <v>0.59233563784467824</v>
      </c>
    </row>
    <row r="1678" spans="1:44" x14ac:dyDescent="0.25">
      <c r="A1678" s="36" t="s">
        <v>216</v>
      </c>
      <c r="B1678" s="11"/>
      <c r="C1678" s="7">
        <v>4301331094</v>
      </c>
      <c r="D1678" s="8">
        <v>246</v>
      </c>
      <c r="E1678" s="8">
        <v>924</v>
      </c>
      <c r="F1678" s="8" t="s">
        <v>1695</v>
      </c>
      <c r="G1678" s="8" t="s">
        <v>1696</v>
      </c>
      <c r="H1678" s="8">
        <v>40.025779999999898</v>
      </c>
      <c r="I1678" s="9">
        <v>-110.12737</v>
      </c>
      <c r="J1678" s="7">
        <v>924</v>
      </c>
      <c r="K1678" s="8">
        <v>365</v>
      </c>
      <c r="L1678" s="8">
        <v>730</v>
      </c>
      <c r="M1678" s="8">
        <v>1095</v>
      </c>
      <c r="N1678" s="8">
        <v>1460</v>
      </c>
      <c r="O1678" s="8">
        <v>1825</v>
      </c>
      <c r="P1678" s="8">
        <v>2190</v>
      </c>
      <c r="Q1678" s="6">
        <v>2.3290384453705478E-4</v>
      </c>
      <c r="R1678" s="33">
        <f t="shared" si="652"/>
        <v>848.69694588218601</v>
      </c>
      <c r="S1678" s="31">
        <f t="shared" si="653"/>
        <v>779.53085059496766</v>
      </c>
      <c r="T1678" s="31">
        <f t="shared" si="654"/>
        <v>716.00157155940667</v>
      </c>
      <c r="U1678" s="31">
        <f t="shared" si="655"/>
        <v>657.64972622220114</v>
      </c>
      <c r="V1678" s="31">
        <f t="shared" si="656"/>
        <v>604.05337024354742</v>
      </c>
      <c r="W1678" s="20">
        <f t="shared" si="657"/>
        <v>554.82494640209973</v>
      </c>
      <c r="Y1678" s="153">
        <f t="shared" si="649"/>
        <v>1.362478656</v>
      </c>
      <c r="Z1678" s="155">
        <f t="shared" si="658"/>
        <v>170.66338828950239</v>
      </c>
      <c r="AA1678" s="156">
        <f t="shared" si="659"/>
        <v>545.33818326990422</v>
      </c>
      <c r="AD1678" s="59" t="s">
        <v>216</v>
      </c>
      <c r="AE1678" s="16"/>
      <c r="AF1678" s="33">
        <f t="shared" si="660"/>
        <v>848.69694588218601</v>
      </c>
      <c r="AG1678" s="84">
        <f t="shared" si="650"/>
        <v>1.251440989368902</v>
      </c>
      <c r="AH1678" s="31">
        <f t="shared" si="661"/>
        <v>779.53085059496766</v>
      </c>
      <c r="AI1678" s="88">
        <f t="shared" si="651"/>
        <v>1.1494525385597059</v>
      </c>
      <c r="AJ1678" s="155">
        <f t="shared" si="644"/>
        <v>716.00157155940667</v>
      </c>
      <c r="AK1678" s="156"/>
      <c r="AL1678" s="86">
        <f t="shared" si="665"/>
        <v>1.0557758213334938</v>
      </c>
      <c r="AM1678" s="31">
        <f t="shared" si="662"/>
        <v>657.64972622220114</v>
      </c>
      <c r="AN1678" s="86">
        <f t="shared" si="646"/>
        <v>0.96973345790258936</v>
      </c>
      <c r="AO1678" s="31">
        <f t="shared" si="663"/>
        <v>604.05337024354742</v>
      </c>
      <c r="AP1678" s="89">
        <f t="shared" si="647"/>
        <v>0.89070327277240136</v>
      </c>
      <c r="AQ1678" s="20">
        <f t="shared" si="664"/>
        <v>554.82494640209973</v>
      </c>
      <c r="AR1678" s="86">
        <f t="shared" si="648"/>
        <v>0.81811379576753773</v>
      </c>
    </row>
    <row r="1679" spans="1:44" x14ac:dyDescent="0.25">
      <c r="A1679" s="36" t="s">
        <v>245</v>
      </c>
      <c r="B1679" s="11"/>
      <c r="C1679" s="7">
        <v>4301331203</v>
      </c>
      <c r="D1679" s="8">
        <v>354</v>
      </c>
      <c r="E1679" s="8">
        <v>9977</v>
      </c>
      <c r="F1679" s="8" t="s">
        <v>1695</v>
      </c>
      <c r="G1679" s="8" t="s">
        <v>1696</v>
      </c>
      <c r="H1679" s="8">
        <v>40.3272499999999</v>
      </c>
      <c r="I1679" s="9">
        <v>-110.01926</v>
      </c>
      <c r="J1679" s="7">
        <v>9977</v>
      </c>
      <c r="K1679" s="8">
        <v>365</v>
      </c>
      <c r="L1679" s="8">
        <v>730</v>
      </c>
      <c r="M1679" s="8">
        <v>1095</v>
      </c>
      <c r="N1679" s="8">
        <v>1460</v>
      </c>
      <c r="O1679" s="8">
        <v>1825</v>
      </c>
      <c r="P1679" s="8">
        <v>2190</v>
      </c>
      <c r="Q1679" s="6">
        <v>2.3290384453705478E-4</v>
      </c>
      <c r="R1679" s="33">
        <f t="shared" si="652"/>
        <v>9163.906308513604</v>
      </c>
      <c r="S1679" s="31">
        <f t="shared" si="653"/>
        <v>8417.0771605909013</v>
      </c>
      <c r="T1679" s="31">
        <f t="shared" si="654"/>
        <v>7731.1122071950213</v>
      </c>
      <c r="U1679" s="31">
        <f t="shared" si="655"/>
        <v>7101.0512105182906</v>
      </c>
      <c r="V1679" s="31">
        <f t="shared" si="656"/>
        <v>6522.3381763202087</v>
      </c>
      <c r="W1679" s="20">
        <f t="shared" si="657"/>
        <v>5990.7884093655284</v>
      </c>
      <c r="Y1679" s="153">
        <f t="shared" si="649"/>
        <v>14.711525487999999</v>
      </c>
      <c r="Z1679" s="155">
        <f t="shared" si="658"/>
        <v>1842.7582521259365</v>
      </c>
      <c r="AA1679" s="156">
        <f t="shared" si="659"/>
        <v>5888.3539550690848</v>
      </c>
      <c r="AD1679" s="59" t="s">
        <v>245</v>
      </c>
      <c r="AE1679" s="16"/>
      <c r="AF1679" s="33">
        <f t="shared" si="660"/>
        <v>9163.906308513604</v>
      </c>
      <c r="AG1679" s="84">
        <f t="shared" si="650"/>
        <v>13.512583063780884</v>
      </c>
      <c r="AH1679" s="31">
        <f t="shared" si="661"/>
        <v>8417.0771605909013</v>
      </c>
      <c r="AI1679" s="88">
        <f t="shared" si="651"/>
        <v>12.411350624686349</v>
      </c>
      <c r="AJ1679" s="155">
        <f t="shared" si="644"/>
        <v>7731.1122071950213</v>
      </c>
      <c r="AK1679" s="156"/>
      <c r="AL1679" s="86">
        <f t="shared" si="665"/>
        <v>11.399865118446176</v>
      </c>
      <c r="AM1679" s="31">
        <f t="shared" si="662"/>
        <v>7101.0512105182906</v>
      </c>
      <c r="AN1679" s="86">
        <f t="shared" si="646"/>
        <v>10.470812456162482</v>
      </c>
      <c r="AO1679" s="31">
        <f t="shared" si="663"/>
        <v>6522.3381763202087</v>
      </c>
      <c r="AP1679" s="89">
        <f t="shared" si="647"/>
        <v>9.6174746238639059</v>
      </c>
      <c r="AQ1679" s="20">
        <f t="shared" si="664"/>
        <v>5990.7884093655284</v>
      </c>
      <c r="AR1679" s="86">
        <f t="shared" si="648"/>
        <v>8.8336811042994832</v>
      </c>
    </row>
    <row r="1680" spans="1:44" x14ac:dyDescent="0.25">
      <c r="A1680" s="36" t="s">
        <v>337</v>
      </c>
      <c r="B1680" s="11"/>
      <c r="C1680" s="7">
        <v>4301332105</v>
      </c>
      <c r="D1680" s="8">
        <v>52</v>
      </c>
      <c r="E1680" s="8">
        <v>184</v>
      </c>
      <c r="F1680" s="8" t="s">
        <v>1695</v>
      </c>
      <c r="G1680" s="8" t="s">
        <v>1696</v>
      </c>
      <c r="H1680" s="8">
        <v>40.058059999999898</v>
      </c>
      <c r="I1680" s="9">
        <v>-110.111819999999</v>
      </c>
      <c r="J1680" s="7">
        <v>184</v>
      </c>
      <c r="K1680" s="8">
        <v>365</v>
      </c>
      <c r="L1680" s="8">
        <v>730</v>
      </c>
      <c r="M1680" s="8">
        <v>1095</v>
      </c>
      <c r="N1680" s="8">
        <v>1460</v>
      </c>
      <c r="O1680" s="8">
        <v>1825</v>
      </c>
      <c r="P1680" s="8">
        <v>2190</v>
      </c>
      <c r="Q1680" s="6">
        <v>2.3290384453705478E-4</v>
      </c>
      <c r="R1680" s="33">
        <f t="shared" si="652"/>
        <v>169.00458662588986</v>
      </c>
      <c r="S1680" s="31">
        <f t="shared" si="653"/>
        <v>155.23125163362994</v>
      </c>
      <c r="T1680" s="31">
        <f t="shared" si="654"/>
        <v>142.58039953131041</v>
      </c>
      <c r="U1680" s="31">
        <f t="shared" si="655"/>
        <v>130.96055154208335</v>
      </c>
      <c r="V1680" s="31">
        <f t="shared" si="656"/>
        <v>120.28768411776269</v>
      </c>
      <c r="W1680" s="20">
        <f t="shared" si="657"/>
        <v>110.48462136145707</v>
      </c>
      <c r="Y1680" s="153">
        <f t="shared" si="649"/>
        <v>0.27131609600000001</v>
      </c>
      <c r="Z1680" s="155">
        <f t="shared" si="658"/>
        <v>33.984917148558921</v>
      </c>
      <c r="AA1680" s="156">
        <f t="shared" si="659"/>
        <v>108.59548238275148</v>
      </c>
      <c r="AD1680" s="59" t="s">
        <v>337</v>
      </c>
      <c r="AE1680" s="16"/>
      <c r="AF1680" s="33">
        <f t="shared" si="660"/>
        <v>169.00458662588986</v>
      </c>
      <c r="AG1680" s="84">
        <f t="shared" si="650"/>
        <v>0.24920469918168611</v>
      </c>
      <c r="AH1680" s="31">
        <f t="shared" si="661"/>
        <v>155.23125163362994</v>
      </c>
      <c r="AI1680" s="88">
        <f t="shared" si="651"/>
        <v>0.22889531070885921</v>
      </c>
      <c r="AJ1680" s="155">
        <f t="shared" si="644"/>
        <v>142.58039953131041</v>
      </c>
      <c r="AK1680" s="156"/>
      <c r="AL1680" s="86">
        <f t="shared" si="665"/>
        <v>0.21024107264649655</v>
      </c>
      <c r="AM1680" s="31">
        <f t="shared" si="662"/>
        <v>130.96055154208335</v>
      </c>
      <c r="AN1680" s="86">
        <f t="shared" si="646"/>
        <v>0.19310709551306973</v>
      </c>
      <c r="AO1680" s="31">
        <f t="shared" si="663"/>
        <v>120.28768411776269</v>
      </c>
      <c r="AP1680" s="89">
        <f t="shared" si="647"/>
        <v>0.17736948288974227</v>
      </c>
      <c r="AQ1680" s="20">
        <f t="shared" si="664"/>
        <v>110.48462136145707</v>
      </c>
      <c r="AR1680" s="86">
        <f t="shared" si="648"/>
        <v>0.16291443552080836</v>
      </c>
    </row>
    <row r="1681" spans="1:44" x14ac:dyDescent="0.25">
      <c r="A1681" s="36" t="s">
        <v>1343</v>
      </c>
      <c r="B1681" s="11"/>
      <c r="C1681" s="7">
        <v>4301351163</v>
      </c>
      <c r="D1681" s="8">
        <v>171</v>
      </c>
      <c r="E1681" s="8">
        <v>9306</v>
      </c>
      <c r="F1681" s="8" t="s">
        <v>1695</v>
      </c>
      <c r="G1681" s="8" t="s">
        <v>1696</v>
      </c>
      <c r="H1681" s="8">
        <v>40.203150000000001</v>
      </c>
      <c r="I1681" s="9">
        <v>-110.54347</v>
      </c>
      <c r="J1681" s="7">
        <v>9306</v>
      </c>
      <c r="K1681" s="8">
        <v>365</v>
      </c>
      <c r="L1681" s="8">
        <v>730</v>
      </c>
      <c r="M1681" s="8">
        <v>1095</v>
      </c>
      <c r="N1681" s="8">
        <v>1460</v>
      </c>
      <c r="O1681" s="8">
        <v>1825</v>
      </c>
      <c r="P1681" s="8">
        <v>2190</v>
      </c>
      <c r="Q1681" s="6">
        <v>2.3290384453705478E-4</v>
      </c>
      <c r="R1681" s="33">
        <f t="shared" si="652"/>
        <v>8547.5906692420158</v>
      </c>
      <c r="S1681" s="31">
        <f t="shared" si="653"/>
        <v>7850.9892809921748</v>
      </c>
      <c r="T1681" s="31">
        <f t="shared" si="654"/>
        <v>7211.1586849911664</v>
      </c>
      <c r="U1681" s="31">
        <f t="shared" si="655"/>
        <v>6623.4722426664548</v>
      </c>
      <c r="V1681" s="31">
        <f t="shared" si="656"/>
        <v>6083.6803717385847</v>
      </c>
      <c r="W1681" s="20">
        <f t="shared" si="657"/>
        <v>5587.8798173354326</v>
      </c>
      <c r="Y1681" s="153">
        <f t="shared" si="649"/>
        <v>13.722106463999999</v>
      </c>
      <c r="Z1681" s="155">
        <f t="shared" si="658"/>
        <v>1718.8241249157027</v>
      </c>
      <c r="AA1681" s="156">
        <f t="shared" si="659"/>
        <v>5492.3345600754637</v>
      </c>
      <c r="AD1681" s="59" t="s">
        <v>1343</v>
      </c>
      <c r="AE1681" s="16"/>
      <c r="AF1681" s="33">
        <f t="shared" si="660"/>
        <v>8547.5906692420158</v>
      </c>
      <c r="AG1681" s="84">
        <f t="shared" si="650"/>
        <v>12.603798535786799</v>
      </c>
      <c r="AH1681" s="31">
        <f t="shared" si="661"/>
        <v>7850.9892809921748</v>
      </c>
      <c r="AI1681" s="88">
        <f t="shared" si="651"/>
        <v>11.576629138351326</v>
      </c>
      <c r="AJ1681" s="155">
        <f t="shared" si="644"/>
        <v>7211.1586849911664</v>
      </c>
      <c r="AK1681" s="156"/>
      <c r="AL1681" s="86">
        <f t="shared" si="665"/>
        <v>10.633170772001614</v>
      </c>
      <c r="AM1681" s="31">
        <f t="shared" si="662"/>
        <v>6623.4722426664548</v>
      </c>
      <c r="AN1681" s="86">
        <f t="shared" si="646"/>
        <v>9.7666012545903644</v>
      </c>
      <c r="AO1681" s="31">
        <f t="shared" si="663"/>
        <v>6083.6803717385847</v>
      </c>
      <c r="AP1681" s="89">
        <f t="shared" si="647"/>
        <v>8.9706543900648992</v>
      </c>
      <c r="AQ1681" s="20">
        <f t="shared" si="664"/>
        <v>5587.8798173354326</v>
      </c>
      <c r="AR1681" s="86">
        <f t="shared" si="648"/>
        <v>8.2395746573730584</v>
      </c>
    </row>
    <row r="1682" spans="1:44" x14ac:dyDescent="0.25">
      <c r="A1682" s="36" t="s">
        <v>1379</v>
      </c>
      <c r="B1682" s="11"/>
      <c r="C1682" s="7">
        <v>4301351390</v>
      </c>
      <c r="D1682" s="8">
        <v>39</v>
      </c>
      <c r="E1682" s="8">
        <v>13786</v>
      </c>
      <c r="F1682" s="8" t="s">
        <v>1695</v>
      </c>
      <c r="G1682" s="8" t="s">
        <v>1696</v>
      </c>
      <c r="H1682" s="8">
        <v>40.214469999999899</v>
      </c>
      <c r="I1682" s="9">
        <v>-110.08099</v>
      </c>
      <c r="J1682" s="7">
        <v>13786</v>
      </c>
      <c r="K1682" s="8">
        <v>365</v>
      </c>
      <c r="L1682" s="8">
        <v>730</v>
      </c>
      <c r="M1682" s="8">
        <v>1095</v>
      </c>
      <c r="N1682" s="8">
        <v>1460</v>
      </c>
      <c r="O1682" s="8">
        <v>1825</v>
      </c>
      <c r="P1682" s="8">
        <v>2190</v>
      </c>
      <c r="Q1682" s="6">
        <v>2.3290384453705478E-4</v>
      </c>
      <c r="R1682" s="33">
        <f t="shared" si="652"/>
        <v>12662.484952307161</v>
      </c>
      <c r="S1682" s="31">
        <f t="shared" si="653"/>
        <v>11630.532799028382</v>
      </c>
      <c r="T1682" s="31">
        <f t="shared" si="654"/>
        <v>10682.681456188289</v>
      </c>
      <c r="U1682" s="31">
        <f t="shared" si="655"/>
        <v>9812.0769758650058</v>
      </c>
      <c r="V1682" s="31">
        <f t="shared" si="656"/>
        <v>9012.4239850406339</v>
      </c>
      <c r="W1682" s="20">
        <f t="shared" si="657"/>
        <v>8277.9401635274317</v>
      </c>
      <c r="Y1682" s="153">
        <f t="shared" si="649"/>
        <v>20.328063583999999</v>
      </c>
      <c r="Z1682" s="155">
        <f t="shared" si="658"/>
        <v>2546.2829772284413</v>
      </c>
      <c r="AA1682" s="156">
        <f t="shared" si="659"/>
        <v>8136.3984789598471</v>
      </c>
      <c r="AD1682" s="59" t="s">
        <v>1379</v>
      </c>
      <c r="AE1682" s="16"/>
      <c r="AF1682" s="33">
        <f t="shared" si="660"/>
        <v>12662.484952307161</v>
      </c>
      <c r="AG1682" s="84">
        <f t="shared" si="650"/>
        <v>18.671391211514809</v>
      </c>
      <c r="AH1682" s="31">
        <f t="shared" si="661"/>
        <v>11630.532799028382</v>
      </c>
      <c r="AI1682" s="88">
        <f t="shared" si="651"/>
        <v>17.149732355610507</v>
      </c>
      <c r="AJ1682" s="155">
        <f t="shared" si="644"/>
        <v>10682.681456188289</v>
      </c>
      <c r="AK1682" s="156"/>
      <c r="AL1682" s="86">
        <f t="shared" si="665"/>
        <v>15.752083845133704</v>
      </c>
      <c r="AM1682" s="31">
        <f t="shared" si="662"/>
        <v>9812.0769758650058</v>
      </c>
      <c r="AN1682" s="86">
        <f t="shared" si="646"/>
        <v>14.468339232299888</v>
      </c>
      <c r="AO1682" s="31">
        <f t="shared" si="663"/>
        <v>9012.4239850406339</v>
      </c>
      <c r="AP1682" s="89">
        <f t="shared" si="647"/>
        <v>13.289215712597755</v>
      </c>
      <c r="AQ1682" s="20">
        <f t="shared" si="664"/>
        <v>8277.9401635274317</v>
      </c>
      <c r="AR1682" s="86">
        <f t="shared" si="648"/>
        <v>12.206187000488393</v>
      </c>
    </row>
    <row r="1683" spans="1:44" ht="15.75" thickBot="1" x14ac:dyDescent="0.3">
      <c r="A1683" s="36" t="s">
        <v>1658</v>
      </c>
      <c r="B1683" s="11"/>
      <c r="C1683" s="21">
        <v>4304752014</v>
      </c>
      <c r="D1683" s="22">
        <v>118</v>
      </c>
      <c r="E1683" s="22">
        <v>8693</v>
      </c>
      <c r="F1683" s="22" t="s">
        <v>1695</v>
      </c>
      <c r="G1683" s="22" t="s">
        <v>1697</v>
      </c>
      <c r="H1683" s="22">
        <v>40.169580000000003</v>
      </c>
      <c r="I1683" s="23">
        <v>-109.85234</v>
      </c>
      <c r="J1683" s="21">
        <v>8693</v>
      </c>
      <c r="K1683" s="22">
        <v>365</v>
      </c>
      <c r="L1683" s="22">
        <v>730</v>
      </c>
      <c r="M1683" s="22">
        <v>1095</v>
      </c>
      <c r="N1683" s="22">
        <v>1460</v>
      </c>
      <c r="O1683" s="22">
        <v>1825</v>
      </c>
      <c r="P1683" s="22">
        <v>2190</v>
      </c>
      <c r="Q1683" s="24">
        <v>2.3290384453705478E-4</v>
      </c>
      <c r="R1683" s="34">
        <f t="shared" si="652"/>
        <v>7984.5482148851115</v>
      </c>
      <c r="S1683" s="32">
        <f t="shared" si="653"/>
        <v>7333.8329915823097</v>
      </c>
      <c r="T1683" s="32">
        <f t="shared" si="654"/>
        <v>6736.1489843787031</v>
      </c>
      <c r="U1683" s="32">
        <f t="shared" si="655"/>
        <v>6187.1743182354921</v>
      </c>
      <c r="V1683" s="32">
        <f t="shared" si="656"/>
        <v>5682.9393371506039</v>
      </c>
      <c r="W1683" s="25">
        <f t="shared" si="657"/>
        <v>5219.7978994301438</v>
      </c>
      <c r="Y1683" s="154">
        <f t="shared" si="649"/>
        <v>12.818210991999999</v>
      </c>
      <c r="Z1683" s="157">
        <f>(87/365)*T1683</f>
        <v>1605.6026346327319</v>
      </c>
      <c r="AA1683" s="158">
        <f>(278/365)*T1683</f>
        <v>5130.5463497459714</v>
      </c>
      <c r="AD1683" s="60" t="s">
        <v>1658</v>
      </c>
      <c r="AE1683" s="51"/>
      <c r="AF1683" s="33">
        <f t="shared" si="660"/>
        <v>7984.5482148851115</v>
      </c>
      <c r="AG1683" s="84">
        <f t="shared" si="650"/>
        <v>11.773567662969551</v>
      </c>
      <c r="AH1683" s="31">
        <f t="shared" si="661"/>
        <v>7333.8329915823097</v>
      </c>
      <c r="AI1683" s="88">
        <f t="shared" si="651"/>
        <v>10.814059434739745</v>
      </c>
      <c r="AJ1683" s="157">
        <f t="shared" si="644"/>
        <v>6736.1489843787031</v>
      </c>
      <c r="AK1683" s="158"/>
      <c r="AL1683" s="86">
        <f t="shared" si="665"/>
        <v>9.9327480680217093</v>
      </c>
      <c r="AM1683" s="31">
        <f t="shared" si="662"/>
        <v>6187.1743182354921</v>
      </c>
      <c r="AN1683" s="86">
        <f t="shared" si="646"/>
        <v>9.1232607679082349</v>
      </c>
      <c r="AO1683" s="31">
        <f t="shared" si="663"/>
        <v>5682.9393371506039</v>
      </c>
      <c r="AP1683" s="89">
        <f t="shared" si="647"/>
        <v>8.3797441019593997</v>
      </c>
      <c r="AQ1683" s="20">
        <f t="shared" si="664"/>
        <v>5219.7978994301438</v>
      </c>
      <c r="AR1683" s="86">
        <f>(AQ1683*$X$11)</f>
        <v>7.6968216738173219</v>
      </c>
    </row>
    <row r="1684" spans="1:44" ht="16.5" thickTop="1" thickBot="1" x14ac:dyDescent="0.3">
      <c r="C1684" s="5"/>
      <c r="D1684" s="5"/>
      <c r="E1684" s="5"/>
      <c r="F1684" s="5"/>
      <c r="G1684" s="5"/>
      <c r="H1684" s="5"/>
      <c r="I1684" s="48" t="s">
        <v>1698</v>
      </c>
      <c r="J1684" s="96">
        <v>11204120</v>
      </c>
      <c r="K1684" s="10"/>
      <c r="L1684" s="10"/>
      <c r="M1684" s="10"/>
      <c r="N1684" s="10"/>
      <c r="O1684" s="10"/>
      <c r="P1684" s="10"/>
      <c r="Q1684" s="10"/>
      <c r="R1684" s="35">
        <f>SUM(R4:R1683)</f>
        <v>10291019.940798176</v>
      </c>
      <c r="S1684" s="35">
        <f t="shared" ref="S1684:V1684" si="666">SUM(S4:S1683)</f>
        <v>9452334.6252901256</v>
      </c>
      <c r="T1684" s="35">
        <f t="shared" si="666"/>
        <v>8681999.4891127385</v>
      </c>
      <c r="U1684" s="35">
        <f t="shared" si="666"/>
        <v>7974444.2105635162</v>
      </c>
      <c r="V1684" s="35">
        <f t="shared" si="666"/>
        <v>7324552.4313994953</v>
      </c>
      <c r="W1684" s="35">
        <f>SUM(W4:W1683)</f>
        <v>6727624.760262656</v>
      </c>
      <c r="AE1684" s="92" t="s">
        <v>1731</v>
      </c>
      <c r="AF1684" s="93">
        <f>SUM(AF4:AF1683)</f>
        <v>10291019.940798176</v>
      </c>
      <c r="AG1684" s="94">
        <f>SUM(AG4:AG1683)</f>
        <v>15174.561707584309</v>
      </c>
      <c r="AH1684" s="93">
        <f>SUM(AH4:AH1683)</f>
        <v>9452334.6252901256</v>
      </c>
      <c r="AI1684" s="94">
        <f t="shared" ref="AI1684:AQ1684" si="667">SUM(AI4:AI1683)</f>
        <v>13937.883307713813</v>
      </c>
      <c r="AJ1684" s="93">
        <f>SUM(AJ4:AJ1683)</f>
        <v>5852611.4776137974</v>
      </c>
      <c r="AK1684" s="95">
        <f>SUM(AK4:AK1683)</f>
        <v>2829388.0114989402</v>
      </c>
      <c r="AL1684" s="94">
        <f>SUM(AL4:AL1683)</f>
        <v>8838.5359944479569</v>
      </c>
      <c r="AM1684" s="95">
        <f t="shared" si="667"/>
        <v>7974444.2105635162</v>
      </c>
      <c r="AN1684" s="94">
        <f t="shared" si="667"/>
        <v>6978.9474194254126</v>
      </c>
      <c r="AO1684" s="93">
        <f t="shared" si="667"/>
        <v>7324552.4313994953</v>
      </c>
      <c r="AP1684" s="94">
        <f t="shared" si="667"/>
        <v>6410.1854549120344</v>
      </c>
      <c r="AQ1684" s="93">
        <f t="shared" si="667"/>
        <v>6727624.760262656</v>
      </c>
      <c r="AR1684" s="94">
        <f>SUM(AR4:AR1683)</f>
        <v>5887.7757771885881</v>
      </c>
    </row>
    <row r="1685" spans="1:44" ht="15.75" thickBot="1" x14ac:dyDescent="0.3">
      <c r="R1685" s="237"/>
      <c r="S1685" s="237"/>
      <c r="T1685" s="237"/>
      <c r="U1685" s="237"/>
      <c r="V1685" s="237"/>
      <c r="W1685" s="237"/>
      <c r="Y1685"/>
      <c r="AJ1685" s="238"/>
    </row>
    <row r="1686" spans="1:44" x14ac:dyDescent="0.25">
      <c r="A1686" s="257" t="s">
        <v>1788</v>
      </c>
      <c r="B1686" s="67"/>
      <c r="C1686" s="72"/>
      <c r="R1686" s="237"/>
      <c r="Y1686"/>
      <c r="AK1686" s="238"/>
    </row>
    <row r="1687" spans="1:44" x14ac:dyDescent="0.25">
      <c r="A1687" s="286" t="s">
        <v>1785</v>
      </c>
      <c r="B1687" s="287"/>
      <c r="C1687" s="288"/>
      <c r="Y1687"/>
    </row>
    <row r="1688" spans="1:44" x14ac:dyDescent="0.25">
      <c r="A1688" s="283" t="s">
        <v>1786</v>
      </c>
      <c r="B1688" s="284"/>
      <c r="C1688" s="285"/>
      <c r="Y1688"/>
    </row>
    <row r="1689" spans="1:44" ht="15.75" thickBot="1" x14ac:dyDescent="0.3">
      <c r="A1689" s="289" t="s">
        <v>1787</v>
      </c>
      <c r="B1689" s="290"/>
      <c r="C1689" s="291"/>
    </row>
    <row r="1695" spans="1:44" x14ac:dyDescent="0.25">
      <c r="N1695" t="s">
        <v>1776</v>
      </c>
    </row>
  </sheetData>
  <sheetProtection password="DDA8" sheet="1" objects="1" scenarios="1"/>
  <sortState ref="A2:X1684">
    <sortCondition ref="B2:B1684"/>
  </sortState>
  <mergeCells count="7">
    <mergeCell ref="X18:X24"/>
    <mergeCell ref="X1:X3"/>
    <mergeCell ref="Z1:Z3"/>
    <mergeCell ref="AA1:AA3"/>
    <mergeCell ref="X4:X6"/>
    <mergeCell ref="X7:X10"/>
    <mergeCell ref="X14:X17"/>
  </mergeCells>
  <conditionalFormatting sqref="B1684:B1687 B1690:B1048576">
    <cfRule type="cellIs" dxfId="6" priority="8" operator="greaterThan">
      <formula>40778</formula>
    </cfRule>
  </conditionalFormatting>
  <conditionalFormatting sqref="B4:B1683">
    <cfRule type="cellIs" dxfId="5" priority="5" operator="greaterThan">
      <formula>41376</formula>
    </cfRule>
    <cfRule type="cellIs" dxfId="4" priority="6" operator="between">
      <formula>40778</formula>
      <formula>41376</formula>
    </cfRule>
  </conditionalFormatting>
  <conditionalFormatting sqref="AE4:AE1683">
    <cfRule type="cellIs" dxfId="3" priority="2" operator="greaterThan">
      <formula>41376</formula>
    </cfRule>
    <cfRule type="cellIs" dxfId="2" priority="3" operator="between">
      <formula>40778</formula>
      <formula>41376</formula>
    </cfRule>
  </conditionalFormatting>
  <conditionalFormatting sqref="AE1685:AE1048576">
    <cfRule type="cellIs" dxfId="1" priority="4" operator="greaterThan">
      <formula>40778</formula>
    </cfRule>
  </conditionalFormatting>
  <conditionalFormatting sqref="Y4:Y1683">
    <cfRule type="cellIs" dxfId="0" priority="1" operator="greaterThan">
      <formula>6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4"/>
  <sheetViews>
    <sheetView topLeftCell="N1" zoomScale="70" zoomScaleNormal="70" workbookViewId="0">
      <selection activeCell="X4" sqref="X4"/>
    </sheetView>
  </sheetViews>
  <sheetFormatPr defaultRowHeight="15" x14ac:dyDescent="0.25"/>
  <cols>
    <col min="1" max="1" width="21.42578125" customWidth="1"/>
    <col min="2" max="2" width="17.85546875" customWidth="1"/>
    <col min="3" max="3" width="15.7109375" customWidth="1"/>
    <col min="4" max="4" width="25" bestFit="1" customWidth="1"/>
    <col min="5" max="5" width="20.28515625" bestFit="1" customWidth="1"/>
    <col min="6" max="6" width="21.140625" customWidth="1"/>
    <col min="7" max="7" width="18.85546875" bestFit="1" customWidth="1"/>
    <col min="8" max="8" width="22.5703125" customWidth="1"/>
    <col min="9" max="9" width="20.7109375" customWidth="1"/>
    <col min="10" max="11" width="20.7109375" bestFit="1" customWidth="1"/>
    <col min="12" max="14" width="18.85546875" bestFit="1" customWidth="1"/>
    <col min="15" max="15" width="18.85546875" customWidth="1"/>
    <col min="16" max="16" width="14.140625" bestFit="1" customWidth="1"/>
    <col min="17" max="17" width="17.85546875" bestFit="1" customWidth="1"/>
    <col min="18" max="18" width="13.85546875" bestFit="1" customWidth="1"/>
    <col min="19" max="19" width="17.85546875" customWidth="1"/>
    <col min="20" max="20" width="13.85546875" bestFit="1" customWidth="1"/>
    <col min="21" max="21" width="17.85546875" bestFit="1" customWidth="1"/>
    <col min="22" max="22" width="13.85546875" bestFit="1" customWidth="1"/>
    <col min="23" max="23" width="17.85546875" bestFit="1" customWidth="1"/>
    <col min="24" max="24" width="13.85546875" bestFit="1" customWidth="1"/>
    <col min="25" max="25" width="17.85546875" bestFit="1" customWidth="1"/>
    <col min="26" max="26" width="13.85546875" bestFit="1" customWidth="1"/>
    <col min="27" max="27" width="17.85546875" bestFit="1" customWidth="1"/>
    <col min="28" max="28" width="13.85546875" bestFit="1" customWidth="1"/>
    <col min="29" max="29" width="46" customWidth="1"/>
    <col min="30" max="30" width="57.140625" customWidth="1"/>
  </cols>
  <sheetData>
    <row r="1" spans="1:30" ht="15.75" thickBot="1" x14ac:dyDescent="0.3">
      <c r="A1" s="433" t="s">
        <v>1705</v>
      </c>
      <c r="B1" s="434"/>
      <c r="C1" s="71"/>
      <c r="D1" s="67"/>
      <c r="E1" s="67"/>
      <c r="F1" s="67"/>
      <c r="G1" s="67"/>
      <c r="H1" s="72"/>
      <c r="I1" s="71"/>
      <c r="J1" s="75">
        <v>2014</v>
      </c>
      <c r="K1" s="75">
        <v>2015</v>
      </c>
      <c r="L1" s="75">
        <v>2016</v>
      </c>
      <c r="M1" s="75">
        <v>2017</v>
      </c>
      <c r="N1" s="54">
        <v>2018</v>
      </c>
      <c r="Q1" s="54">
        <v>2013</v>
      </c>
      <c r="R1" s="76">
        <v>2013</v>
      </c>
      <c r="S1" s="75">
        <v>2014</v>
      </c>
      <c r="T1" s="75">
        <v>2014</v>
      </c>
      <c r="U1" s="54">
        <v>2015</v>
      </c>
      <c r="V1" s="55">
        <v>2015</v>
      </c>
      <c r="W1" s="54">
        <v>2016</v>
      </c>
      <c r="X1" s="54">
        <v>2016</v>
      </c>
      <c r="Y1" s="77">
        <v>2017</v>
      </c>
      <c r="Z1" s="54">
        <v>2017</v>
      </c>
      <c r="AA1" s="75">
        <v>2018</v>
      </c>
      <c r="AB1" s="54">
        <v>2018</v>
      </c>
      <c r="AD1" s="259" t="s">
        <v>1789</v>
      </c>
    </row>
    <row r="2" spans="1:30" ht="15" customHeight="1" x14ac:dyDescent="0.25">
      <c r="A2" s="435"/>
      <c r="B2" s="436"/>
      <c r="C2" s="64"/>
      <c r="D2" s="65"/>
      <c r="E2" s="65"/>
      <c r="F2" s="65"/>
      <c r="G2" s="65"/>
      <c r="H2" s="66"/>
      <c r="I2" s="64"/>
      <c r="J2" s="68"/>
      <c r="K2" s="68"/>
      <c r="L2" s="68"/>
      <c r="M2" s="68"/>
      <c r="N2" s="61"/>
      <c r="Q2" s="83" t="s">
        <v>1735</v>
      </c>
      <c r="R2" s="27" t="s">
        <v>1736</v>
      </c>
      <c r="S2" s="83" t="s">
        <v>1735</v>
      </c>
      <c r="T2" s="27" t="s">
        <v>1736</v>
      </c>
      <c r="U2" s="83" t="s">
        <v>1735</v>
      </c>
      <c r="V2" s="28" t="s">
        <v>1736</v>
      </c>
      <c r="W2" s="83" t="s">
        <v>1735</v>
      </c>
      <c r="X2" s="28" t="s">
        <v>1736</v>
      </c>
      <c r="Y2" s="28" t="s">
        <v>1735</v>
      </c>
      <c r="Z2" s="27" t="s">
        <v>1736</v>
      </c>
      <c r="AA2" s="83" t="s">
        <v>1735</v>
      </c>
      <c r="AB2" s="83" t="s">
        <v>1736</v>
      </c>
      <c r="AD2" s="406" t="s">
        <v>1699</v>
      </c>
    </row>
    <row r="3" spans="1:30" ht="15.75" thickBot="1" x14ac:dyDescent="0.3">
      <c r="A3" s="435"/>
      <c r="B3" s="436"/>
      <c r="C3" s="68" t="s">
        <v>1688</v>
      </c>
      <c r="D3" s="69" t="s">
        <v>1706</v>
      </c>
      <c r="E3" s="69" t="s">
        <v>1707</v>
      </c>
      <c r="F3" s="69" t="s">
        <v>1708</v>
      </c>
      <c r="G3" s="69" t="s">
        <v>1709</v>
      </c>
      <c r="H3" s="70" t="s">
        <v>1710</v>
      </c>
      <c r="I3" s="68" t="s">
        <v>1811</v>
      </c>
      <c r="J3" s="189"/>
      <c r="K3" s="189"/>
      <c r="L3" s="189"/>
      <c r="M3" s="189"/>
      <c r="N3" s="190"/>
      <c r="Q3" s="44"/>
      <c r="R3" s="47"/>
      <c r="S3" s="46"/>
      <c r="T3" s="46"/>
      <c r="U3" s="44"/>
      <c r="V3" s="51"/>
      <c r="W3" s="44"/>
      <c r="X3" s="45"/>
      <c r="Y3" s="144"/>
      <c r="Z3" s="52"/>
      <c r="AA3" s="143"/>
      <c r="AB3" s="52"/>
      <c r="AD3" s="407"/>
    </row>
    <row r="4" spans="1:30" ht="15.75" customHeight="1" thickBot="1" x14ac:dyDescent="0.3">
      <c r="A4" s="437"/>
      <c r="B4" s="438"/>
      <c r="C4" s="293">
        <f>Assumptions!F4</f>
        <v>2588193.0592018161</v>
      </c>
      <c r="D4" s="80">
        <v>365</v>
      </c>
      <c r="E4" s="80">
        <v>730</v>
      </c>
      <c r="F4" s="80">
        <v>1095</v>
      </c>
      <c r="G4" s="80">
        <v>1460</v>
      </c>
      <c r="H4" s="82">
        <v>1825</v>
      </c>
      <c r="I4" s="400">
        <v>0.26702211797117498</v>
      </c>
      <c r="J4" s="403">
        <f>Assumptions!G4</f>
        <v>2377263.5765130445</v>
      </c>
      <c r="K4" s="401">
        <f>Assumptions!H4</f>
        <v>2183524.1741813673</v>
      </c>
      <c r="L4" s="401">
        <f>Assumptions!I4</f>
        <v>2005573.9154628234</v>
      </c>
      <c r="M4" s="401">
        <f>Assumptions!J4</f>
        <v>1842126.0354916402</v>
      </c>
      <c r="N4" s="402">
        <f>Assumptions!K4</f>
        <v>1691998.6366361626</v>
      </c>
      <c r="Q4" s="79">
        <f>C9+C14+C19</f>
        <v>2588193.0592018161</v>
      </c>
      <c r="R4" s="147">
        <f>Q4*$AD$13</f>
        <v>3816.4045462876825</v>
      </c>
      <c r="S4" s="79">
        <f>J14+J19+K19+J9</f>
        <v>2377263.5765130445</v>
      </c>
      <c r="T4" s="147">
        <f>(J14*$AD$13)+(J19*$AD$13)+((K19*$AD$13)*(1-0.95))+(J9*$AD$13)</f>
        <v>2053.4584260470801</v>
      </c>
      <c r="U4" s="79">
        <f>K14+L14+L19+K9</f>
        <v>2183524.1741813673</v>
      </c>
      <c r="V4" s="147">
        <f>(K14*$AD$13)+((L14*$AD$13)*(1-0.95))+((L19*$AD$13)*(1-0.95))+(K9*$AD$13)</f>
        <v>838.0781450880404</v>
      </c>
      <c r="W4" s="79">
        <f>(M14+M19+L9)</f>
        <v>2005573.9154628231</v>
      </c>
      <c r="X4" s="147">
        <f>(((M19+M14)*$AD$13)*(1-0.95))+(L9*$AD$13)</f>
        <v>580.80030504455681</v>
      </c>
      <c r="Y4" s="79">
        <f>N14+N19+M9</f>
        <v>1842126.0354916402</v>
      </c>
      <c r="Z4" s="147">
        <f>(((N14+N19)*$AD$13)*(1-0.95))+(M9*$AD$13)</f>
        <v>533.46693188177198</v>
      </c>
      <c r="AA4" s="146">
        <f>O14+O19+N9</f>
        <v>1691998.6366361624</v>
      </c>
      <c r="AB4" s="147">
        <f>(((O14+O19)*$AD$13)*(1-0.95))+(N9*$AD$13)</f>
        <v>489.99107772424242</v>
      </c>
      <c r="AD4" s="408"/>
    </row>
    <row r="5" spans="1:30" s="185" customFormat="1" ht="15.75" thickBot="1" x14ac:dyDescent="0.3">
      <c r="A5" s="63" t="s">
        <v>1717</v>
      </c>
      <c r="B5" s="69"/>
      <c r="C5" s="178">
        <f>288*0.4268</f>
        <v>122.91840000000001</v>
      </c>
      <c r="D5" s="69" t="s">
        <v>1752</v>
      </c>
      <c r="E5" s="69"/>
      <c r="F5" s="186" t="s">
        <v>1777</v>
      </c>
      <c r="G5" s="65"/>
      <c r="H5" s="65"/>
      <c r="I5" s="74"/>
      <c r="J5" s="74"/>
      <c r="K5" s="74"/>
      <c r="L5" s="74"/>
      <c r="M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D5" s="439" t="s">
        <v>1702</v>
      </c>
    </row>
    <row r="6" spans="1:30" s="185" customFormat="1" x14ac:dyDescent="0.25">
      <c r="A6" s="191"/>
      <c r="B6" s="430" t="s">
        <v>1715</v>
      </c>
      <c r="C6" s="192"/>
      <c r="D6" s="193"/>
      <c r="E6" s="193"/>
      <c r="F6" s="193"/>
      <c r="G6" s="193"/>
      <c r="H6" s="194"/>
      <c r="I6" s="192"/>
      <c r="J6" s="195">
        <v>2014</v>
      </c>
      <c r="K6" s="196">
        <v>2015</v>
      </c>
      <c r="L6" s="197">
        <v>2016</v>
      </c>
      <c r="M6" s="195">
        <v>2017</v>
      </c>
      <c r="N6" s="196">
        <v>2018</v>
      </c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B6" s="236"/>
      <c r="AC6" s="62"/>
      <c r="AD6" s="440"/>
    </row>
    <row r="7" spans="1:30" s="185" customFormat="1" x14ac:dyDescent="0.25">
      <c r="A7" s="191" t="s">
        <v>1778</v>
      </c>
      <c r="B7" s="431"/>
      <c r="C7" s="199" t="s">
        <v>1704</v>
      </c>
      <c r="D7" s="200"/>
      <c r="E7" s="200"/>
      <c r="F7" s="200"/>
      <c r="G7" s="200"/>
      <c r="H7" s="201"/>
      <c r="I7" s="202"/>
      <c r="J7" s="199"/>
      <c r="K7" s="203"/>
      <c r="L7" s="204"/>
      <c r="M7" s="204"/>
      <c r="N7" s="20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B7" s="236"/>
      <c r="AC7" s="62"/>
      <c r="AD7" s="440"/>
    </row>
    <row r="8" spans="1:30" s="185" customFormat="1" ht="15.75" thickBot="1" x14ac:dyDescent="0.3">
      <c r="A8" s="205">
        <f>288-A14-A19</f>
        <v>165</v>
      </c>
      <c r="B8" s="431"/>
      <c r="C8" s="199" t="s">
        <v>1688</v>
      </c>
      <c r="D8" s="206" t="s">
        <v>1706</v>
      </c>
      <c r="E8" s="206" t="s">
        <v>1707</v>
      </c>
      <c r="F8" s="206" t="s">
        <v>1708</v>
      </c>
      <c r="G8" s="206" t="s">
        <v>1709</v>
      </c>
      <c r="H8" s="204" t="s">
        <v>1710</v>
      </c>
      <c r="I8" s="199" t="s">
        <v>1811</v>
      </c>
      <c r="J8" s="207" t="s">
        <v>1704</v>
      </c>
      <c r="K8" s="203" t="s">
        <v>1704</v>
      </c>
      <c r="L8" s="204" t="s">
        <v>1703</v>
      </c>
      <c r="M8" s="204" t="s">
        <v>1703</v>
      </c>
      <c r="N8" s="204" t="s">
        <v>1703</v>
      </c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B8" s="236"/>
      <c r="AC8" s="62"/>
      <c r="AD8" s="441"/>
    </row>
    <row r="9" spans="1:30" s="185" customFormat="1" ht="15.75" thickBot="1" x14ac:dyDescent="0.3">
      <c r="A9" s="191"/>
      <c r="B9" s="432"/>
      <c r="C9" s="208">
        <f>0.1541*C4</f>
        <v>398840.55042299983</v>
      </c>
      <c r="D9" s="209">
        <v>365</v>
      </c>
      <c r="E9" s="209">
        <v>730</v>
      </c>
      <c r="F9" s="209">
        <v>1095</v>
      </c>
      <c r="G9" s="209">
        <v>1460</v>
      </c>
      <c r="H9" s="210">
        <v>1825</v>
      </c>
      <c r="I9" s="211">
        <v>0.26702211797117498</v>
      </c>
      <c r="J9" s="208">
        <f>0.1541*J4</f>
        <v>366336.31714066013</v>
      </c>
      <c r="K9" s="212">
        <f>0.1541*K4</f>
        <v>336481.07524134865</v>
      </c>
      <c r="L9" s="213">
        <f>0.1541*L4</f>
        <v>309058.94037282106</v>
      </c>
      <c r="M9" s="208">
        <f>0.1541*M4</f>
        <v>283871.62206926174</v>
      </c>
      <c r="N9" s="212">
        <f>0.1541*N4</f>
        <v>260736.98990563265</v>
      </c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B9" s="236"/>
      <c r="AC9" s="62"/>
      <c r="AD9" s="420" t="s">
        <v>1730</v>
      </c>
    </row>
    <row r="10" spans="1:30" s="62" customFormat="1" ht="15.75" customHeight="1" thickBot="1" x14ac:dyDescent="0.3">
      <c r="I10" s="65"/>
      <c r="J10"/>
      <c r="K10"/>
      <c r="L10"/>
      <c r="M10"/>
      <c r="N10"/>
      <c r="AB10" s="236"/>
      <c r="AD10" s="421"/>
    </row>
    <row r="11" spans="1:30" s="62" customFormat="1" x14ac:dyDescent="0.25">
      <c r="A11" s="43"/>
      <c r="B11" s="427" t="s">
        <v>1715</v>
      </c>
      <c r="C11" s="97"/>
      <c r="D11" s="98"/>
      <c r="E11" s="98"/>
      <c r="F11" s="98"/>
      <c r="G11" s="98"/>
      <c r="H11" s="99"/>
      <c r="I11" s="97"/>
      <c r="J11" s="100">
        <v>2014</v>
      </c>
      <c r="K11" s="100">
        <v>2015</v>
      </c>
      <c r="L11" s="101">
        <v>2015</v>
      </c>
      <c r="M11" s="102">
        <v>2016</v>
      </c>
      <c r="N11" s="100">
        <v>2017</v>
      </c>
      <c r="O11" s="103">
        <v>2018</v>
      </c>
      <c r="AB11" s="236"/>
      <c r="AD11" s="421"/>
    </row>
    <row r="12" spans="1:30" s="62" customFormat="1" ht="15.75" thickBot="1" x14ac:dyDescent="0.3">
      <c r="A12" s="43" t="s">
        <v>1718</v>
      </c>
      <c r="B12" s="428"/>
      <c r="C12" s="104" t="s">
        <v>1704</v>
      </c>
      <c r="D12" s="38"/>
      <c r="E12" s="38"/>
      <c r="F12" s="38"/>
      <c r="G12" s="38"/>
      <c r="H12" s="39"/>
      <c r="I12" s="37"/>
      <c r="J12" s="104"/>
      <c r="K12" s="104" t="s">
        <v>1721</v>
      </c>
      <c r="L12" s="105" t="s">
        <v>1722</v>
      </c>
      <c r="M12" s="105"/>
      <c r="N12" s="105"/>
      <c r="O12" s="105"/>
      <c r="AB12" s="236"/>
      <c r="AD12" s="422"/>
    </row>
    <row r="13" spans="1:30" s="62" customFormat="1" ht="15.75" thickBot="1" x14ac:dyDescent="0.3">
      <c r="A13" s="43" t="s">
        <v>1720</v>
      </c>
      <c r="B13" s="428"/>
      <c r="C13" s="104" t="s">
        <v>1688</v>
      </c>
      <c r="D13" s="106" t="s">
        <v>1706</v>
      </c>
      <c r="E13" s="106" t="s">
        <v>1707</v>
      </c>
      <c r="F13" s="106" t="s">
        <v>1708</v>
      </c>
      <c r="G13" s="106" t="s">
        <v>1709</v>
      </c>
      <c r="H13" s="105" t="s">
        <v>1710</v>
      </c>
      <c r="I13" s="104" t="s">
        <v>1811</v>
      </c>
      <c r="J13" s="107" t="s">
        <v>1704</v>
      </c>
      <c r="K13" s="104" t="s">
        <v>1704</v>
      </c>
      <c r="L13" s="105" t="s">
        <v>1703</v>
      </c>
      <c r="M13" s="105" t="s">
        <v>1703</v>
      </c>
      <c r="N13" s="105" t="s">
        <v>1703</v>
      </c>
      <c r="O13" s="105" t="s">
        <v>1703</v>
      </c>
      <c r="AD13" s="137">
        <f>0.001474544</f>
        <v>1.4745439999999999E-3</v>
      </c>
    </row>
    <row r="14" spans="1:30" s="62" customFormat="1" ht="15.75" thickBot="1" x14ac:dyDescent="0.3">
      <c r="A14" s="108">
        <f>34</f>
        <v>34</v>
      </c>
      <c r="B14" s="429"/>
      <c r="C14" s="109">
        <f>(C4*0.8459)*($A$14/123)</f>
        <v>605186.87234536384</v>
      </c>
      <c r="D14" s="110">
        <v>365</v>
      </c>
      <c r="E14" s="110">
        <v>730</v>
      </c>
      <c r="F14" s="110">
        <v>1095</v>
      </c>
      <c r="G14" s="110">
        <v>1460</v>
      </c>
      <c r="H14" s="111">
        <v>1825</v>
      </c>
      <c r="I14" s="112">
        <v>0.26702211797117498</v>
      </c>
      <c r="J14" s="109">
        <f>(J4*0.8459)*($A$14/123)</f>
        <v>555866.07169643149</v>
      </c>
      <c r="K14" s="109">
        <f>((K4*0.8459)*(A14/123))*(105/365)</f>
        <v>146874.79370121096</v>
      </c>
      <c r="L14" s="109">
        <f>((K4*0.8459)*(A14/123))*(260/365)</f>
        <v>363689.96535537951</v>
      </c>
      <c r="M14" s="109">
        <f>(L4*0.8459)*($A$14/123)</f>
        <v>468955.35896796809</v>
      </c>
      <c r="N14" s="109">
        <f>(M4*0.8459)*($A$14/123)</f>
        <v>430736.99232813716</v>
      </c>
      <c r="O14" s="113">
        <f>(N4*0.8459)*($A$14/123)</f>
        <v>395633.30072226026</v>
      </c>
    </row>
    <row r="15" spans="1:30" s="62" customFormat="1" ht="15.75" thickBot="1" x14ac:dyDescent="0.3">
      <c r="B15" s="78"/>
      <c r="C15" s="74"/>
      <c r="D15" s="65"/>
      <c r="E15" s="65"/>
      <c r="F15" s="65"/>
      <c r="G15" s="65"/>
      <c r="H15" s="65"/>
      <c r="I15" s="65"/>
      <c r="J15"/>
      <c r="K15"/>
      <c r="L15"/>
      <c r="M15"/>
      <c r="N15"/>
    </row>
    <row r="16" spans="1:30" s="62" customFormat="1" x14ac:dyDescent="0.25">
      <c r="A16" s="114"/>
      <c r="B16" s="423" t="s">
        <v>1716</v>
      </c>
      <c r="C16" s="115"/>
      <c r="D16" s="116"/>
      <c r="E16" s="116"/>
      <c r="F16" s="116"/>
      <c r="G16" s="116"/>
      <c r="H16" s="117"/>
      <c r="I16" s="115"/>
      <c r="J16" s="118">
        <v>2014</v>
      </c>
      <c r="K16" s="119">
        <v>2014</v>
      </c>
      <c r="L16" s="120">
        <v>2015</v>
      </c>
      <c r="M16" s="118">
        <v>2016</v>
      </c>
      <c r="N16" s="118">
        <v>2017</v>
      </c>
      <c r="O16" s="121">
        <v>2018</v>
      </c>
      <c r="AB16"/>
      <c r="AC16"/>
    </row>
    <row r="17" spans="1:30" s="62" customFormat="1" x14ac:dyDescent="0.25">
      <c r="A17" s="114" t="s">
        <v>1719</v>
      </c>
      <c r="B17" s="424"/>
      <c r="C17" s="125" t="s">
        <v>1704</v>
      </c>
      <c r="D17" s="123"/>
      <c r="E17" s="123"/>
      <c r="F17" s="123"/>
      <c r="G17" s="123"/>
      <c r="H17" s="124"/>
      <c r="I17" s="122"/>
      <c r="J17" s="125" t="s">
        <v>1733</v>
      </c>
      <c r="K17" s="126" t="s">
        <v>1734</v>
      </c>
      <c r="L17" s="127"/>
      <c r="M17" s="125"/>
      <c r="N17" s="125"/>
      <c r="O17" s="128"/>
    </row>
    <row r="18" spans="1:30" s="62" customFormat="1" ht="15.75" thickBot="1" x14ac:dyDescent="0.3">
      <c r="A18" s="114" t="s">
        <v>1720</v>
      </c>
      <c r="B18" s="424"/>
      <c r="C18" s="125" t="s">
        <v>1688</v>
      </c>
      <c r="D18" s="127" t="s">
        <v>1706</v>
      </c>
      <c r="E18" s="127" t="s">
        <v>1707</v>
      </c>
      <c r="F18" s="127" t="s">
        <v>1708</v>
      </c>
      <c r="G18" s="127" t="s">
        <v>1709</v>
      </c>
      <c r="H18" s="126" t="s">
        <v>1710</v>
      </c>
      <c r="I18" s="125" t="s">
        <v>1811</v>
      </c>
      <c r="J18" s="129" t="s">
        <v>1704</v>
      </c>
      <c r="K18" s="130" t="s">
        <v>1703</v>
      </c>
      <c r="L18" s="126" t="s">
        <v>1703</v>
      </c>
      <c r="M18" s="126" t="s">
        <v>1703</v>
      </c>
      <c r="N18" s="126" t="s">
        <v>1703</v>
      </c>
      <c r="O18" s="126" t="s">
        <v>1703</v>
      </c>
      <c r="AB18"/>
      <c r="AC18"/>
    </row>
    <row r="19" spans="1:30" s="62" customFormat="1" ht="15.75" thickBot="1" x14ac:dyDescent="0.3">
      <c r="A19" s="131">
        <f>89</f>
        <v>89</v>
      </c>
      <c r="B19" s="425"/>
      <c r="C19" s="132">
        <f>(C4*0.8459)*($A$19/123)</f>
        <v>1584165.6364334524</v>
      </c>
      <c r="D19" s="133">
        <v>365</v>
      </c>
      <c r="E19" s="133">
        <v>730</v>
      </c>
      <c r="F19" s="133">
        <v>1095</v>
      </c>
      <c r="G19" s="133">
        <v>1460</v>
      </c>
      <c r="H19" s="134">
        <v>1825</v>
      </c>
      <c r="I19" s="135">
        <v>0.26702211797117498</v>
      </c>
      <c r="J19" s="132">
        <f>(J4*0.8459)*($A$19/123)*(105/365)</f>
        <v>418579.24576979462</v>
      </c>
      <c r="K19" s="132">
        <f>(J4*0.8459)*($A$19/123)*(260/365)</f>
        <v>1036481.9419061582</v>
      </c>
      <c r="L19" s="132">
        <f>(K4*0.8459)*($A$19/123)</f>
        <v>1336478.3398834281</v>
      </c>
      <c r="M19" s="132">
        <f>(L4*0.8459)*($A$19/123)</f>
        <v>1227559.6161220341</v>
      </c>
      <c r="N19" s="132">
        <f>(M4*0.8459)*($A$19/123)</f>
        <v>1127517.4210942413</v>
      </c>
      <c r="O19" s="136">
        <f>(N4*0.8459)*($A$19/123)</f>
        <v>1035628.3460082696</v>
      </c>
      <c r="AB19"/>
      <c r="AC19"/>
    </row>
    <row r="20" spans="1:30" x14ac:dyDescent="0.25">
      <c r="A20" s="232"/>
      <c r="C20" s="73"/>
      <c r="D20" s="232"/>
      <c r="AD20" s="62"/>
    </row>
    <row r="21" spans="1:30" ht="15.75" thickBot="1" x14ac:dyDescent="0.3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35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</row>
    <row r="22" spans="1:30" x14ac:dyDescent="0.25">
      <c r="A22" s="433" t="s">
        <v>1711</v>
      </c>
      <c r="B22" s="434"/>
      <c r="C22" s="71"/>
      <c r="D22" s="67"/>
      <c r="E22" s="67"/>
      <c r="F22" s="67"/>
      <c r="G22" s="67"/>
      <c r="H22" s="71"/>
      <c r="I22" s="75">
        <v>2015</v>
      </c>
      <c r="J22" s="75">
        <v>2016</v>
      </c>
      <c r="K22" s="75">
        <v>2017</v>
      </c>
      <c r="L22" s="54">
        <v>2018</v>
      </c>
      <c r="M22" s="62"/>
      <c r="N22" s="62"/>
      <c r="O22" s="62"/>
      <c r="P22" s="62"/>
      <c r="S22" s="75">
        <v>2014</v>
      </c>
      <c r="T22" s="75">
        <v>2014</v>
      </c>
      <c r="U22" s="54">
        <v>2015</v>
      </c>
      <c r="V22" s="55">
        <v>2015</v>
      </c>
      <c r="W22" s="54">
        <v>2016</v>
      </c>
      <c r="X22" s="54">
        <v>2016</v>
      </c>
      <c r="Y22" s="54">
        <v>2017</v>
      </c>
      <c r="Z22" s="54">
        <v>2017</v>
      </c>
      <c r="AA22" s="75">
        <v>2018</v>
      </c>
      <c r="AB22" s="54">
        <v>2018</v>
      </c>
      <c r="AC22" s="62"/>
      <c r="AD22" s="62"/>
    </row>
    <row r="23" spans="1:30" x14ac:dyDescent="0.25">
      <c r="A23" s="435"/>
      <c r="B23" s="436"/>
      <c r="C23" s="68" t="s">
        <v>1732</v>
      </c>
      <c r="D23" s="65"/>
      <c r="E23" s="65"/>
      <c r="F23" s="65"/>
      <c r="G23" s="65"/>
      <c r="H23" s="64"/>
      <c r="I23" s="68"/>
      <c r="J23" s="68"/>
      <c r="K23" s="68"/>
      <c r="L23" s="61"/>
      <c r="M23" s="62"/>
      <c r="N23" s="62"/>
      <c r="O23" s="62"/>
      <c r="P23" s="62"/>
      <c r="S23" s="83" t="s">
        <v>1735</v>
      </c>
      <c r="T23" s="27" t="s">
        <v>1736</v>
      </c>
      <c r="U23" s="83" t="s">
        <v>1735</v>
      </c>
      <c r="V23" s="28" t="s">
        <v>1736</v>
      </c>
      <c r="W23" s="83" t="s">
        <v>1735</v>
      </c>
      <c r="X23" s="28" t="s">
        <v>1736</v>
      </c>
      <c r="Y23" s="28" t="s">
        <v>1735</v>
      </c>
      <c r="Z23" s="27" t="s">
        <v>1736</v>
      </c>
      <c r="AA23" s="83" t="s">
        <v>1735</v>
      </c>
      <c r="AB23" s="83" t="s">
        <v>1736</v>
      </c>
      <c r="AC23" s="62"/>
      <c r="AD23" s="62"/>
    </row>
    <row r="24" spans="1:30" ht="15.75" thickBot="1" x14ac:dyDescent="0.3">
      <c r="A24" s="435"/>
      <c r="B24" s="436"/>
      <c r="C24" s="68" t="s">
        <v>1688</v>
      </c>
      <c r="D24" s="69" t="s">
        <v>1762</v>
      </c>
      <c r="E24" s="69" t="s">
        <v>1763</v>
      </c>
      <c r="F24" s="69" t="s">
        <v>1764</v>
      </c>
      <c r="G24" s="69" t="s">
        <v>1765</v>
      </c>
      <c r="H24" s="68" t="s">
        <v>1811</v>
      </c>
      <c r="I24" s="68"/>
      <c r="J24" s="68"/>
      <c r="K24" s="68"/>
      <c r="L24" s="61"/>
      <c r="M24" s="62"/>
      <c r="N24" s="62"/>
      <c r="O24" s="62"/>
      <c r="P24" s="62"/>
      <c r="S24" s="46"/>
      <c r="T24" s="46"/>
      <c r="U24" s="44"/>
      <c r="V24" s="51"/>
      <c r="W24" s="143"/>
      <c r="X24" s="52"/>
      <c r="Y24" s="143"/>
      <c r="Z24" s="52"/>
      <c r="AA24" s="143"/>
      <c r="AB24" s="52"/>
      <c r="AC24" s="62"/>
      <c r="AD24" s="62"/>
    </row>
    <row r="25" spans="1:30" ht="15.75" thickBot="1" x14ac:dyDescent="0.3">
      <c r="A25" s="437"/>
      <c r="B25" s="438"/>
      <c r="C25" s="294">
        <f>Assumptions!G5</f>
        <v>2975144.7981968112</v>
      </c>
      <c r="D25" s="80">
        <v>365</v>
      </c>
      <c r="E25" s="80">
        <v>730</v>
      </c>
      <c r="F25" s="80">
        <v>1095</v>
      </c>
      <c r="G25" s="80">
        <v>1460</v>
      </c>
      <c r="H25" s="81">
        <v>0.26702211797117498</v>
      </c>
      <c r="I25" s="401">
        <f>Assumptions!H5</f>
        <v>2732679.9824533616</v>
      </c>
      <c r="J25" s="401">
        <f>Assumptions!I5</f>
        <v>2509975.2761705127</v>
      </c>
      <c r="K25" s="401">
        <f>Assumptions!J5</f>
        <v>2305420.2934260936</v>
      </c>
      <c r="L25" s="402">
        <f>Assumptions!K5</f>
        <v>2117535.8896163842</v>
      </c>
      <c r="M25" s="62"/>
      <c r="N25" s="62"/>
      <c r="O25" s="62"/>
      <c r="P25" s="62"/>
      <c r="S25" s="79">
        <f>C35+C40+C30</f>
        <v>2975144.7981968108</v>
      </c>
      <c r="T25" s="147">
        <f>(C35*$AD$13)+((C40*$AD$13)*(1-0.95))+(C30*$AD$13)</f>
        <v>1886.6977986597399</v>
      </c>
      <c r="U25" s="79">
        <f>I35+I40+I30</f>
        <v>2732679.9824533616</v>
      </c>
      <c r="V25" s="147">
        <f>(((I35+I40)*$AD$13)*(1-0.95))+(I30*$AD$13)</f>
        <v>791.36518238561359</v>
      </c>
      <c r="W25" s="79">
        <f>J35+J40+J30</f>
        <v>2509975.2761705127</v>
      </c>
      <c r="X25" s="147">
        <f>(((J40+J35)*$AD$13)*(1-0.95))+(J30*$AD$13)</f>
        <v>726.87144303914442</v>
      </c>
      <c r="Y25" s="79">
        <f>K35+K40+K30</f>
        <v>2305420.2934260936</v>
      </c>
      <c r="Z25" s="147">
        <f>(((K40+K35)*$AD$13)*(1-0.95))+(K30*$AD$13)</f>
        <v>667.63373783149268</v>
      </c>
      <c r="AA25" s="79">
        <f>L35+L40+L30</f>
        <v>2117535.8896163842</v>
      </c>
      <c r="AB25" s="147">
        <f>(((L40+L35)*$AD$13)*(1-0.95))+(L30*$AD$13)</f>
        <v>613.22371673754969</v>
      </c>
      <c r="AC25" s="62"/>
      <c r="AD25" s="62"/>
    </row>
    <row r="26" spans="1:30" s="62" customFormat="1" ht="15.75" thickBot="1" x14ac:dyDescent="0.3">
      <c r="A26" s="426" t="s">
        <v>1727</v>
      </c>
      <c r="B26" s="426"/>
      <c r="C26" s="181">
        <f>331*0.4268</f>
        <v>141.27080000000001</v>
      </c>
      <c r="D26" s="69" t="s">
        <v>1752</v>
      </c>
      <c r="E26"/>
      <c r="F26" s="186" t="s">
        <v>1777</v>
      </c>
      <c r="G26"/>
      <c r="H26"/>
      <c r="I26"/>
      <c r="J26"/>
      <c r="K26"/>
      <c r="L26"/>
    </row>
    <row r="27" spans="1:30" s="185" customFormat="1" x14ac:dyDescent="0.25">
      <c r="A27" s="191"/>
      <c r="B27" s="430" t="s">
        <v>1724</v>
      </c>
      <c r="C27" s="192"/>
      <c r="D27" s="193"/>
      <c r="E27" s="193"/>
      <c r="F27" s="193"/>
      <c r="G27" s="193"/>
      <c r="H27" s="192"/>
      <c r="I27" s="195">
        <v>2015</v>
      </c>
      <c r="J27" s="195">
        <v>2016</v>
      </c>
      <c r="K27" s="195">
        <v>2017</v>
      </c>
      <c r="L27" s="258">
        <v>2018</v>
      </c>
      <c r="AD27" s="62"/>
    </row>
    <row r="28" spans="1:30" s="185" customFormat="1" x14ac:dyDescent="0.25">
      <c r="A28" s="191" t="s">
        <v>1778</v>
      </c>
      <c r="B28" s="431"/>
      <c r="C28" s="199" t="s">
        <v>1704</v>
      </c>
      <c r="D28" s="200"/>
      <c r="E28" s="200"/>
      <c r="F28" s="200"/>
      <c r="G28" s="200"/>
      <c r="H28" s="202"/>
      <c r="I28" s="199"/>
      <c r="J28" s="199"/>
      <c r="K28" s="199"/>
      <c r="L28" s="203"/>
    </row>
    <row r="29" spans="1:30" s="185" customFormat="1" ht="15.75" thickBot="1" x14ac:dyDescent="0.3">
      <c r="A29" s="191" t="s">
        <v>1720</v>
      </c>
      <c r="B29" s="431"/>
      <c r="C29" s="199" t="s">
        <v>1688</v>
      </c>
      <c r="D29" s="206" t="s">
        <v>1762</v>
      </c>
      <c r="E29" s="206" t="s">
        <v>1763</v>
      </c>
      <c r="F29" s="206" t="s">
        <v>1764</v>
      </c>
      <c r="G29" s="206" t="s">
        <v>1765</v>
      </c>
      <c r="H29" s="199" t="s">
        <v>1811</v>
      </c>
      <c r="I29" s="199" t="s">
        <v>1704</v>
      </c>
      <c r="J29" s="199" t="s">
        <v>1704</v>
      </c>
      <c r="K29" s="199" t="s">
        <v>1704</v>
      </c>
      <c r="L29" s="215" t="s">
        <v>1704</v>
      </c>
    </row>
    <row r="30" spans="1:30" s="185" customFormat="1" ht="15.75" thickBot="1" x14ac:dyDescent="0.3">
      <c r="A30" s="205">
        <f>331-A35-A40</f>
        <v>190</v>
      </c>
      <c r="B30" s="432"/>
      <c r="C30" s="208">
        <f>C25*0.1541</f>
        <v>458469.81340212858</v>
      </c>
      <c r="D30" s="209">
        <v>365</v>
      </c>
      <c r="E30" s="209">
        <v>730</v>
      </c>
      <c r="F30" s="209">
        <v>1095</v>
      </c>
      <c r="G30" s="209">
        <v>1460</v>
      </c>
      <c r="H30" s="211">
        <v>0.26702211797117498</v>
      </c>
      <c r="I30" s="208">
        <f>I25*0.1541</f>
        <v>421105.98529606301</v>
      </c>
      <c r="J30" s="208">
        <f>J25*0.1541</f>
        <v>386787.190057876</v>
      </c>
      <c r="K30" s="208">
        <f>K25*0.1541</f>
        <v>355265.26721696102</v>
      </c>
      <c r="L30" s="212">
        <f>L25*0.1541</f>
        <v>326312.28058988479</v>
      </c>
    </row>
    <row r="31" spans="1:30" s="185" customFormat="1" ht="15.75" thickBot="1" x14ac:dyDescent="0.3">
      <c r="A31" s="214"/>
      <c r="B31" s="180"/>
      <c r="C31" s="181"/>
      <c r="D31" s="69"/>
      <c r="F31" s="186"/>
    </row>
    <row r="32" spans="1:30" s="62" customFormat="1" ht="15" customHeight="1" x14ac:dyDescent="0.25">
      <c r="A32" s="138"/>
      <c r="B32" s="423" t="s">
        <v>1724</v>
      </c>
      <c r="C32" s="115"/>
      <c r="D32" s="116"/>
      <c r="E32" s="116"/>
      <c r="F32" s="116"/>
      <c r="G32" s="116"/>
      <c r="H32" s="115"/>
      <c r="I32" s="118">
        <v>2015</v>
      </c>
      <c r="J32" s="118">
        <v>2016</v>
      </c>
      <c r="K32" s="118">
        <v>2017</v>
      </c>
      <c r="L32" s="121">
        <v>2018</v>
      </c>
      <c r="AD32" s="185"/>
    </row>
    <row r="33" spans="1:30" s="62" customFormat="1" x14ac:dyDescent="0.25">
      <c r="A33" s="139" t="s">
        <v>1726</v>
      </c>
      <c r="B33" s="424"/>
      <c r="C33" s="125" t="s">
        <v>1704</v>
      </c>
      <c r="D33" s="123"/>
      <c r="E33" s="123"/>
      <c r="F33" s="123"/>
      <c r="G33" s="123"/>
      <c r="H33" s="122"/>
      <c r="I33" s="125"/>
      <c r="J33" s="125"/>
      <c r="K33" s="125"/>
      <c r="L33" s="128"/>
    </row>
    <row r="34" spans="1:30" s="62" customFormat="1" ht="15.75" thickBot="1" x14ac:dyDescent="0.3">
      <c r="A34" s="138" t="s">
        <v>1720</v>
      </c>
      <c r="B34" s="424"/>
      <c r="C34" s="125" t="s">
        <v>1688</v>
      </c>
      <c r="D34" s="127" t="s">
        <v>1762</v>
      </c>
      <c r="E34" s="127" t="s">
        <v>1763</v>
      </c>
      <c r="F34" s="127" t="s">
        <v>1764</v>
      </c>
      <c r="G34" s="127" t="s">
        <v>1765</v>
      </c>
      <c r="H34" s="125" t="s">
        <v>1811</v>
      </c>
      <c r="I34" s="125" t="s">
        <v>1703</v>
      </c>
      <c r="J34" s="125" t="s">
        <v>1703</v>
      </c>
      <c r="K34" s="125" t="s">
        <v>1703</v>
      </c>
      <c r="L34" s="140" t="s">
        <v>1703</v>
      </c>
    </row>
    <row r="35" spans="1:30" s="62" customFormat="1" ht="15.75" thickBot="1" x14ac:dyDescent="0.3">
      <c r="A35" s="131">
        <v>41</v>
      </c>
      <c r="B35" s="425"/>
      <c r="C35" s="132">
        <f>((C25*0.8459)*($A$35/141))</f>
        <v>731799.10905377287</v>
      </c>
      <c r="D35" s="133">
        <v>365</v>
      </c>
      <c r="E35" s="133">
        <v>730</v>
      </c>
      <c r="F35" s="133">
        <v>1095</v>
      </c>
      <c r="G35" s="133">
        <v>1460</v>
      </c>
      <c r="H35" s="135">
        <v>0.26702211797117498</v>
      </c>
      <c r="I35" s="132">
        <f>((I25*0.8459)*($A$35/141))</f>
        <v>672159.81477623573</v>
      </c>
      <c r="J35" s="132">
        <f>((J25*0.8459)*($A$35/141))</f>
        <v>617380.93284126313</v>
      </c>
      <c r="K35" s="132">
        <f>((K25*0.8459)*($A$35/141))</f>
        <v>567066.35513882572</v>
      </c>
      <c r="L35" s="136">
        <f>((L25*0.8459)*($A$35/141))</f>
        <v>520852.25510699622</v>
      </c>
    </row>
    <row r="36" spans="1:30" s="62" customFormat="1" ht="15.75" thickBot="1" x14ac:dyDescent="0.3">
      <c r="A36" s="232"/>
      <c r="B36" s="69"/>
      <c r="M36" s="78"/>
    </row>
    <row r="37" spans="1:30" s="62" customFormat="1" ht="15" customHeight="1" x14ac:dyDescent="0.25">
      <c r="A37" s="139"/>
      <c r="B37" s="423" t="s">
        <v>1725</v>
      </c>
      <c r="C37" s="115"/>
      <c r="D37" s="116"/>
      <c r="E37" s="116"/>
      <c r="F37" s="116"/>
      <c r="G37" s="116"/>
      <c r="H37" s="115"/>
      <c r="I37" s="118">
        <v>2015</v>
      </c>
      <c r="J37" s="118">
        <v>2016</v>
      </c>
      <c r="K37" s="118">
        <v>2017</v>
      </c>
      <c r="L37" s="121">
        <v>2018</v>
      </c>
    </row>
    <row r="38" spans="1:30" s="62" customFormat="1" x14ac:dyDescent="0.25">
      <c r="A38" s="139" t="s">
        <v>1723</v>
      </c>
      <c r="B38" s="424"/>
      <c r="C38" s="125" t="s">
        <v>1703</v>
      </c>
      <c r="D38" s="123"/>
      <c r="E38" s="123"/>
      <c r="F38" s="123"/>
      <c r="G38" s="123"/>
      <c r="H38" s="122"/>
      <c r="I38" s="125"/>
      <c r="J38" s="125"/>
      <c r="K38" s="125"/>
      <c r="L38" s="128"/>
      <c r="AB38"/>
      <c r="AC38"/>
    </row>
    <row r="39" spans="1:30" s="62" customFormat="1" ht="15.75" thickBot="1" x14ac:dyDescent="0.3">
      <c r="A39" s="138" t="s">
        <v>1720</v>
      </c>
      <c r="B39" s="424"/>
      <c r="C39" s="125" t="s">
        <v>1688</v>
      </c>
      <c r="D39" s="127" t="s">
        <v>1762</v>
      </c>
      <c r="E39" s="127" t="s">
        <v>1763</v>
      </c>
      <c r="F39" s="127" t="s">
        <v>1764</v>
      </c>
      <c r="G39" s="127" t="s">
        <v>1765</v>
      </c>
      <c r="H39" s="125" t="s">
        <v>1811</v>
      </c>
      <c r="I39" s="125" t="s">
        <v>1703</v>
      </c>
      <c r="J39" s="125" t="s">
        <v>1703</v>
      </c>
      <c r="K39" s="125" t="s">
        <v>1703</v>
      </c>
      <c r="L39" s="140" t="s">
        <v>1703</v>
      </c>
      <c r="AB39"/>
      <c r="AC39"/>
    </row>
    <row r="40" spans="1:30" s="62" customFormat="1" ht="15.75" thickBot="1" x14ac:dyDescent="0.3">
      <c r="A40" s="131">
        <v>100</v>
      </c>
      <c r="B40" s="425"/>
      <c r="C40" s="132">
        <f>((C25*0.8459)*($A$40/141))</f>
        <v>1784875.8757409095</v>
      </c>
      <c r="D40" s="133">
        <v>365</v>
      </c>
      <c r="E40" s="133">
        <v>730</v>
      </c>
      <c r="F40" s="133">
        <v>1095</v>
      </c>
      <c r="G40" s="133">
        <v>1460</v>
      </c>
      <c r="H40" s="135">
        <v>0.26702211797117498</v>
      </c>
      <c r="I40" s="132">
        <f>((I25*0.8459)*($A$40/141))</f>
        <v>1639414.1823810628</v>
      </c>
      <c r="J40" s="132">
        <f>((J25*0.8459)*($A$40/141))</f>
        <v>1505807.1532713736</v>
      </c>
      <c r="K40" s="132">
        <f>((K25*0.8459)*($A$40/141))</f>
        <v>1383088.6710703068</v>
      </c>
      <c r="L40" s="136">
        <f>((L25*0.8459)*($A$40/141))</f>
        <v>1270371.353919503</v>
      </c>
      <c r="AB40"/>
      <c r="AC40"/>
    </row>
    <row r="41" spans="1:30" s="62" customFormat="1" x14ac:dyDescent="0.25">
      <c r="A41" s="232"/>
      <c r="B41" s="78"/>
      <c r="C41" s="69"/>
      <c r="D41"/>
      <c r="E41"/>
      <c r="F41"/>
      <c r="G41"/>
      <c r="H41"/>
      <c r="I41"/>
      <c r="J41"/>
      <c r="K41"/>
      <c r="L41"/>
      <c r="M41"/>
      <c r="AB41"/>
      <c r="AC41"/>
    </row>
    <row r="42" spans="1:30" ht="15.75" thickBot="1" x14ac:dyDescent="0.3">
      <c r="A42" s="419" t="s">
        <v>1755</v>
      </c>
      <c r="B42" s="419"/>
      <c r="C42" s="181">
        <f>364*0.4268</f>
        <v>155.3552</v>
      </c>
      <c r="D42" s="69" t="s">
        <v>1752</v>
      </c>
      <c r="E42" s="62"/>
      <c r="F42" s="186" t="s">
        <v>1777</v>
      </c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AD42" s="62"/>
    </row>
    <row r="43" spans="1:30" x14ac:dyDescent="0.25">
      <c r="A43" s="216" t="s">
        <v>1712</v>
      </c>
      <c r="B43" s="217"/>
      <c r="C43" s="218"/>
      <c r="D43" s="218"/>
      <c r="E43" s="218"/>
      <c r="F43" s="217"/>
      <c r="G43" s="219">
        <v>2016</v>
      </c>
      <c r="H43" s="219">
        <v>2017</v>
      </c>
      <c r="I43" s="145">
        <v>2018</v>
      </c>
      <c r="S43" s="236"/>
      <c r="U43" s="75">
        <v>2015</v>
      </c>
      <c r="V43" s="145">
        <v>2015</v>
      </c>
      <c r="W43" s="54">
        <v>2016</v>
      </c>
      <c r="X43" s="54">
        <v>2016</v>
      </c>
      <c r="Y43" s="54">
        <v>2017</v>
      </c>
      <c r="Z43" s="54">
        <v>2017</v>
      </c>
      <c r="AA43" s="75">
        <v>2018</v>
      </c>
      <c r="AB43" s="54">
        <v>2018</v>
      </c>
    </row>
    <row r="44" spans="1:30" x14ac:dyDescent="0.25">
      <c r="A44" s="220"/>
      <c r="B44" s="221" t="s">
        <v>1703</v>
      </c>
      <c r="C44" s="222"/>
      <c r="D44" s="222"/>
      <c r="E44" s="222"/>
      <c r="F44" s="223"/>
      <c r="G44" s="221"/>
      <c r="H44" s="221"/>
      <c r="I44" s="224"/>
      <c r="S44" s="236"/>
      <c r="U44" s="83" t="s">
        <v>1735</v>
      </c>
      <c r="V44" s="83" t="s">
        <v>1736</v>
      </c>
      <c r="W44" s="83" t="s">
        <v>1735</v>
      </c>
      <c r="X44" s="28" t="s">
        <v>1736</v>
      </c>
      <c r="Y44" s="28" t="s">
        <v>1735</v>
      </c>
      <c r="Z44" s="27" t="s">
        <v>1736</v>
      </c>
      <c r="AA44" s="83" t="s">
        <v>1735</v>
      </c>
      <c r="AB44" s="83" t="s">
        <v>1736</v>
      </c>
    </row>
    <row r="45" spans="1:30" ht="15.75" thickBot="1" x14ac:dyDescent="0.3">
      <c r="A45" s="220"/>
      <c r="B45" s="221" t="s">
        <v>1688</v>
      </c>
      <c r="C45" s="225" t="s">
        <v>1757</v>
      </c>
      <c r="D45" s="225" t="s">
        <v>1758</v>
      </c>
      <c r="E45" s="225" t="s">
        <v>1759</v>
      </c>
      <c r="F45" s="221" t="s">
        <v>1811</v>
      </c>
      <c r="G45" s="221"/>
      <c r="H45" s="221"/>
      <c r="I45" s="224"/>
      <c r="J45" t="s">
        <v>1776</v>
      </c>
      <c r="S45" s="236"/>
      <c r="U45" s="46"/>
      <c r="V45" s="52"/>
      <c r="W45" s="143"/>
      <c r="X45" s="52"/>
      <c r="Y45" s="143"/>
      <c r="Z45" s="52"/>
      <c r="AA45" s="143"/>
      <c r="AB45" s="52"/>
    </row>
    <row r="46" spans="1:30" ht="15.75" thickBot="1" x14ac:dyDescent="0.3">
      <c r="A46" s="226"/>
      <c r="B46" s="295">
        <f>Assumptions!H6</f>
        <v>3419950.3542525251</v>
      </c>
      <c r="C46" s="227">
        <v>365</v>
      </c>
      <c r="D46" s="227">
        <v>730</v>
      </c>
      <c r="E46" s="227">
        <v>1095</v>
      </c>
      <c r="F46" s="148">
        <v>0.26702211797117498</v>
      </c>
      <c r="G46" s="403">
        <f>Assumptions!I6</f>
        <v>3141235.3038125737</v>
      </c>
      <c r="H46" s="401">
        <f>Assumptions!J6</f>
        <v>2885234.641388563</v>
      </c>
      <c r="I46" s="402">
        <f>Assumptions!K6</f>
        <v>2650097.2167748455</v>
      </c>
      <c r="S46" s="236"/>
      <c r="U46" s="79">
        <f>SUM(B56,B51)</f>
        <v>3419950.3542525251</v>
      </c>
      <c r="V46" s="147">
        <f>((B56*$AD$13)*(1-0.95))+(B51*$AD$13)</f>
        <v>990.39391850523202</v>
      </c>
      <c r="W46" s="79">
        <f>G51+G56</f>
        <v>3141235.3038125737</v>
      </c>
      <c r="X46" s="147">
        <f>((G56*$AD$13)*(1-0.95))+(G51*$AD$13)</f>
        <v>909.67997170528247</v>
      </c>
      <c r="Y46" s="79">
        <f>H51+H56</f>
        <v>2885234.641388563</v>
      </c>
      <c r="Z46" s="147">
        <f>((H56*$AD$13)*(1-0.95))+(H51*$AD$13)</f>
        <v>835.54395423860035</v>
      </c>
      <c r="AA46" s="79">
        <f>I51+I56</f>
        <v>2650097.2167748455</v>
      </c>
      <c r="AB46" s="147">
        <f>((I56*$AD$13)*(1-0.95))+(I51*$AD$13)</f>
        <v>767.44978583617421</v>
      </c>
    </row>
    <row r="47" spans="1:30" s="185" customFormat="1" ht="15.75" thickBot="1" x14ac:dyDescent="0.3">
      <c r="A47"/>
      <c r="B47"/>
      <c r="C47"/>
      <c r="D47"/>
      <c r="E47"/>
      <c r="F47"/>
      <c r="G47"/>
      <c r="H47"/>
      <c r="I47"/>
      <c r="T47" s="74"/>
      <c r="U47" s="74"/>
      <c r="V47" s="74"/>
      <c r="W47" s="74"/>
      <c r="X47" s="74"/>
      <c r="Y47" s="74"/>
      <c r="Z47" s="74"/>
      <c r="AA47" s="74"/>
      <c r="AD47"/>
    </row>
    <row r="48" spans="1:30" s="185" customFormat="1" x14ac:dyDescent="0.25">
      <c r="A48" s="228"/>
      <c r="B48" s="192"/>
      <c r="C48" s="193"/>
      <c r="D48" s="193"/>
      <c r="E48" s="193"/>
      <c r="F48" s="192"/>
      <c r="G48" s="195">
        <v>2016</v>
      </c>
      <c r="H48" s="195">
        <v>2017</v>
      </c>
      <c r="I48" s="196">
        <v>2018</v>
      </c>
      <c r="T48" s="74"/>
      <c r="U48" s="74"/>
      <c r="V48" s="74"/>
      <c r="W48" s="74"/>
      <c r="X48" s="74"/>
      <c r="Y48" s="74"/>
      <c r="Z48" s="74"/>
      <c r="AA48" s="74"/>
    </row>
    <row r="49" spans="1:30" s="185" customFormat="1" x14ac:dyDescent="0.25">
      <c r="A49" s="198" t="s">
        <v>1778</v>
      </c>
      <c r="B49" s="199" t="s">
        <v>1703</v>
      </c>
      <c r="C49" s="200"/>
      <c r="D49" s="200"/>
      <c r="E49" s="200"/>
      <c r="F49" s="202"/>
      <c r="G49" s="199"/>
      <c r="H49" s="199"/>
      <c r="I49" s="203"/>
      <c r="T49" s="74"/>
      <c r="U49" s="74"/>
      <c r="V49" s="74"/>
      <c r="W49" s="74"/>
      <c r="X49" s="74"/>
      <c r="Y49" s="74"/>
      <c r="Z49" s="74"/>
      <c r="AA49" s="74"/>
    </row>
    <row r="50" spans="1:30" s="185" customFormat="1" ht="15.75" thickBot="1" x14ac:dyDescent="0.3">
      <c r="A50" s="229"/>
      <c r="B50" s="199" t="s">
        <v>1688</v>
      </c>
      <c r="C50" s="206" t="s">
        <v>1757</v>
      </c>
      <c r="D50" s="206" t="s">
        <v>1758</v>
      </c>
      <c r="E50" s="206" t="s">
        <v>1759</v>
      </c>
      <c r="F50" s="199" t="s">
        <v>1811</v>
      </c>
      <c r="G50" s="199" t="s">
        <v>1704</v>
      </c>
      <c r="H50" s="199" t="s">
        <v>1704</v>
      </c>
      <c r="I50" s="215" t="s">
        <v>1704</v>
      </c>
      <c r="T50" s="74"/>
      <c r="U50" s="74"/>
      <c r="V50" s="74"/>
      <c r="W50" s="74"/>
      <c r="X50" s="74"/>
      <c r="Y50" s="74"/>
      <c r="Z50" s="74"/>
      <c r="AA50" s="74"/>
    </row>
    <row r="51" spans="1:30" s="185" customFormat="1" ht="15.75" thickBot="1" x14ac:dyDescent="0.3">
      <c r="A51" s="233">
        <f>364-A56</f>
        <v>209</v>
      </c>
      <c r="B51" s="208">
        <f>0.1541*B46</f>
        <v>527014.34959031409</v>
      </c>
      <c r="C51" s="209">
        <v>365</v>
      </c>
      <c r="D51" s="209">
        <v>730</v>
      </c>
      <c r="E51" s="209">
        <v>1095</v>
      </c>
      <c r="F51" s="211">
        <v>0.26702211797117498</v>
      </c>
      <c r="G51" s="208">
        <f>0.1541*G46</f>
        <v>484064.36031751754</v>
      </c>
      <c r="H51" s="208">
        <f>0.1541*H46</f>
        <v>444614.65823797754</v>
      </c>
      <c r="I51" s="212">
        <f>0.1541*I46</f>
        <v>408379.98110500368</v>
      </c>
      <c r="T51" s="74"/>
      <c r="U51" s="74"/>
      <c r="V51" s="74"/>
      <c r="W51" s="74"/>
      <c r="X51" s="74"/>
      <c r="Y51" s="74"/>
      <c r="Z51" s="74"/>
      <c r="AA51" s="74"/>
    </row>
    <row r="52" spans="1:30" s="185" customFormat="1" ht="15.75" thickBot="1" x14ac:dyDescent="0.3">
      <c r="A52"/>
      <c r="B52"/>
      <c r="C52"/>
      <c r="D52"/>
      <c r="E52"/>
      <c r="F52"/>
      <c r="G52"/>
      <c r="H52"/>
      <c r="I52"/>
      <c r="T52" s="74"/>
      <c r="U52" s="74"/>
      <c r="V52" s="74"/>
      <c r="W52" s="74"/>
      <c r="X52" s="74"/>
      <c r="Y52" s="74"/>
      <c r="Z52" s="74"/>
      <c r="AA52" s="74"/>
    </row>
    <row r="53" spans="1:30" s="185" customFormat="1" x14ac:dyDescent="0.25">
      <c r="A53" s="141"/>
      <c r="B53" s="115"/>
      <c r="C53" s="116"/>
      <c r="D53" s="116"/>
      <c r="E53" s="116"/>
      <c r="F53" s="115"/>
      <c r="G53" s="118">
        <v>2016</v>
      </c>
      <c r="H53" s="118">
        <v>2017</v>
      </c>
      <c r="I53" s="121">
        <v>2018</v>
      </c>
      <c r="T53" s="74"/>
      <c r="U53" s="74"/>
      <c r="V53" s="74"/>
      <c r="W53" s="74"/>
      <c r="X53" s="74"/>
      <c r="Y53" s="74"/>
      <c r="Z53" s="74"/>
      <c r="AA53" s="74"/>
    </row>
    <row r="54" spans="1:30" s="185" customFormat="1" x14ac:dyDescent="0.25">
      <c r="A54" s="187" t="s">
        <v>1779</v>
      </c>
      <c r="B54" s="125" t="s">
        <v>1703</v>
      </c>
      <c r="C54" s="123"/>
      <c r="D54" s="123"/>
      <c r="E54" s="123"/>
      <c r="F54" s="122"/>
      <c r="G54" s="125"/>
      <c r="H54" s="125"/>
      <c r="I54" s="128"/>
      <c r="T54" s="74"/>
      <c r="U54" s="74"/>
      <c r="V54" s="74"/>
      <c r="W54" s="74"/>
      <c r="X54" s="74"/>
      <c r="Y54" s="74"/>
      <c r="Z54" s="74"/>
      <c r="AA54" s="74"/>
    </row>
    <row r="55" spans="1:30" s="185" customFormat="1" ht="15.75" thickBot="1" x14ac:dyDescent="0.3">
      <c r="A55" s="142"/>
      <c r="B55" s="125" t="s">
        <v>1688</v>
      </c>
      <c r="C55" s="127" t="s">
        <v>1757</v>
      </c>
      <c r="D55" s="127" t="s">
        <v>1758</v>
      </c>
      <c r="E55" s="127" t="s">
        <v>1759</v>
      </c>
      <c r="F55" s="125" t="s">
        <v>1811</v>
      </c>
      <c r="G55" s="125" t="s">
        <v>1703</v>
      </c>
      <c r="H55" s="125" t="s">
        <v>1703</v>
      </c>
      <c r="I55" s="140" t="s">
        <v>1703</v>
      </c>
      <c r="T55" s="74"/>
      <c r="U55" s="74"/>
      <c r="V55" s="74"/>
      <c r="W55" s="74"/>
      <c r="X55" s="74"/>
      <c r="Y55" s="74"/>
      <c r="Z55" s="74"/>
      <c r="AA55" s="74"/>
    </row>
    <row r="56" spans="1:30" s="185" customFormat="1" ht="15.75" thickBot="1" x14ac:dyDescent="0.3">
      <c r="A56" s="234">
        <v>155</v>
      </c>
      <c r="B56" s="132">
        <f>0.8459*B46</f>
        <v>2892936.0046622111</v>
      </c>
      <c r="C56" s="133">
        <v>365</v>
      </c>
      <c r="D56" s="133">
        <v>730</v>
      </c>
      <c r="E56" s="133">
        <v>1095</v>
      </c>
      <c r="F56" s="135">
        <v>0.26702211797117498</v>
      </c>
      <c r="G56" s="132">
        <f>0.8459*G46</f>
        <v>2657170.9434950561</v>
      </c>
      <c r="H56" s="132">
        <f>0.8459*H46</f>
        <v>2440619.9831505856</v>
      </c>
      <c r="I56" s="136">
        <f>0.8459*I46</f>
        <v>2241717.235669842</v>
      </c>
      <c r="T56" s="74"/>
      <c r="U56" s="74"/>
      <c r="V56" s="74"/>
      <c r="W56" s="74"/>
      <c r="X56" s="74"/>
      <c r="Y56" s="74"/>
      <c r="Z56" s="74"/>
      <c r="AA56" s="74"/>
    </row>
    <row r="57" spans="1:30" x14ac:dyDescent="0.25">
      <c r="B57" s="73"/>
      <c r="AD57" s="185"/>
    </row>
    <row r="58" spans="1:30" ht="15.75" thickBot="1" x14ac:dyDescent="0.3">
      <c r="A58" s="419" t="s">
        <v>1754</v>
      </c>
      <c r="B58" s="419"/>
      <c r="C58" s="181">
        <f>386*0.4268</f>
        <v>164.7448</v>
      </c>
      <c r="D58" s="69" t="s">
        <v>1752</v>
      </c>
      <c r="E58" s="62"/>
      <c r="F58" s="186" t="s">
        <v>1777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1:30" x14ac:dyDescent="0.25">
      <c r="A59" s="216" t="s">
        <v>1713</v>
      </c>
      <c r="B59" s="217"/>
      <c r="C59" s="218"/>
      <c r="D59" s="218"/>
      <c r="E59" s="217"/>
      <c r="F59" s="219">
        <v>2017</v>
      </c>
      <c r="G59" s="145">
        <v>2018</v>
      </c>
      <c r="H59" s="62"/>
      <c r="I59" s="62"/>
      <c r="J59" s="62"/>
      <c r="K59" s="62"/>
      <c r="L59" s="62"/>
      <c r="U59" s="236"/>
      <c r="W59" s="54">
        <v>2016</v>
      </c>
      <c r="X59" s="54">
        <v>2016</v>
      </c>
      <c r="Y59" s="54">
        <v>2017</v>
      </c>
      <c r="Z59" s="54">
        <v>2017</v>
      </c>
      <c r="AA59" s="75">
        <v>2018</v>
      </c>
      <c r="AB59" s="54">
        <v>2018</v>
      </c>
    </row>
    <row r="60" spans="1:30" x14ac:dyDescent="0.25">
      <c r="A60" s="220"/>
      <c r="B60" s="221" t="s">
        <v>1703</v>
      </c>
      <c r="C60" s="222"/>
      <c r="D60" s="222"/>
      <c r="E60" s="223"/>
      <c r="F60" s="221"/>
      <c r="G60" s="224"/>
      <c r="H60" s="62"/>
      <c r="I60" s="62"/>
      <c r="J60" s="62"/>
      <c r="K60" s="62"/>
      <c r="L60" s="62"/>
      <c r="U60" s="236"/>
      <c r="W60" s="83" t="s">
        <v>1735</v>
      </c>
      <c r="X60" s="28" t="s">
        <v>1736</v>
      </c>
      <c r="Y60" s="28" t="s">
        <v>1735</v>
      </c>
      <c r="Z60" s="27" t="s">
        <v>1736</v>
      </c>
      <c r="AA60" s="83" t="s">
        <v>1735</v>
      </c>
      <c r="AB60" s="83" t="s">
        <v>1736</v>
      </c>
    </row>
    <row r="61" spans="1:30" ht="15.75" thickBot="1" x14ac:dyDescent="0.3">
      <c r="A61" s="220"/>
      <c r="B61" s="221" t="s">
        <v>1688</v>
      </c>
      <c r="C61" s="225" t="s">
        <v>1760</v>
      </c>
      <c r="D61" s="225" t="s">
        <v>1761</v>
      </c>
      <c r="E61" s="221" t="s">
        <v>1811</v>
      </c>
      <c r="F61" s="221"/>
      <c r="G61" s="224"/>
      <c r="H61" s="62"/>
      <c r="I61" s="62"/>
      <c r="J61" s="62"/>
      <c r="K61" s="62"/>
      <c r="L61" s="62"/>
      <c r="U61" s="236"/>
      <c r="W61" s="143"/>
      <c r="X61" s="52"/>
      <c r="Y61" s="143"/>
      <c r="Z61" s="52"/>
      <c r="AA61" s="143"/>
      <c r="AB61" s="52"/>
    </row>
    <row r="62" spans="1:30" ht="15.75" thickBot="1" x14ac:dyDescent="0.3">
      <c r="A62" s="226"/>
      <c r="B62" s="296">
        <f>Assumptions!I7</f>
        <v>3931256.2939905645</v>
      </c>
      <c r="C62" s="227">
        <v>365</v>
      </c>
      <c r="D62" s="227">
        <v>730</v>
      </c>
      <c r="E62" s="148">
        <v>0.26702211797117498</v>
      </c>
      <c r="F62" s="403">
        <f>Assumptions!J7</f>
        <v>3610871.439599473</v>
      </c>
      <c r="G62" s="402">
        <f>Assumptions!K7</f>
        <v>3316596.9293953301</v>
      </c>
      <c r="H62" s="62"/>
      <c r="I62" s="62"/>
      <c r="J62" s="62"/>
      <c r="K62" s="62"/>
      <c r="L62" s="62"/>
      <c r="U62" s="236"/>
      <c r="W62" s="79">
        <f>B72+B67</f>
        <v>3931256.2939905645</v>
      </c>
      <c r="X62" s="147">
        <f>((B72*$AD$13)*(1-0.95))+(B67*$AD$13)</f>
        <v>1138.4645747305431</v>
      </c>
      <c r="Y62" s="79">
        <f>F72+F67</f>
        <v>3610871.439599473</v>
      </c>
      <c r="Z62" s="147">
        <f>((F72*$AD$13)*(1-0.95))+(F67*$AD$13)</f>
        <v>1045.6833415247552</v>
      </c>
      <c r="AA62" s="79">
        <f>G72+G67</f>
        <v>3316596.9293953301</v>
      </c>
      <c r="AB62" s="147">
        <f>((G72*$AD$13)*(1-0.95))+(G67*$AD$13)</f>
        <v>960.46348302157844</v>
      </c>
    </row>
    <row r="63" spans="1:30" s="185" customFormat="1" ht="15.75" thickBot="1" x14ac:dyDescent="0.3">
      <c r="A63"/>
      <c r="B63"/>
      <c r="C63"/>
      <c r="D63"/>
      <c r="E63"/>
      <c r="F63"/>
      <c r="G63"/>
      <c r="V63" s="74"/>
      <c r="W63" s="74"/>
      <c r="X63" s="74"/>
      <c r="Y63" s="74"/>
      <c r="Z63" s="74"/>
      <c r="AA63" s="74"/>
      <c r="AD63"/>
    </row>
    <row r="64" spans="1:30" s="185" customFormat="1" x14ac:dyDescent="0.25">
      <c r="A64" s="228"/>
      <c r="B64" s="192"/>
      <c r="C64" s="193"/>
      <c r="D64" s="193"/>
      <c r="E64" s="192"/>
      <c r="F64" s="195">
        <v>2017</v>
      </c>
      <c r="G64" s="196">
        <v>2018</v>
      </c>
      <c r="V64" s="74"/>
      <c r="W64" s="74"/>
      <c r="X64" s="74"/>
      <c r="Y64" s="74"/>
      <c r="Z64" s="74"/>
      <c r="AA64" s="74"/>
    </row>
    <row r="65" spans="1:30" s="185" customFormat="1" x14ac:dyDescent="0.25">
      <c r="A65" s="198" t="s">
        <v>1778</v>
      </c>
      <c r="B65" s="199" t="s">
        <v>1703</v>
      </c>
      <c r="C65" s="200"/>
      <c r="D65" s="200"/>
      <c r="E65" s="202"/>
      <c r="F65" s="199"/>
      <c r="G65" s="203"/>
      <c r="V65" s="74"/>
      <c r="W65" s="74"/>
      <c r="X65" s="74"/>
      <c r="Y65" s="74"/>
      <c r="Z65" s="74"/>
      <c r="AA65" s="74"/>
    </row>
    <row r="66" spans="1:30" s="185" customFormat="1" ht="15.75" thickBot="1" x14ac:dyDescent="0.3">
      <c r="A66" s="229"/>
      <c r="B66" s="199" t="s">
        <v>1688</v>
      </c>
      <c r="C66" s="206" t="s">
        <v>1760</v>
      </c>
      <c r="D66" s="206" t="s">
        <v>1761</v>
      </c>
      <c r="E66" s="199" t="s">
        <v>1811</v>
      </c>
      <c r="F66" s="199" t="s">
        <v>1704</v>
      </c>
      <c r="G66" s="215" t="s">
        <v>1704</v>
      </c>
      <c r="V66" s="74"/>
      <c r="W66" s="74"/>
      <c r="X66" s="74"/>
      <c r="Y66" s="74"/>
      <c r="Z66" s="74"/>
      <c r="AA66" s="74"/>
    </row>
    <row r="67" spans="1:30" s="185" customFormat="1" ht="15.75" thickBot="1" x14ac:dyDescent="0.3">
      <c r="A67" s="233">
        <f>386-A72</f>
        <v>221</v>
      </c>
      <c r="B67" s="208">
        <f>0.1541*B62</f>
        <v>605806.59490394592</v>
      </c>
      <c r="C67" s="209">
        <v>365</v>
      </c>
      <c r="D67" s="209">
        <v>730</v>
      </c>
      <c r="E67" s="211">
        <v>0.26702211797117498</v>
      </c>
      <c r="F67" s="208">
        <f>0.1541*F62</f>
        <v>556435.28884227877</v>
      </c>
      <c r="G67" s="212">
        <f>0.1541*G62</f>
        <v>511087.58681982034</v>
      </c>
      <c r="V67" s="74"/>
      <c r="W67" s="74"/>
      <c r="X67" s="74"/>
      <c r="Y67" s="74"/>
      <c r="Z67" s="74"/>
      <c r="AA67" s="74"/>
    </row>
    <row r="68" spans="1:30" s="185" customFormat="1" ht="15.75" thickBot="1" x14ac:dyDescent="0.3">
      <c r="A68"/>
      <c r="B68"/>
      <c r="C68"/>
      <c r="D68"/>
      <c r="E68"/>
      <c r="F68"/>
      <c r="G68"/>
      <c r="V68" s="74"/>
      <c r="W68" s="74"/>
      <c r="X68" s="74"/>
      <c r="Y68" s="74"/>
      <c r="Z68" s="74"/>
      <c r="AA68" s="74"/>
    </row>
    <row r="69" spans="1:30" s="185" customFormat="1" x14ac:dyDescent="0.25">
      <c r="A69" s="141"/>
      <c r="B69" s="115"/>
      <c r="C69" s="116"/>
      <c r="D69" s="116"/>
      <c r="E69" s="115"/>
      <c r="F69" s="118">
        <v>2017</v>
      </c>
      <c r="G69" s="121">
        <v>2018</v>
      </c>
      <c r="V69" s="74"/>
      <c r="W69" s="74"/>
      <c r="X69" s="74"/>
      <c r="Y69" s="74"/>
      <c r="Z69" s="74"/>
      <c r="AA69" s="74"/>
    </row>
    <row r="70" spans="1:30" s="185" customFormat="1" x14ac:dyDescent="0.25">
      <c r="A70" s="187" t="s">
        <v>1779</v>
      </c>
      <c r="B70" s="125" t="s">
        <v>1703</v>
      </c>
      <c r="C70" s="123"/>
      <c r="D70" s="123"/>
      <c r="E70" s="122"/>
      <c r="F70" s="125"/>
      <c r="G70" s="128"/>
      <c r="V70" s="74"/>
      <c r="W70" s="74"/>
      <c r="X70" s="74"/>
      <c r="Y70" s="74"/>
      <c r="Z70" s="74"/>
      <c r="AA70" s="74"/>
    </row>
    <row r="71" spans="1:30" s="185" customFormat="1" ht="15.75" thickBot="1" x14ac:dyDescent="0.3">
      <c r="A71" s="142"/>
      <c r="B71" s="125" t="s">
        <v>1688</v>
      </c>
      <c r="C71" s="127" t="s">
        <v>1760</v>
      </c>
      <c r="D71" s="127" t="s">
        <v>1761</v>
      </c>
      <c r="E71" s="125" t="s">
        <v>1811</v>
      </c>
      <c r="F71" s="125" t="s">
        <v>1703</v>
      </c>
      <c r="G71" s="140" t="s">
        <v>1703</v>
      </c>
      <c r="V71" s="74"/>
      <c r="W71" s="74"/>
      <c r="X71" s="74"/>
      <c r="Y71" s="74"/>
      <c r="Z71" s="74"/>
      <c r="AA71" s="74"/>
    </row>
    <row r="72" spans="1:30" ht="15.75" thickBot="1" x14ac:dyDescent="0.3">
      <c r="A72" s="234">
        <v>165</v>
      </c>
      <c r="B72" s="132">
        <f>0.8459*B62</f>
        <v>3325449.6990866186</v>
      </c>
      <c r="C72" s="133">
        <v>365</v>
      </c>
      <c r="D72" s="133">
        <v>730</v>
      </c>
      <c r="E72" s="135">
        <v>0.26702211797117498</v>
      </c>
      <c r="F72" s="132">
        <f>0.8459*F62</f>
        <v>3054436.150757194</v>
      </c>
      <c r="G72" s="136">
        <f>0.8459*G62</f>
        <v>2805509.3425755096</v>
      </c>
      <c r="AD72" s="185"/>
    </row>
    <row r="73" spans="1:30" s="185" customFormat="1" x14ac:dyDescent="0.25">
      <c r="A73"/>
      <c r="B73"/>
      <c r="C73"/>
      <c r="D73"/>
      <c r="E73"/>
      <c r="F73"/>
      <c r="G73"/>
      <c r="AD73"/>
    </row>
    <row r="74" spans="1:30" ht="15.75" thickBot="1" x14ac:dyDescent="0.3">
      <c r="A74" s="419" t="s">
        <v>1766</v>
      </c>
      <c r="B74" s="419"/>
      <c r="C74" s="181">
        <f>398*0.4268</f>
        <v>169.8664</v>
      </c>
      <c r="D74" s="69" t="s">
        <v>1752</v>
      </c>
      <c r="E74" s="62"/>
      <c r="F74" s="186" t="s">
        <v>1777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AD74" s="185"/>
    </row>
    <row r="75" spans="1:30" x14ac:dyDescent="0.25">
      <c r="A75" s="216" t="s">
        <v>1714</v>
      </c>
      <c r="B75" s="217"/>
      <c r="C75" s="218"/>
      <c r="D75" s="217"/>
      <c r="E75" s="145">
        <v>2018</v>
      </c>
      <c r="F75" s="62"/>
      <c r="G75" s="62"/>
      <c r="H75" s="62"/>
      <c r="I75" s="62"/>
      <c r="J75" s="62"/>
      <c r="W75" s="236"/>
      <c r="Y75" s="54">
        <v>2017</v>
      </c>
      <c r="Z75" s="54">
        <v>2017</v>
      </c>
      <c r="AA75" s="75">
        <v>2018</v>
      </c>
      <c r="AB75" s="54">
        <v>2018</v>
      </c>
    </row>
    <row r="76" spans="1:30" x14ac:dyDescent="0.25">
      <c r="A76" s="220"/>
      <c r="B76" s="221" t="s">
        <v>1703</v>
      </c>
      <c r="C76" s="222"/>
      <c r="D76" s="223"/>
      <c r="E76" s="224"/>
      <c r="F76" s="62"/>
      <c r="G76" s="62"/>
      <c r="H76" s="62"/>
      <c r="I76" s="62"/>
      <c r="J76" s="62"/>
      <c r="W76" s="236"/>
      <c r="Y76" s="83" t="s">
        <v>1735</v>
      </c>
      <c r="Z76" s="27" t="s">
        <v>1736</v>
      </c>
      <c r="AA76" s="83" t="s">
        <v>1735</v>
      </c>
      <c r="AB76" s="83" t="s">
        <v>1736</v>
      </c>
    </row>
    <row r="77" spans="1:30" ht="15.75" thickBot="1" x14ac:dyDescent="0.3">
      <c r="A77" s="220"/>
      <c r="B77" s="221" t="s">
        <v>1688</v>
      </c>
      <c r="C77" s="225" t="s">
        <v>1756</v>
      </c>
      <c r="D77" s="221" t="s">
        <v>1811</v>
      </c>
      <c r="E77" s="190"/>
      <c r="F77" s="62"/>
      <c r="G77" s="62"/>
      <c r="H77" s="62"/>
      <c r="I77" s="62"/>
      <c r="J77" s="62"/>
      <c r="W77" s="236"/>
      <c r="Y77" s="143"/>
      <c r="Z77" s="52"/>
      <c r="AA77" s="143"/>
      <c r="AB77" s="52"/>
    </row>
    <row r="78" spans="1:30" ht="15.75" thickBot="1" x14ac:dyDescent="0.3">
      <c r="A78" s="226"/>
      <c r="B78" s="297">
        <f>Assumptions!J8</f>
        <v>4519005.1586947311</v>
      </c>
      <c r="C78" s="227">
        <v>365</v>
      </c>
      <c r="D78" s="148">
        <v>0.26702211797117498</v>
      </c>
      <c r="E78" s="298">
        <f>Assumptions!K8</f>
        <v>4150720.6456818846</v>
      </c>
      <c r="F78" s="62"/>
      <c r="G78" s="62"/>
      <c r="H78" s="62"/>
      <c r="I78" s="62"/>
      <c r="J78" s="62"/>
      <c r="W78" s="236"/>
      <c r="Y78" s="79">
        <f>B88+B83</f>
        <v>4519005.1586947311</v>
      </c>
      <c r="Z78" s="147">
        <f>((B88*$AD$13)*(1-0.95))+(B83*$AD$13)</f>
        <v>1308.6725721909588</v>
      </c>
      <c r="AA78" s="79">
        <f>E88+E83</f>
        <v>4150720.6456818841</v>
      </c>
      <c r="AB78" s="147">
        <f>((E88*$AD$13)*(1-0.95))+(E83*$AD$13)</f>
        <v>1202.0199298465923</v>
      </c>
    </row>
    <row r="79" spans="1:30" s="185" customFormat="1" ht="15.75" thickBot="1" x14ac:dyDescent="0.3">
      <c r="A79"/>
      <c r="B79"/>
      <c r="C79"/>
      <c r="D79"/>
      <c r="E79"/>
      <c r="X79" s="74"/>
      <c r="Y79" s="74"/>
      <c r="Z79" s="74"/>
      <c r="AA79" s="74"/>
      <c r="AD79"/>
    </row>
    <row r="80" spans="1:30" s="185" customFormat="1" x14ac:dyDescent="0.25">
      <c r="A80" s="228"/>
      <c r="B80" s="192"/>
      <c r="C80" s="193"/>
      <c r="D80" s="192"/>
      <c r="E80" s="196">
        <v>2018</v>
      </c>
      <c r="X80" s="74"/>
      <c r="Y80" s="74"/>
      <c r="Z80" s="74"/>
      <c r="AA80" s="74"/>
    </row>
    <row r="81" spans="1:30" s="185" customFormat="1" x14ac:dyDescent="0.25">
      <c r="A81" s="198" t="s">
        <v>1778</v>
      </c>
      <c r="B81" s="199" t="s">
        <v>1703</v>
      </c>
      <c r="C81" s="200"/>
      <c r="D81" s="202"/>
      <c r="E81" s="203"/>
      <c r="X81" s="74"/>
      <c r="Y81" s="74"/>
      <c r="Z81" s="74"/>
      <c r="AA81" s="74"/>
    </row>
    <row r="82" spans="1:30" s="185" customFormat="1" ht="15.75" thickBot="1" x14ac:dyDescent="0.3">
      <c r="A82" s="229"/>
      <c r="B82" s="199" t="s">
        <v>1688</v>
      </c>
      <c r="C82" s="206" t="s">
        <v>1756</v>
      </c>
      <c r="D82" s="199" t="s">
        <v>1811</v>
      </c>
      <c r="E82" s="215" t="s">
        <v>1704</v>
      </c>
      <c r="X82" s="74"/>
      <c r="Y82" s="74"/>
      <c r="Z82" s="74"/>
      <c r="AA82" s="74"/>
    </row>
    <row r="83" spans="1:30" s="185" customFormat="1" ht="15.75" thickBot="1" x14ac:dyDescent="0.3">
      <c r="A83" s="233">
        <f>398-A88</f>
        <v>228</v>
      </c>
      <c r="B83" s="208">
        <f>0.1541*B78</f>
        <v>696378.69495485805</v>
      </c>
      <c r="C83" s="209">
        <v>365</v>
      </c>
      <c r="D83" s="211">
        <v>0.26702211797117498</v>
      </c>
      <c r="E83" s="212">
        <f>0.1541*E78</f>
        <v>639626.0514995784</v>
      </c>
      <c r="X83" s="74"/>
      <c r="Y83" s="74"/>
      <c r="Z83" s="74"/>
      <c r="AA83" s="74"/>
    </row>
    <row r="84" spans="1:30" s="185" customFormat="1" ht="15.75" thickBot="1" x14ac:dyDescent="0.3">
      <c r="A84"/>
      <c r="B84"/>
      <c r="C84"/>
      <c r="D84"/>
      <c r="E84"/>
      <c r="X84" s="74"/>
      <c r="Y84" s="74"/>
      <c r="Z84" s="74"/>
      <c r="AA84" s="74"/>
    </row>
    <row r="85" spans="1:30" s="185" customFormat="1" x14ac:dyDescent="0.25">
      <c r="A85" s="141"/>
      <c r="B85" s="115"/>
      <c r="C85" s="116"/>
      <c r="D85" s="115"/>
      <c r="E85" s="121">
        <v>2018</v>
      </c>
      <c r="X85" s="74"/>
      <c r="Y85" s="74"/>
      <c r="Z85" s="74"/>
      <c r="AA85" s="74"/>
    </row>
    <row r="86" spans="1:30" s="185" customFormat="1" x14ac:dyDescent="0.25">
      <c r="A86" s="187" t="s">
        <v>1779</v>
      </c>
      <c r="B86" s="125" t="s">
        <v>1703</v>
      </c>
      <c r="C86" s="123"/>
      <c r="D86" s="122"/>
      <c r="E86" s="128"/>
      <c r="X86" s="74"/>
      <c r="Y86" s="74"/>
      <c r="Z86" s="74"/>
      <c r="AA86" s="74"/>
    </row>
    <row r="87" spans="1:30" s="185" customFormat="1" ht="15.75" thickBot="1" x14ac:dyDescent="0.3">
      <c r="A87" s="142"/>
      <c r="B87" s="125" t="s">
        <v>1688</v>
      </c>
      <c r="C87" s="127" t="s">
        <v>1756</v>
      </c>
      <c r="D87" s="125" t="s">
        <v>1811</v>
      </c>
      <c r="E87" s="140" t="s">
        <v>1703</v>
      </c>
      <c r="X87" s="74"/>
      <c r="Y87" s="74"/>
      <c r="Z87" s="74"/>
      <c r="AA87" s="74"/>
    </row>
    <row r="88" spans="1:30" ht="15.75" thickBot="1" x14ac:dyDescent="0.3">
      <c r="A88" s="234">
        <v>170</v>
      </c>
      <c r="B88" s="132">
        <f>0.8459*B78</f>
        <v>3822626.4637398729</v>
      </c>
      <c r="C88" s="133">
        <v>365</v>
      </c>
      <c r="D88" s="135">
        <v>0.26702211797117498</v>
      </c>
      <c r="E88" s="136">
        <f>0.8459*E78</f>
        <v>3511094.594182306</v>
      </c>
      <c r="AD88" s="185"/>
    </row>
    <row r="89" spans="1:30" s="185" customFormat="1" x14ac:dyDescent="0.25">
      <c r="A89"/>
      <c r="B89"/>
      <c r="C89"/>
      <c r="D89"/>
      <c r="E89"/>
      <c r="AD89"/>
    </row>
    <row r="90" spans="1:30" ht="15.75" thickBot="1" x14ac:dyDescent="0.3">
      <c r="A90" s="419" t="s">
        <v>1753</v>
      </c>
      <c r="B90" s="419"/>
      <c r="C90" s="181">
        <f>408*0.4268</f>
        <v>174.1344</v>
      </c>
      <c r="D90" s="69" t="s">
        <v>1752</v>
      </c>
      <c r="E90" s="62"/>
      <c r="F90" s="186" t="s">
        <v>1777</v>
      </c>
      <c r="AD90" s="185"/>
    </row>
    <row r="91" spans="1:30" x14ac:dyDescent="0.25">
      <c r="A91" s="216" t="s">
        <v>1780</v>
      </c>
      <c r="B91" s="230"/>
      <c r="Y91" s="236"/>
      <c r="AA91" s="188">
        <v>2018</v>
      </c>
      <c r="AB91" s="54">
        <v>2018</v>
      </c>
    </row>
    <row r="92" spans="1:30" x14ac:dyDescent="0.25">
      <c r="A92" s="220"/>
      <c r="B92" s="224" t="s">
        <v>1703</v>
      </c>
      <c r="Y92" s="236"/>
      <c r="AA92" s="83" t="s">
        <v>1735</v>
      </c>
      <c r="AB92" s="83" t="s">
        <v>1736</v>
      </c>
    </row>
    <row r="93" spans="1:30" ht="15.75" thickBot="1" x14ac:dyDescent="0.3">
      <c r="A93" s="220"/>
      <c r="B93" s="224" t="s">
        <v>1688</v>
      </c>
      <c r="Y93" s="236"/>
      <c r="AA93" s="143"/>
      <c r="AB93" s="52"/>
    </row>
    <row r="94" spans="1:30" ht="15.75" thickBot="1" x14ac:dyDescent="0.3">
      <c r="A94" s="226"/>
      <c r="B94" s="299">
        <f>Assumptions!K9</f>
        <v>5194627.9216327369</v>
      </c>
      <c r="Y94" s="236"/>
      <c r="AA94" s="79">
        <f>B104+B99</f>
        <v>5194627.9216327369</v>
      </c>
      <c r="AB94" s="147">
        <f>((B104*$AD$13)*(1-0.95))+(B99*$AD$13)</f>
        <v>1504.3282415153606</v>
      </c>
    </row>
    <row r="95" spans="1:30" ht="15.75" thickBot="1" x14ac:dyDescent="0.3"/>
    <row r="96" spans="1:30" x14ac:dyDescent="0.25">
      <c r="A96" s="228"/>
      <c r="B96" s="231"/>
    </row>
    <row r="97" spans="1:2" x14ac:dyDescent="0.25">
      <c r="A97" s="198" t="s">
        <v>1778</v>
      </c>
      <c r="B97" s="203" t="s">
        <v>1704</v>
      </c>
    </row>
    <row r="98" spans="1:2" ht="15.75" thickBot="1" x14ac:dyDescent="0.3">
      <c r="A98" s="229"/>
      <c r="B98" s="203" t="s">
        <v>1688</v>
      </c>
    </row>
    <row r="99" spans="1:2" ht="15.75" thickBot="1" x14ac:dyDescent="0.3">
      <c r="A99" s="233">
        <f>408-A104</f>
        <v>234</v>
      </c>
      <c r="B99" s="212">
        <f>0.1541*B94</f>
        <v>800492.16272360471</v>
      </c>
    </row>
    <row r="100" spans="1:2" ht="15.75" thickBot="1" x14ac:dyDescent="0.3"/>
    <row r="101" spans="1:2" x14ac:dyDescent="0.25">
      <c r="A101" s="141"/>
      <c r="B101" s="179"/>
    </row>
    <row r="102" spans="1:2" x14ac:dyDescent="0.25">
      <c r="A102" s="187" t="s">
        <v>1779</v>
      </c>
      <c r="B102" s="128" t="s">
        <v>1703</v>
      </c>
    </row>
    <row r="103" spans="1:2" ht="15.75" thickBot="1" x14ac:dyDescent="0.3">
      <c r="A103" s="142"/>
      <c r="B103" s="128" t="s">
        <v>1688</v>
      </c>
    </row>
    <row r="104" spans="1:2" ht="15.75" thickBot="1" x14ac:dyDescent="0.3">
      <c r="A104" s="234">
        <v>174</v>
      </c>
      <c r="B104" s="136">
        <f>0.8459*B94</f>
        <v>4394135.7589091323</v>
      </c>
    </row>
  </sheetData>
  <sheetProtection password="DDA8" sheet="1" objects="1" scenarios="1"/>
  <mergeCells count="16">
    <mergeCell ref="A90:B90"/>
    <mergeCell ref="AD2:AD4"/>
    <mergeCell ref="AD9:AD12"/>
    <mergeCell ref="B37:B40"/>
    <mergeCell ref="A26:B26"/>
    <mergeCell ref="B11:B14"/>
    <mergeCell ref="B16:B19"/>
    <mergeCell ref="B32:B35"/>
    <mergeCell ref="B6:B9"/>
    <mergeCell ref="B27:B30"/>
    <mergeCell ref="A22:B25"/>
    <mergeCell ref="A1:B4"/>
    <mergeCell ref="AD5:AD8"/>
    <mergeCell ref="A42:B42"/>
    <mergeCell ref="A58:B58"/>
    <mergeCell ref="A74:B74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9"/>
  <sheetViews>
    <sheetView topLeftCell="D1" zoomScale="60" zoomScaleNormal="60" workbookViewId="0">
      <selection activeCell="J4" sqref="J4"/>
    </sheetView>
  </sheetViews>
  <sheetFormatPr defaultRowHeight="15" x14ac:dyDescent="0.25"/>
  <cols>
    <col min="1" max="1" width="66.140625" customWidth="1"/>
    <col min="2" max="2" width="69.7109375" style="183" customWidth="1"/>
    <col min="3" max="3" width="22.7109375" style="183" customWidth="1"/>
    <col min="4" max="4" width="14.42578125" style="183" bestFit="1" customWidth="1"/>
    <col min="5" max="11" width="14.5703125" customWidth="1"/>
    <col min="12" max="12" width="76.28515625" bestFit="1" customWidth="1"/>
    <col min="13" max="13" width="45.42578125" bestFit="1" customWidth="1"/>
    <col min="14" max="14" width="76.28515625" bestFit="1" customWidth="1"/>
    <col min="15" max="15" width="45.42578125" bestFit="1" customWidth="1"/>
    <col min="16" max="16" width="32.28515625" customWidth="1"/>
    <col min="17" max="17" width="33.5703125" customWidth="1"/>
    <col min="18" max="18" width="25.7109375" customWidth="1"/>
    <col min="19" max="19" width="28.28515625" customWidth="1"/>
    <col min="20" max="20" width="24.7109375" customWidth="1"/>
    <col min="21" max="21" width="32.140625" customWidth="1"/>
    <col min="22" max="22" width="27.85546875" customWidth="1"/>
  </cols>
  <sheetData>
    <row r="1" spans="1:22" s="185" customFormat="1" ht="23.25" customHeight="1" thickBot="1" x14ac:dyDescent="0.35">
      <c r="A1" s="445" t="s">
        <v>1800</v>
      </c>
      <c r="B1" s="446"/>
      <c r="C1" s="372"/>
      <c r="D1" s="306"/>
      <c r="E1" s="442" t="s">
        <v>1810</v>
      </c>
      <c r="F1" s="443"/>
      <c r="G1" s="443"/>
      <c r="H1" s="443"/>
      <c r="I1" s="443"/>
      <c r="J1" s="443"/>
      <c r="K1" s="444"/>
      <c r="L1"/>
      <c r="M1"/>
      <c r="N1"/>
      <c r="O1"/>
      <c r="P1"/>
      <c r="Q1"/>
      <c r="R1"/>
    </row>
    <row r="2" spans="1:22" s="182" customFormat="1" ht="24" customHeight="1" thickBot="1" x14ac:dyDescent="0.3">
      <c r="A2" s="393" t="s">
        <v>1812</v>
      </c>
      <c r="B2" s="394" t="s">
        <v>1813</v>
      </c>
      <c r="D2" s="306"/>
      <c r="E2" s="320">
        <v>2012</v>
      </c>
      <c r="F2" s="321">
        <v>2013</v>
      </c>
      <c r="G2" s="321">
        <v>2014</v>
      </c>
      <c r="H2" s="321">
        <v>2015</v>
      </c>
      <c r="I2" s="321">
        <v>2016</v>
      </c>
      <c r="J2" s="321">
        <v>2017</v>
      </c>
      <c r="K2" s="322">
        <v>2018</v>
      </c>
      <c r="L2"/>
      <c r="M2"/>
      <c r="N2"/>
      <c r="O2"/>
    </row>
    <row r="3" spans="1:22" x14ac:dyDescent="0.25">
      <c r="A3" s="391">
        <v>129.16415622399998</v>
      </c>
      <c r="B3" s="392">
        <f t="shared" ref="B3:B66" si="0">A3/$A$726</f>
        <v>87595.999999999985</v>
      </c>
      <c r="D3" s="323" t="s">
        <v>1768</v>
      </c>
      <c r="E3" s="314">
        <v>11204120</v>
      </c>
      <c r="F3" s="315">
        <v>10291019.940798184</v>
      </c>
      <c r="G3" s="315">
        <v>9452334.6252901442</v>
      </c>
      <c r="H3" s="315">
        <v>8681999.489112746</v>
      </c>
      <c r="I3" s="315">
        <v>7974444.2105635246</v>
      </c>
      <c r="J3" s="315">
        <v>7324552.4313994981</v>
      </c>
      <c r="K3" s="316">
        <v>6727624.7602626551</v>
      </c>
    </row>
    <row r="4" spans="1:22" x14ac:dyDescent="0.25">
      <c r="A4" s="373">
        <v>126.35662444799999</v>
      </c>
      <c r="B4" s="374">
        <f t="shared" si="0"/>
        <v>85692</v>
      </c>
      <c r="D4" s="324" t="s">
        <v>1769</v>
      </c>
      <c r="E4" s="317"/>
      <c r="F4" s="309">
        <v>2588193.0592018161</v>
      </c>
      <c r="G4" s="308">
        <v>2377263.5765130445</v>
      </c>
      <c r="H4" s="309">
        <v>2183524.1741813673</v>
      </c>
      <c r="I4" s="309">
        <v>2005573.9154628234</v>
      </c>
      <c r="J4" s="309">
        <v>1842126.0354916402</v>
      </c>
      <c r="K4" s="312">
        <v>1691998.6366361626</v>
      </c>
    </row>
    <row r="5" spans="1:22" x14ac:dyDescent="0.25">
      <c r="A5" s="373">
        <v>105.41220147199999</v>
      </c>
      <c r="B5" s="374">
        <f t="shared" si="0"/>
        <v>71488</v>
      </c>
      <c r="D5" s="324" t="s">
        <v>1770</v>
      </c>
      <c r="E5" s="317"/>
      <c r="F5" s="311"/>
      <c r="G5" s="309">
        <v>2975144.7981968112</v>
      </c>
      <c r="H5" s="309">
        <v>2732679.9824533616</v>
      </c>
      <c r="I5" s="309">
        <v>2509975.2761705127</v>
      </c>
      <c r="J5" s="309">
        <v>2305420.2934260936</v>
      </c>
      <c r="K5" s="312">
        <v>2117535.8896163842</v>
      </c>
    </row>
    <row r="6" spans="1:22" x14ac:dyDescent="0.25">
      <c r="A6" s="373">
        <v>97.551407408000003</v>
      </c>
      <c r="B6" s="374">
        <f t="shared" si="0"/>
        <v>66157</v>
      </c>
      <c r="D6" s="324" t="s">
        <v>1771</v>
      </c>
      <c r="E6" s="317"/>
      <c r="F6" s="311"/>
      <c r="G6" s="311"/>
      <c r="H6" s="309">
        <v>3419950.3542525251</v>
      </c>
      <c r="I6" s="309">
        <v>3141235.3038125737</v>
      </c>
      <c r="J6" s="309">
        <v>2885234.641388563</v>
      </c>
      <c r="K6" s="312">
        <v>2650097.2167748455</v>
      </c>
    </row>
    <row r="7" spans="1:22" x14ac:dyDescent="0.25">
      <c r="A7" s="373">
        <v>95.383827728</v>
      </c>
      <c r="B7" s="374">
        <f t="shared" si="0"/>
        <v>64687</v>
      </c>
      <c r="D7" s="324" t="s">
        <v>1772</v>
      </c>
      <c r="E7" s="317"/>
      <c r="F7" s="311"/>
      <c r="G7" s="311"/>
      <c r="H7" s="311"/>
      <c r="I7" s="309">
        <v>3931256.2939905645</v>
      </c>
      <c r="J7" s="309">
        <v>3610871.439599473</v>
      </c>
      <c r="K7" s="312">
        <v>3316596.9293953301</v>
      </c>
    </row>
    <row r="8" spans="1:22" x14ac:dyDescent="0.25">
      <c r="A8" s="373">
        <v>92.492246944000001</v>
      </c>
      <c r="B8" s="374">
        <f t="shared" si="0"/>
        <v>62726</v>
      </c>
      <c r="D8" s="324" t="s">
        <v>1773</v>
      </c>
      <c r="E8" s="317"/>
      <c r="F8" s="310"/>
      <c r="G8" s="310"/>
      <c r="H8" s="310"/>
      <c r="I8" s="310"/>
      <c r="J8" s="309">
        <v>4519005.1586947311</v>
      </c>
      <c r="K8" s="312">
        <v>4150720.6456818846</v>
      </c>
    </row>
    <row r="9" spans="1:22" ht="15.75" thickBot="1" x14ac:dyDescent="0.3">
      <c r="A9" s="373">
        <v>85.843528047999996</v>
      </c>
      <c r="B9" s="374">
        <f t="shared" si="0"/>
        <v>58217</v>
      </c>
      <c r="D9" s="325" t="s">
        <v>1774</v>
      </c>
      <c r="E9" s="318"/>
      <c r="F9" s="319"/>
      <c r="G9" s="319"/>
      <c r="H9" s="319"/>
      <c r="I9" s="319"/>
      <c r="J9" s="319"/>
      <c r="K9" s="313">
        <v>5194627.9216327369</v>
      </c>
    </row>
    <row r="10" spans="1:22" ht="15.75" thickBot="1" x14ac:dyDescent="0.3">
      <c r="A10" s="373">
        <v>81.029141887999998</v>
      </c>
      <c r="B10" s="374">
        <f t="shared" si="0"/>
        <v>54952</v>
      </c>
      <c r="D10" s="404" t="s">
        <v>1775</v>
      </c>
      <c r="E10" s="326">
        <v>11204120</v>
      </c>
      <c r="F10" s="327">
        <v>12879213</v>
      </c>
      <c r="G10" s="327">
        <v>14804743</v>
      </c>
      <c r="H10" s="327">
        <v>17018154</v>
      </c>
      <c r="I10" s="327">
        <v>19562485</v>
      </c>
      <c r="J10" s="327">
        <v>22487210</v>
      </c>
      <c r="K10" s="328">
        <v>25849202</v>
      </c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</row>
    <row r="11" spans="1:22" x14ac:dyDescent="0.25">
      <c r="A11" s="373">
        <v>79.250841823999991</v>
      </c>
      <c r="B11" s="374">
        <f t="shared" si="0"/>
        <v>53745.999999999993</v>
      </c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</row>
    <row r="12" spans="1:22" x14ac:dyDescent="0.25">
      <c r="A12" s="373">
        <v>79.135827391999996</v>
      </c>
      <c r="B12" s="374">
        <f t="shared" si="0"/>
        <v>53668</v>
      </c>
      <c r="P12" s="303"/>
      <c r="Q12" s="303"/>
      <c r="R12" s="303"/>
      <c r="S12" s="303"/>
      <c r="T12" s="303"/>
      <c r="U12" s="303"/>
      <c r="V12" s="303"/>
    </row>
    <row r="13" spans="1:22" x14ac:dyDescent="0.25">
      <c r="A13" s="373">
        <v>77.317714639999991</v>
      </c>
      <c r="B13" s="374">
        <f t="shared" si="0"/>
        <v>52434.999999999993</v>
      </c>
      <c r="P13" s="304"/>
      <c r="Q13" s="303"/>
      <c r="R13" s="303"/>
      <c r="S13" s="303"/>
      <c r="T13" s="303"/>
      <c r="U13" s="303"/>
      <c r="V13" s="303"/>
    </row>
    <row r="14" spans="1:22" x14ac:dyDescent="0.25">
      <c r="A14" s="373">
        <v>77.298545567999994</v>
      </c>
      <c r="B14" s="374">
        <f t="shared" si="0"/>
        <v>52422</v>
      </c>
      <c r="P14" s="304"/>
      <c r="Q14" s="305"/>
      <c r="R14" s="303"/>
      <c r="S14" s="303"/>
      <c r="T14" s="303"/>
      <c r="U14" s="303"/>
      <c r="V14" s="303"/>
    </row>
    <row r="15" spans="1:22" x14ac:dyDescent="0.25">
      <c r="A15" s="373">
        <v>76.960874992000001</v>
      </c>
      <c r="B15" s="374">
        <f t="shared" si="0"/>
        <v>52193</v>
      </c>
      <c r="P15" s="304"/>
      <c r="Q15" s="305"/>
      <c r="R15" s="303"/>
      <c r="S15" s="303"/>
      <c r="T15" s="303"/>
      <c r="U15" s="303"/>
      <c r="V15" s="303"/>
    </row>
    <row r="16" spans="1:22" x14ac:dyDescent="0.25">
      <c r="A16" s="373">
        <v>76.369582847999993</v>
      </c>
      <c r="B16" s="374">
        <f t="shared" si="0"/>
        <v>51792</v>
      </c>
      <c r="P16" s="304"/>
      <c r="Q16" s="305"/>
      <c r="R16" s="303"/>
      <c r="S16" s="303"/>
      <c r="T16" s="303"/>
      <c r="U16" s="303"/>
      <c r="V16" s="303"/>
    </row>
    <row r="17" spans="1:22" x14ac:dyDescent="0.25">
      <c r="A17" s="373">
        <v>74.404015696000002</v>
      </c>
      <c r="B17" s="374">
        <f t="shared" si="0"/>
        <v>50459</v>
      </c>
      <c r="P17" s="304"/>
      <c r="Q17" s="305"/>
      <c r="R17" s="303"/>
      <c r="S17" s="303"/>
      <c r="T17" s="303"/>
      <c r="U17" s="303"/>
      <c r="V17" s="303"/>
    </row>
    <row r="18" spans="1:22" x14ac:dyDescent="0.25">
      <c r="A18" s="373">
        <v>73.280413167999995</v>
      </c>
      <c r="B18" s="374">
        <f t="shared" si="0"/>
        <v>49697</v>
      </c>
      <c r="P18" s="304"/>
      <c r="Q18" s="305"/>
      <c r="R18" s="303"/>
      <c r="S18" s="303"/>
      <c r="T18" s="303"/>
      <c r="U18" s="303"/>
      <c r="V18" s="303"/>
    </row>
    <row r="19" spans="1:22" x14ac:dyDescent="0.25">
      <c r="A19" s="373">
        <v>72.886709920000001</v>
      </c>
      <c r="B19" s="374">
        <f t="shared" si="0"/>
        <v>49430</v>
      </c>
      <c r="P19" s="303"/>
      <c r="Q19" s="303"/>
      <c r="R19" s="303"/>
      <c r="S19" s="303"/>
      <c r="T19" s="303"/>
      <c r="U19" s="303"/>
      <c r="V19" s="303"/>
    </row>
    <row r="20" spans="1:22" x14ac:dyDescent="0.25">
      <c r="A20" s="373">
        <v>72.310163215999992</v>
      </c>
      <c r="B20" s="374">
        <f t="shared" si="0"/>
        <v>49039</v>
      </c>
      <c r="P20" s="303"/>
      <c r="Q20" s="303"/>
      <c r="R20" s="303"/>
      <c r="S20" s="303"/>
      <c r="T20" s="303"/>
      <c r="U20" s="303"/>
      <c r="V20" s="303"/>
    </row>
    <row r="21" spans="1:22" x14ac:dyDescent="0.25">
      <c r="A21" s="373">
        <v>71.854529119999995</v>
      </c>
      <c r="B21" s="374">
        <f t="shared" si="0"/>
        <v>48730</v>
      </c>
      <c r="P21" s="303"/>
      <c r="Q21" s="303"/>
      <c r="R21" s="303"/>
      <c r="S21" s="303"/>
      <c r="T21" s="303"/>
      <c r="U21" s="303"/>
      <c r="V21" s="303"/>
    </row>
    <row r="22" spans="1:22" x14ac:dyDescent="0.25">
      <c r="A22" s="373">
        <v>69.418582431999994</v>
      </c>
      <c r="B22" s="374">
        <f t="shared" si="0"/>
        <v>47078</v>
      </c>
      <c r="P22" s="303"/>
      <c r="Q22" s="303"/>
      <c r="R22" s="303"/>
      <c r="S22" s="303"/>
      <c r="T22" s="303"/>
      <c r="U22" s="303"/>
      <c r="V22" s="303"/>
    </row>
    <row r="23" spans="1:22" x14ac:dyDescent="0.25">
      <c r="A23" s="373">
        <v>69.377295199999992</v>
      </c>
      <c r="B23" s="374">
        <f t="shared" si="0"/>
        <v>47049.999999999993</v>
      </c>
      <c r="P23" s="303"/>
      <c r="Q23" s="303"/>
      <c r="R23" s="303"/>
      <c r="S23" s="303"/>
      <c r="T23" s="303"/>
      <c r="U23" s="303"/>
      <c r="V23" s="303"/>
    </row>
    <row r="24" spans="1:22" x14ac:dyDescent="0.25">
      <c r="A24" s="373">
        <v>68.648870463999998</v>
      </c>
      <c r="B24" s="374">
        <f t="shared" si="0"/>
        <v>46556</v>
      </c>
      <c r="P24" s="303"/>
      <c r="Q24" s="303"/>
      <c r="R24" s="303"/>
      <c r="S24" s="303"/>
      <c r="T24" s="303"/>
      <c r="U24" s="303"/>
      <c r="V24" s="303"/>
    </row>
    <row r="25" spans="1:22" x14ac:dyDescent="0.25">
      <c r="A25" s="373">
        <v>67.189071904000002</v>
      </c>
      <c r="B25" s="374">
        <f t="shared" si="0"/>
        <v>45566</v>
      </c>
      <c r="P25" s="303"/>
      <c r="Q25" s="303"/>
      <c r="R25" s="303"/>
      <c r="S25" s="303"/>
      <c r="T25" s="303"/>
      <c r="U25" s="303"/>
      <c r="V25" s="303"/>
    </row>
    <row r="26" spans="1:22" x14ac:dyDescent="0.25">
      <c r="A26" s="373">
        <v>66.845503151999992</v>
      </c>
      <c r="B26" s="374">
        <f t="shared" si="0"/>
        <v>45333</v>
      </c>
      <c r="P26" s="303"/>
      <c r="Q26" s="303"/>
      <c r="R26" s="303"/>
      <c r="S26" s="303"/>
      <c r="T26" s="303"/>
      <c r="U26" s="303"/>
      <c r="V26" s="303"/>
    </row>
    <row r="27" spans="1:22" x14ac:dyDescent="0.25">
      <c r="A27" s="373">
        <v>66.727539632000003</v>
      </c>
      <c r="B27" s="374">
        <f t="shared" si="0"/>
        <v>45253</v>
      </c>
      <c r="P27" s="303"/>
      <c r="Q27" s="303"/>
      <c r="R27" s="303"/>
      <c r="S27" s="303"/>
      <c r="T27" s="303"/>
      <c r="U27" s="303"/>
      <c r="V27" s="303"/>
    </row>
    <row r="28" spans="1:22" x14ac:dyDescent="0.25">
      <c r="A28" s="373">
        <v>66.236516479999992</v>
      </c>
      <c r="B28" s="374">
        <f t="shared" si="0"/>
        <v>44919.999999999993</v>
      </c>
      <c r="P28" s="303"/>
      <c r="Q28" s="303"/>
      <c r="R28" s="303"/>
      <c r="S28" s="303"/>
      <c r="T28" s="303"/>
      <c r="U28" s="303"/>
      <c r="V28" s="303"/>
    </row>
    <row r="29" spans="1:22" x14ac:dyDescent="0.25">
      <c r="A29" s="373">
        <v>65.841338687999993</v>
      </c>
      <c r="B29" s="374">
        <f t="shared" si="0"/>
        <v>44652</v>
      </c>
      <c r="P29" s="303"/>
      <c r="Q29" s="303"/>
      <c r="R29" s="303"/>
      <c r="S29" s="303"/>
      <c r="T29" s="303"/>
      <c r="U29" s="303"/>
      <c r="V29" s="303"/>
    </row>
    <row r="30" spans="1:22" x14ac:dyDescent="0.25">
      <c r="A30" s="373">
        <v>65.092270335999999</v>
      </c>
      <c r="B30" s="374">
        <f t="shared" si="0"/>
        <v>44144</v>
      </c>
      <c r="P30" s="303"/>
      <c r="Q30" s="303"/>
      <c r="R30" s="303"/>
      <c r="S30" s="303"/>
      <c r="T30" s="303"/>
      <c r="U30" s="303"/>
      <c r="V30" s="303"/>
    </row>
    <row r="31" spans="1:22" x14ac:dyDescent="0.25">
      <c r="A31" s="373">
        <v>65.076050351999996</v>
      </c>
      <c r="B31" s="374">
        <f t="shared" si="0"/>
        <v>44133</v>
      </c>
      <c r="P31" s="303"/>
      <c r="Q31" s="303" t="s">
        <v>1776</v>
      </c>
      <c r="R31" s="303"/>
      <c r="S31" s="303"/>
      <c r="T31" s="303"/>
      <c r="U31" s="303"/>
      <c r="V31" s="303"/>
    </row>
    <row r="32" spans="1:22" x14ac:dyDescent="0.25">
      <c r="A32" s="373">
        <v>64.509825456000002</v>
      </c>
      <c r="B32" s="374">
        <f t="shared" si="0"/>
        <v>43749</v>
      </c>
      <c r="P32" s="303"/>
      <c r="Q32" s="303"/>
      <c r="R32" s="303"/>
      <c r="S32" s="303"/>
      <c r="T32" s="303"/>
      <c r="U32" s="303"/>
      <c r="V32" s="303"/>
    </row>
    <row r="33" spans="1:22" x14ac:dyDescent="0.25">
      <c r="A33" s="373">
        <v>63.395070191999999</v>
      </c>
      <c r="B33" s="374">
        <f t="shared" si="0"/>
        <v>42993</v>
      </c>
      <c r="P33" s="303"/>
      <c r="Q33" s="303"/>
      <c r="R33" s="303"/>
      <c r="S33" s="303"/>
      <c r="T33" s="303"/>
      <c r="U33" s="303"/>
      <c r="V33" s="303"/>
    </row>
    <row r="34" spans="1:22" x14ac:dyDescent="0.25">
      <c r="A34" s="373">
        <v>60.563945711999999</v>
      </c>
      <c r="B34" s="374">
        <f t="shared" si="0"/>
        <v>41073</v>
      </c>
      <c r="H34" s="332"/>
      <c r="I34" s="308"/>
      <c r="J34" s="308"/>
      <c r="K34" s="308"/>
      <c r="L34" s="308"/>
      <c r="M34" s="308"/>
      <c r="N34" s="308"/>
      <c r="O34" s="308"/>
      <c r="P34" s="303"/>
      <c r="Q34" s="303"/>
      <c r="R34" s="303"/>
      <c r="S34" s="303"/>
      <c r="T34" s="303"/>
      <c r="U34" s="303"/>
      <c r="V34" s="303"/>
    </row>
    <row r="35" spans="1:22" x14ac:dyDescent="0.25">
      <c r="A35" s="373">
        <v>59.876808208</v>
      </c>
      <c r="B35" s="374">
        <f t="shared" si="0"/>
        <v>40607</v>
      </c>
      <c r="H35" s="306"/>
      <c r="I35" s="307"/>
      <c r="J35" s="307"/>
      <c r="K35" s="307"/>
      <c r="L35" s="307"/>
      <c r="M35" s="307"/>
      <c r="N35" s="307"/>
      <c r="O35" s="307"/>
      <c r="P35" s="303"/>
      <c r="Q35" s="303"/>
      <c r="R35" s="303"/>
      <c r="S35" s="303"/>
      <c r="T35" s="303"/>
      <c r="U35" s="303"/>
      <c r="V35" s="303"/>
    </row>
    <row r="36" spans="1:22" x14ac:dyDescent="0.25">
      <c r="A36" s="373">
        <v>57.398099744</v>
      </c>
      <c r="B36" s="374">
        <f t="shared" si="0"/>
        <v>38926</v>
      </c>
      <c r="P36" s="303"/>
      <c r="Q36" s="303"/>
      <c r="R36" s="303"/>
      <c r="S36" s="303"/>
      <c r="T36" s="303"/>
      <c r="U36" s="303"/>
      <c r="V36" s="303"/>
    </row>
    <row r="37" spans="1:22" x14ac:dyDescent="0.25">
      <c r="A37" s="373">
        <v>56.740453119999998</v>
      </c>
      <c r="B37" s="374">
        <f t="shared" si="0"/>
        <v>38480</v>
      </c>
      <c r="P37" s="303"/>
      <c r="Q37" s="303"/>
      <c r="R37" s="303"/>
      <c r="S37" s="303"/>
      <c r="T37" s="303"/>
      <c r="U37" s="303"/>
      <c r="V37" s="303"/>
    </row>
    <row r="38" spans="1:22" x14ac:dyDescent="0.25">
      <c r="A38" s="373">
        <v>56.469137023999998</v>
      </c>
      <c r="B38" s="374">
        <f t="shared" si="0"/>
        <v>38296</v>
      </c>
      <c r="P38" s="303"/>
      <c r="Q38" s="303"/>
      <c r="R38" s="303"/>
      <c r="S38" s="303"/>
      <c r="T38" s="303"/>
      <c r="U38" s="303"/>
      <c r="V38" s="303"/>
    </row>
    <row r="39" spans="1:22" x14ac:dyDescent="0.25">
      <c r="A39" s="373">
        <v>56.149160975999997</v>
      </c>
      <c r="B39" s="374">
        <f t="shared" si="0"/>
        <v>38079</v>
      </c>
      <c r="P39" s="303"/>
      <c r="Q39" s="303"/>
      <c r="R39" s="303"/>
      <c r="S39" s="303"/>
      <c r="T39" s="303"/>
      <c r="U39" s="303"/>
      <c r="V39" s="303"/>
    </row>
    <row r="40" spans="1:22" x14ac:dyDescent="0.25">
      <c r="A40" s="373">
        <v>55.161216495999994</v>
      </c>
      <c r="B40" s="374">
        <f t="shared" si="0"/>
        <v>37409</v>
      </c>
      <c r="P40" s="303"/>
      <c r="Q40" s="303"/>
      <c r="R40" s="303"/>
      <c r="S40" s="303"/>
      <c r="T40" s="303"/>
      <c r="U40" s="303"/>
      <c r="V40" s="303"/>
    </row>
    <row r="41" spans="1:22" x14ac:dyDescent="0.25">
      <c r="A41" s="373">
        <v>54.855985887999999</v>
      </c>
      <c r="B41" s="374">
        <f t="shared" si="0"/>
        <v>37202</v>
      </c>
      <c r="P41" s="303"/>
      <c r="Q41" s="303"/>
      <c r="R41" s="303"/>
      <c r="S41" s="303"/>
      <c r="T41" s="303"/>
      <c r="U41" s="303"/>
      <c r="V41" s="303"/>
    </row>
    <row r="42" spans="1:22" x14ac:dyDescent="0.25">
      <c r="A42" s="373">
        <v>54.541908016000001</v>
      </c>
      <c r="B42" s="374">
        <f t="shared" si="0"/>
        <v>36989</v>
      </c>
      <c r="P42" s="303"/>
      <c r="Q42" s="303"/>
      <c r="R42" s="303"/>
      <c r="S42" s="303"/>
      <c r="T42" s="303"/>
      <c r="U42" s="303"/>
      <c r="V42" s="303"/>
    </row>
    <row r="43" spans="1:22" x14ac:dyDescent="0.25">
      <c r="A43" s="373">
        <v>53.191225711999998</v>
      </c>
      <c r="B43" s="374">
        <f t="shared" si="0"/>
        <v>36073</v>
      </c>
      <c r="P43" s="303"/>
      <c r="Q43" s="303"/>
      <c r="R43" s="303"/>
      <c r="S43" s="303"/>
      <c r="T43" s="303"/>
      <c r="U43" s="303"/>
      <c r="V43" s="303"/>
    </row>
    <row r="44" spans="1:22" x14ac:dyDescent="0.25">
      <c r="A44" s="373">
        <v>53.145514847999998</v>
      </c>
      <c r="B44" s="374">
        <f t="shared" si="0"/>
        <v>36042</v>
      </c>
      <c r="P44" s="303"/>
      <c r="Q44" s="303"/>
      <c r="R44" s="303"/>
      <c r="S44" s="303"/>
      <c r="T44" s="303"/>
      <c r="U44" s="303"/>
      <c r="V44" s="303"/>
    </row>
    <row r="45" spans="1:22" x14ac:dyDescent="0.25">
      <c r="A45" s="373">
        <v>52.402344671999998</v>
      </c>
      <c r="B45" s="374">
        <f t="shared" si="0"/>
        <v>35538</v>
      </c>
      <c r="P45" s="303"/>
      <c r="Q45" s="303"/>
      <c r="R45" s="303"/>
      <c r="S45" s="303"/>
      <c r="T45" s="303"/>
      <c r="U45" s="303"/>
      <c r="V45" s="303"/>
    </row>
    <row r="46" spans="1:22" x14ac:dyDescent="0.25">
      <c r="A46" s="373">
        <v>51.987997807999996</v>
      </c>
      <c r="B46" s="374">
        <f t="shared" si="0"/>
        <v>35257</v>
      </c>
      <c r="H46" s="332"/>
      <c r="I46" s="308"/>
      <c r="J46" s="308"/>
      <c r="K46" s="308"/>
      <c r="L46" s="308"/>
      <c r="M46" s="308"/>
      <c r="N46" s="308"/>
      <c r="O46" s="308"/>
      <c r="P46" s="303"/>
      <c r="Q46" s="303"/>
      <c r="R46" s="303"/>
      <c r="S46" s="303"/>
      <c r="T46" s="303"/>
      <c r="U46" s="303"/>
      <c r="V46" s="303"/>
    </row>
    <row r="47" spans="1:22" x14ac:dyDescent="0.25">
      <c r="A47" s="373">
        <v>49.904467136000001</v>
      </c>
      <c r="B47" s="374">
        <f t="shared" si="0"/>
        <v>33844</v>
      </c>
      <c r="H47" s="306"/>
      <c r="I47" s="307"/>
      <c r="J47" s="307"/>
      <c r="K47" s="307"/>
      <c r="L47" s="307"/>
      <c r="M47" s="307"/>
      <c r="N47" s="307"/>
      <c r="O47" s="307"/>
      <c r="P47" s="303"/>
      <c r="Q47" s="303"/>
      <c r="R47" s="303"/>
      <c r="S47" s="303"/>
      <c r="T47" s="303"/>
      <c r="U47" s="303"/>
      <c r="V47" s="303"/>
    </row>
    <row r="48" spans="1:22" x14ac:dyDescent="0.25">
      <c r="A48" s="373">
        <v>49.313174992</v>
      </c>
      <c r="B48" s="374">
        <f t="shared" si="0"/>
        <v>33443</v>
      </c>
      <c r="P48" s="303"/>
      <c r="Q48" s="303"/>
      <c r="R48" s="303"/>
      <c r="S48" s="303"/>
      <c r="T48" s="303"/>
      <c r="U48" s="303"/>
      <c r="V48" s="303"/>
    </row>
    <row r="49" spans="1:22" x14ac:dyDescent="0.25">
      <c r="A49" s="373">
        <v>48.472684911999998</v>
      </c>
      <c r="B49" s="374">
        <f t="shared" si="0"/>
        <v>32873</v>
      </c>
      <c r="P49" s="303"/>
      <c r="Q49" s="303"/>
      <c r="R49" s="303"/>
      <c r="S49" s="303"/>
      <c r="T49" s="303"/>
      <c r="U49" s="303"/>
      <c r="V49" s="303"/>
    </row>
    <row r="50" spans="1:22" x14ac:dyDescent="0.25">
      <c r="A50" s="373">
        <v>48.040643519999996</v>
      </c>
      <c r="B50" s="374">
        <f t="shared" si="0"/>
        <v>32580</v>
      </c>
      <c r="P50" s="303"/>
      <c r="Q50" s="303"/>
      <c r="R50" s="303"/>
      <c r="S50" s="303"/>
      <c r="T50" s="303"/>
      <c r="U50" s="303"/>
      <c r="V50" s="303"/>
    </row>
    <row r="51" spans="1:22" x14ac:dyDescent="0.25">
      <c r="A51" s="373">
        <v>47.517180400000001</v>
      </c>
      <c r="B51" s="374">
        <f t="shared" si="0"/>
        <v>32225.000000000004</v>
      </c>
      <c r="P51" s="303"/>
      <c r="Q51" s="303"/>
      <c r="R51" s="303"/>
      <c r="S51" s="303"/>
      <c r="T51" s="303"/>
      <c r="U51" s="303"/>
      <c r="V51" s="303"/>
    </row>
    <row r="52" spans="1:22" x14ac:dyDescent="0.25">
      <c r="A52" s="373">
        <v>46.570523152</v>
      </c>
      <c r="B52" s="374">
        <f t="shared" si="0"/>
        <v>31583</v>
      </c>
      <c r="P52" s="303"/>
      <c r="Q52" s="303"/>
      <c r="R52" s="303"/>
      <c r="S52" s="303"/>
      <c r="T52" s="303"/>
      <c r="U52" s="303"/>
      <c r="V52" s="303"/>
    </row>
    <row r="53" spans="1:22" x14ac:dyDescent="0.25">
      <c r="A53" s="373">
        <v>46.541032271999995</v>
      </c>
      <c r="B53" s="374">
        <f t="shared" si="0"/>
        <v>31562.999999999996</v>
      </c>
      <c r="P53" s="303"/>
      <c r="Q53" s="303"/>
      <c r="R53" s="303"/>
      <c r="S53" s="303"/>
      <c r="T53" s="303"/>
      <c r="U53" s="303"/>
      <c r="V53" s="303"/>
    </row>
    <row r="54" spans="1:22" x14ac:dyDescent="0.25">
      <c r="A54" s="373">
        <v>45.700542192</v>
      </c>
      <c r="B54" s="374">
        <f t="shared" si="0"/>
        <v>30993</v>
      </c>
      <c r="P54" s="303"/>
      <c r="Q54" s="303"/>
      <c r="R54" s="303"/>
      <c r="S54" s="303"/>
      <c r="T54" s="303"/>
      <c r="U54" s="303"/>
      <c r="V54" s="303"/>
    </row>
    <row r="55" spans="1:22" x14ac:dyDescent="0.25">
      <c r="A55" s="373">
        <v>45.093030063999997</v>
      </c>
      <c r="B55" s="374">
        <f t="shared" si="0"/>
        <v>30581</v>
      </c>
      <c r="P55" s="303"/>
      <c r="Q55" s="303"/>
      <c r="R55" s="303"/>
      <c r="S55" s="303"/>
      <c r="T55" s="303"/>
      <c r="U55" s="303"/>
      <c r="V55" s="303"/>
    </row>
    <row r="56" spans="1:22" x14ac:dyDescent="0.25">
      <c r="A56" s="373">
        <v>44.631497791999998</v>
      </c>
      <c r="B56" s="374">
        <f t="shared" si="0"/>
        <v>30268</v>
      </c>
      <c r="P56" s="303"/>
      <c r="Q56" s="303"/>
      <c r="R56" s="303"/>
      <c r="S56" s="303"/>
      <c r="T56" s="303"/>
      <c r="U56" s="303"/>
      <c r="V56" s="303"/>
    </row>
    <row r="57" spans="1:22" x14ac:dyDescent="0.25">
      <c r="A57" s="373">
        <v>44.476670671999997</v>
      </c>
      <c r="B57" s="374">
        <f t="shared" si="0"/>
        <v>30163</v>
      </c>
      <c r="P57" s="303"/>
      <c r="Q57" s="303"/>
      <c r="R57" s="303"/>
      <c r="S57" s="303"/>
      <c r="T57" s="303"/>
      <c r="U57" s="303"/>
      <c r="V57" s="303"/>
    </row>
    <row r="58" spans="1:22" x14ac:dyDescent="0.25">
      <c r="A58" s="373">
        <v>44.245167263999996</v>
      </c>
      <c r="B58" s="374">
        <f t="shared" si="0"/>
        <v>30005.999999999996</v>
      </c>
    </row>
    <row r="59" spans="1:22" x14ac:dyDescent="0.25">
      <c r="A59" s="373">
        <v>44.14784736</v>
      </c>
      <c r="B59" s="374">
        <f t="shared" si="0"/>
        <v>29940</v>
      </c>
    </row>
    <row r="60" spans="1:22" x14ac:dyDescent="0.25">
      <c r="A60" s="373">
        <v>43.987122063999998</v>
      </c>
      <c r="B60" s="374">
        <f t="shared" si="0"/>
        <v>29831</v>
      </c>
    </row>
    <row r="61" spans="1:22" x14ac:dyDescent="0.25">
      <c r="A61" s="373">
        <v>43.900123967999996</v>
      </c>
      <c r="B61" s="374">
        <f t="shared" si="0"/>
        <v>29771.999999999996</v>
      </c>
    </row>
    <row r="62" spans="1:22" x14ac:dyDescent="0.25">
      <c r="A62" s="373">
        <v>43.796905887999998</v>
      </c>
      <c r="B62" s="374">
        <f t="shared" si="0"/>
        <v>29702</v>
      </c>
    </row>
    <row r="63" spans="1:22" x14ac:dyDescent="0.25">
      <c r="A63" s="373">
        <v>42.258956495999996</v>
      </c>
      <c r="B63" s="374">
        <f t="shared" si="0"/>
        <v>28659</v>
      </c>
    </row>
    <row r="64" spans="1:22" x14ac:dyDescent="0.25">
      <c r="A64" s="373">
        <v>42.095282112</v>
      </c>
      <c r="B64" s="374">
        <f t="shared" si="0"/>
        <v>28548</v>
      </c>
    </row>
    <row r="65" spans="1:2" x14ac:dyDescent="0.25">
      <c r="A65" s="373">
        <v>42.061367599999997</v>
      </c>
      <c r="B65" s="374">
        <f t="shared" si="0"/>
        <v>28525</v>
      </c>
    </row>
    <row r="66" spans="1:2" x14ac:dyDescent="0.25">
      <c r="A66" s="373">
        <v>41.766458799999995</v>
      </c>
      <c r="B66" s="374">
        <f t="shared" si="0"/>
        <v>28324.999999999996</v>
      </c>
    </row>
    <row r="67" spans="1:2" x14ac:dyDescent="0.25">
      <c r="A67" s="373">
        <v>41.534955392000001</v>
      </c>
      <c r="B67" s="374">
        <f t="shared" ref="B67:B130" si="1">A67/$A$726</f>
        <v>28168</v>
      </c>
    </row>
    <row r="68" spans="1:2" x14ac:dyDescent="0.25">
      <c r="A68" s="373">
        <v>40.603043583999998</v>
      </c>
      <c r="B68" s="374">
        <f t="shared" si="1"/>
        <v>27536</v>
      </c>
    </row>
    <row r="69" spans="1:2" x14ac:dyDescent="0.25">
      <c r="A69" s="373">
        <v>40.431996479999995</v>
      </c>
      <c r="B69" s="374">
        <f t="shared" si="1"/>
        <v>27419.999999999996</v>
      </c>
    </row>
    <row r="70" spans="1:2" x14ac:dyDescent="0.25">
      <c r="A70" s="373">
        <v>40.244729391999996</v>
      </c>
      <c r="B70" s="374">
        <f t="shared" si="1"/>
        <v>27293</v>
      </c>
    </row>
    <row r="71" spans="1:2" x14ac:dyDescent="0.25">
      <c r="A71" s="373">
        <v>40.212289423999998</v>
      </c>
      <c r="B71" s="374">
        <f t="shared" si="1"/>
        <v>27271</v>
      </c>
    </row>
    <row r="72" spans="1:2" x14ac:dyDescent="0.25">
      <c r="A72" s="373">
        <v>39.923278799999999</v>
      </c>
      <c r="B72" s="374">
        <f t="shared" si="1"/>
        <v>27075</v>
      </c>
    </row>
    <row r="73" spans="1:2" x14ac:dyDescent="0.25">
      <c r="A73" s="373">
        <v>39.699148111999996</v>
      </c>
      <c r="B73" s="374">
        <f t="shared" si="1"/>
        <v>26923</v>
      </c>
    </row>
    <row r="74" spans="1:2" x14ac:dyDescent="0.25">
      <c r="A74" s="373">
        <v>39.498610127999996</v>
      </c>
      <c r="B74" s="374">
        <f t="shared" si="1"/>
        <v>26786.999999999996</v>
      </c>
    </row>
    <row r="75" spans="1:2" x14ac:dyDescent="0.25">
      <c r="A75" s="373">
        <v>39.227294031999996</v>
      </c>
      <c r="B75" s="374">
        <f t="shared" si="1"/>
        <v>26603</v>
      </c>
    </row>
    <row r="76" spans="1:2" x14ac:dyDescent="0.25">
      <c r="A76" s="373">
        <v>38.920588879999997</v>
      </c>
      <c r="B76" s="374">
        <f t="shared" si="1"/>
        <v>26395</v>
      </c>
    </row>
    <row r="77" spans="1:2" x14ac:dyDescent="0.25">
      <c r="A77" s="373">
        <v>38.596189199999998</v>
      </c>
      <c r="B77" s="374">
        <f t="shared" si="1"/>
        <v>26175</v>
      </c>
    </row>
    <row r="78" spans="1:2" x14ac:dyDescent="0.25">
      <c r="A78" s="373">
        <v>38.503292928</v>
      </c>
      <c r="B78" s="374">
        <f t="shared" si="1"/>
        <v>26112</v>
      </c>
    </row>
    <row r="79" spans="1:2" x14ac:dyDescent="0.25">
      <c r="A79" s="373">
        <v>38.352889439999998</v>
      </c>
      <c r="B79" s="374">
        <f t="shared" si="1"/>
        <v>26010</v>
      </c>
    </row>
    <row r="80" spans="1:2" x14ac:dyDescent="0.25">
      <c r="A80" s="373">
        <v>38.254094991999999</v>
      </c>
      <c r="B80" s="374">
        <f t="shared" si="1"/>
        <v>25943</v>
      </c>
    </row>
    <row r="81" spans="1:2" x14ac:dyDescent="0.25">
      <c r="A81" s="373">
        <v>38.119911488</v>
      </c>
      <c r="B81" s="374">
        <f t="shared" si="1"/>
        <v>25852</v>
      </c>
    </row>
    <row r="82" spans="1:2" x14ac:dyDescent="0.25">
      <c r="A82" s="373">
        <v>37.842697215999998</v>
      </c>
      <c r="B82" s="374">
        <f t="shared" si="1"/>
        <v>25664</v>
      </c>
    </row>
    <row r="83" spans="1:2" x14ac:dyDescent="0.25">
      <c r="A83" s="373">
        <v>37.351674064000001</v>
      </c>
      <c r="B83" s="374">
        <f t="shared" si="1"/>
        <v>25331</v>
      </c>
    </row>
    <row r="84" spans="1:2" x14ac:dyDescent="0.25">
      <c r="A84" s="373">
        <v>37.227812367999995</v>
      </c>
      <c r="B84" s="374">
        <f t="shared" si="1"/>
        <v>25246.999999999996</v>
      </c>
    </row>
    <row r="85" spans="1:2" x14ac:dyDescent="0.25">
      <c r="A85" s="373">
        <v>36.92258176</v>
      </c>
      <c r="B85" s="374">
        <f t="shared" si="1"/>
        <v>25040</v>
      </c>
    </row>
    <row r="86" spans="1:2" x14ac:dyDescent="0.25">
      <c r="A86" s="373">
        <v>36.664536560000002</v>
      </c>
      <c r="B86" s="374">
        <f t="shared" si="1"/>
        <v>24865.000000000004</v>
      </c>
    </row>
    <row r="87" spans="1:2" x14ac:dyDescent="0.25">
      <c r="A87" s="373">
        <v>36.188258847999997</v>
      </c>
      <c r="B87" s="374">
        <f t="shared" si="1"/>
        <v>24542</v>
      </c>
    </row>
    <row r="88" spans="1:2" x14ac:dyDescent="0.25">
      <c r="A88" s="373">
        <v>36.018686287999998</v>
      </c>
      <c r="B88" s="374">
        <f t="shared" si="1"/>
        <v>24427</v>
      </c>
    </row>
    <row r="89" spans="1:2" x14ac:dyDescent="0.25">
      <c r="A89" s="373">
        <v>35.82404648</v>
      </c>
      <c r="B89" s="374">
        <f t="shared" si="1"/>
        <v>24295</v>
      </c>
    </row>
    <row r="90" spans="1:2" x14ac:dyDescent="0.25">
      <c r="A90" s="373">
        <v>35.753268368000001</v>
      </c>
      <c r="B90" s="374">
        <f t="shared" si="1"/>
        <v>24247</v>
      </c>
    </row>
    <row r="91" spans="1:2" x14ac:dyDescent="0.25">
      <c r="A91" s="373">
        <v>35.707557504</v>
      </c>
      <c r="B91" s="374">
        <f t="shared" si="1"/>
        <v>24216</v>
      </c>
    </row>
    <row r="92" spans="1:2" x14ac:dyDescent="0.25">
      <c r="A92" s="373">
        <v>35.566001280000002</v>
      </c>
      <c r="B92" s="374">
        <f t="shared" si="1"/>
        <v>24120.000000000004</v>
      </c>
    </row>
    <row r="93" spans="1:2" x14ac:dyDescent="0.25">
      <c r="A93" s="373">
        <v>35.555679472000001</v>
      </c>
      <c r="B93" s="374">
        <f t="shared" si="1"/>
        <v>24113.000000000004</v>
      </c>
    </row>
    <row r="94" spans="1:2" x14ac:dyDescent="0.25">
      <c r="A94" s="373">
        <v>35.316803344</v>
      </c>
      <c r="B94" s="374">
        <f t="shared" si="1"/>
        <v>23951</v>
      </c>
    </row>
    <row r="95" spans="1:2" x14ac:dyDescent="0.25">
      <c r="A95" s="373">
        <v>35.315328799999996</v>
      </c>
      <c r="B95" s="374">
        <f t="shared" si="1"/>
        <v>23950</v>
      </c>
    </row>
    <row r="96" spans="1:2" x14ac:dyDescent="0.25">
      <c r="A96" s="373">
        <v>35.290261551999997</v>
      </c>
      <c r="B96" s="374">
        <f t="shared" si="1"/>
        <v>23933</v>
      </c>
    </row>
    <row r="97" spans="1:2" x14ac:dyDescent="0.25">
      <c r="A97" s="373">
        <v>34.939320080000002</v>
      </c>
      <c r="B97" s="374">
        <f t="shared" si="1"/>
        <v>23695.000000000004</v>
      </c>
    </row>
    <row r="98" spans="1:2" x14ac:dyDescent="0.25">
      <c r="A98" s="373">
        <v>34.842000175999999</v>
      </c>
      <c r="B98" s="374">
        <f t="shared" si="1"/>
        <v>23629</v>
      </c>
    </row>
    <row r="99" spans="1:2" x14ac:dyDescent="0.25">
      <c r="A99" s="373">
        <v>34.299367984</v>
      </c>
      <c r="B99" s="374">
        <f t="shared" si="1"/>
        <v>23261</v>
      </c>
    </row>
    <row r="100" spans="1:2" x14ac:dyDescent="0.25">
      <c r="A100" s="373">
        <v>34.296418895999999</v>
      </c>
      <c r="B100" s="374">
        <f t="shared" si="1"/>
        <v>23259</v>
      </c>
    </row>
    <row r="101" spans="1:2" x14ac:dyDescent="0.25">
      <c r="A101" s="373">
        <v>34.293469807999998</v>
      </c>
      <c r="B101" s="374">
        <f t="shared" si="1"/>
        <v>23257</v>
      </c>
    </row>
    <row r="102" spans="1:2" x14ac:dyDescent="0.25">
      <c r="A102" s="373">
        <v>34.197624447999999</v>
      </c>
      <c r="B102" s="374">
        <f t="shared" si="1"/>
        <v>23192</v>
      </c>
    </row>
    <row r="103" spans="1:2" x14ac:dyDescent="0.25">
      <c r="A103" s="373">
        <v>33.445607007999996</v>
      </c>
      <c r="B103" s="374">
        <f t="shared" si="1"/>
        <v>22682</v>
      </c>
    </row>
    <row r="104" spans="1:2" x14ac:dyDescent="0.25">
      <c r="A104" s="373">
        <v>33.141850943999998</v>
      </c>
      <c r="B104" s="374">
        <f t="shared" si="1"/>
        <v>22476</v>
      </c>
    </row>
    <row r="105" spans="1:2" x14ac:dyDescent="0.25">
      <c r="A105" s="373">
        <v>32.944262047999999</v>
      </c>
      <c r="B105" s="374">
        <f t="shared" si="1"/>
        <v>22342</v>
      </c>
    </row>
    <row r="106" spans="1:2" x14ac:dyDescent="0.25">
      <c r="A106" s="373">
        <v>32.094924704</v>
      </c>
      <c r="B106" s="374">
        <f t="shared" si="1"/>
        <v>21766</v>
      </c>
    </row>
    <row r="107" spans="1:2" x14ac:dyDescent="0.25">
      <c r="A107" s="373">
        <v>32.046264751999999</v>
      </c>
      <c r="B107" s="374">
        <f t="shared" si="1"/>
        <v>21733</v>
      </c>
    </row>
    <row r="108" spans="1:2" x14ac:dyDescent="0.25">
      <c r="A108" s="373">
        <v>31.580308847999998</v>
      </c>
      <c r="B108" s="374">
        <f t="shared" si="1"/>
        <v>21417</v>
      </c>
    </row>
    <row r="109" spans="1:2" x14ac:dyDescent="0.25">
      <c r="A109" s="373">
        <v>31.539021615999999</v>
      </c>
      <c r="B109" s="374">
        <f t="shared" si="1"/>
        <v>21389</v>
      </c>
    </row>
    <row r="110" spans="1:2" x14ac:dyDescent="0.25">
      <c r="A110" s="373">
        <v>31.413685376</v>
      </c>
      <c r="B110" s="374">
        <f t="shared" si="1"/>
        <v>21304</v>
      </c>
    </row>
    <row r="111" spans="1:2" x14ac:dyDescent="0.25">
      <c r="A111" s="373">
        <v>31.391567215999999</v>
      </c>
      <c r="B111" s="374">
        <f t="shared" si="1"/>
        <v>21289</v>
      </c>
    </row>
    <row r="112" spans="1:2" x14ac:dyDescent="0.25">
      <c r="A112" s="373">
        <v>31.002287599999999</v>
      </c>
      <c r="B112" s="374">
        <f t="shared" si="1"/>
        <v>21025</v>
      </c>
    </row>
    <row r="113" spans="1:2" x14ac:dyDescent="0.25">
      <c r="A113" s="373">
        <v>30.996389424</v>
      </c>
      <c r="B113" s="374">
        <f t="shared" si="1"/>
        <v>21021</v>
      </c>
    </row>
    <row r="114" spans="1:2" x14ac:dyDescent="0.25">
      <c r="A114" s="373">
        <v>30.959525824</v>
      </c>
      <c r="B114" s="374">
        <f t="shared" si="1"/>
        <v>20996</v>
      </c>
    </row>
    <row r="115" spans="1:2" x14ac:dyDescent="0.25">
      <c r="A115" s="373">
        <v>30.717700607999998</v>
      </c>
      <c r="B115" s="374">
        <f t="shared" si="1"/>
        <v>20832</v>
      </c>
    </row>
    <row r="116" spans="1:2" x14ac:dyDescent="0.25">
      <c r="A116" s="373">
        <v>30.700006079999998</v>
      </c>
      <c r="B116" s="374">
        <f t="shared" si="1"/>
        <v>20820</v>
      </c>
    </row>
    <row r="117" spans="1:2" x14ac:dyDescent="0.25">
      <c r="A117" s="373">
        <v>30.471451759999997</v>
      </c>
      <c r="B117" s="374">
        <f t="shared" si="1"/>
        <v>20665</v>
      </c>
    </row>
    <row r="118" spans="1:2" x14ac:dyDescent="0.25">
      <c r="A118" s="373">
        <v>30.422791807999999</v>
      </c>
      <c r="B118" s="374">
        <f t="shared" si="1"/>
        <v>20632</v>
      </c>
    </row>
    <row r="119" spans="1:2" x14ac:dyDescent="0.25">
      <c r="A119" s="373">
        <v>30.300404655999998</v>
      </c>
      <c r="B119" s="374">
        <f t="shared" si="1"/>
        <v>20549</v>
      </c>
    </row>
    <row r="120" spans="1:2" x14ac:dyDescent="0.25">
      <c r="A120" s="373">
        <v>30.135255727999997</v>
      </c>
      <c r="B120" s="374">
        <f t="shared" si="1"/>
        <v>20437</v>
      </c>
    </row>
    <row r="121" spans="1:2" x14ac:dyDescent="0.25">
      <c r="A121" s="373">
        <v>30.049732175999999</v>
      </c>
      <c r="B121" s="374">
        <f t="shared" si="1"/>
        <v>20379</v>
      </c>
    </row>
    <row r="122" spans="1:2" x14ac:dyDescent="0.25">
      <c r="A122" s="373">
        <v>29.781365167999997</v>
      </c>
      <c r="B122" s="374">
        <f t="shared" si="1"/>
        <v>20197</v>
      </c>
    </row>
    <row r="123" spans="1:2" x14ac:dyDescent="0.25">
      <c r="A123" s="373">
        <v>29.753348832</v>
      </c>
      <c r="B123" s="374">
        <f t="shared" si="1"/>
        <v>20178</v>
      </c>
    </row>
    <row r="124" spans="1:2" x14ac:dyDescent="0.25">
      <c r="A124" s="373">
        <v>29.651605296</v>
      </c>
      <c r="B124" s="374">
        <f t="shared" si="1"/>
        <v>20109</v>
      </c>
    </row>
    <row r="125" spans="1:2" x14ac:dyDescent="0.25">
      <c r="A125" s="373">
        <v>28.962993248</v>
      </c>
      <c r="B125" s="374">
        <f t="shared" si="1"/>
        <v>19642</v>
      </c>
    </row>
    <row r="126" spans="1:2" x14ac:dyDescent="0.25">
      <c r="A126" s="373">
        <v>28.917282384</v>
      </c>
      <c r="B126" s="374">
        <f t="shared" si="1"/>
        <v>19611</v>
      </c>
    </row>
    <row r="127" spans="1:2" x14ac:dyDescent="0.25">
      <c r="A127" s="373">
        <v>28.839131551999998</v>
      </c>
      <c r="B127" s="374">
        <f t="shared" si="1"/>
        <v>19558</v>
      </c>
    </row>
    <row r="128" spans="1:2" x14ac:dyDescent="0.25">
      <c r="A128" s="373">
        <v>28.333362959999999</v>
      </c>
      <c r="B128" s="374">
        <f t="shared" si="1"/>
        <v>19215</v>
      </c>
    </row>
    <row r="129" spans="1:2" x14ac:dyDescent="0.25">
      <c r="A129" s="373">
        <v>28.085639567999998</v>
      </c>
      <c r="B129" s="374">
        <f t="shared" si="1"/>
        <v>19047</v>
      </c>
    </row>
    <row r="130" spans="1:2" x14ac:dyDescent="0.25">
      <c r="A130" s="373">
        <v>27.919016096</v>
      </c>
      <c r="B130" s="374">
        <f t="shared" si="1"/>
        <v>18934</v>
      </c>
    </row>
    <row r="131" spans="1:2" x14ac:dyDescent="0.25">
      <c r="A131" s="373">
        <v>27.849712527999998</v>
      </c>
      <c r="B131" s="374">
        <f t="shared" ref="B131:B194" si="2">A131/$A$726</f>
        <v>18887</v>
      </c>
    </row>
    <row r="132" spans="1:2" x14ac:dyDescent="0.25">
      <c r="A132" s="373">
        <v>27.498771055999999</v>
      </c>
      <c r="B132" s="374">
        <f t="shared" si="2"/>
        <v>18649</v>
      </c>
    </row>
    <row r="133" spans="1:2" x14ac:dyDescent="0.25">
      <c r="A133" s="373">
        <v>27.497296511999998</v>
      </c>
      <c r="B133" s="374">
        <f t="shared" si="2"/>
        <v>18648</v>
      </c>
    </row>
    <row r="134" spans="1:2" x14ac:dyDescent="0.25">
      <c r="A134" s="373">
        <v>27.491398336</v>
      </c>
      <c r="B134" s="374">
        <f t="shared" si="2"/>
        <v>18644</v>
      </c>
    </row>
    <row r="135" spans="1:2" x14ac:dyDescent="0.25">
      <c r="A135" s="373">
        <v>27.268742191999998</v>
      </c>
      <c r="B135" s="374">
        <f t="shared" si="2"/>
        <v>18493</v>
      </c>
    </row>
    <row r="136" spans="1:2" x14ac:dyDescent="0.25">
      <c r="A136" s="373">
        <v>27.116864159999999</v>
      </c>
      <c r="B136" s="374">
        <f t="shared" si="2"/>
        <v>18390</v>
      </c>
    </row>
    <row r="137" spans="1:2" x14ac:dyDescent="0.25">
      <c r="A137" s="373">
        <v>27.085898735999997</v>
      </c>
      <c r="B137" s="374">
        <f t="shared" si="2"/>
        <v>18369</v>
      </c>
    </row>
    <row r="138" spans="1:2" x14ac:dyDescent="0.25">
      <c r="A138" s="373">
        <v>27.031340607999997</v>
      </c>
      <c r="B138" s="374">
        <f t="shared" si="2"/>
        <v>18332</v>
      </c>
    </row>
    <row r="139" spans="1:2" x14ac:dyDescent="0.25">
      <c r="A139" s="373">
        <v>26.849971695999997</v>
      </c>
      <c r="B139" s="374">
        <f t="shared" si="2"/>
        <v>18209</v>
      </c>
    </row>
    <row r="140" spans="1:2" x14ac:dyDescent="0.25">
      <c r="A140" s="373">
        <v>26.823429903999997</v>
      </c>
      <c r="B140" s="374">
        <f t="shared" si="2"/>
        <v>18191</v>
      </c>
    </row>
    <row r="141" spans="1:2" x14ac:dyDescent="0.25">
      <c r="A141" s="373">
        <v>26.665653696</v>
      </c>
      <c r="B141" s="374">
        <f t="shared" si="2"/>
        <v>18084</v>
      </c>
    </row>
    <row r="142" spans="1:2" x14ac:dyDescent="0.25">
      <c r="A142" s="373">
        <v>26.619942832</v>
      </c>
      <c r="B142" s="374">
        <f t="shared" si="2"/>
        <v>18053</v>
      </c>
    </row>
    <row r="143" spans="1:2" x14ac:dyDescent="0.25">
      <c r="A143" s="373">
        <v>26.330932208</v>
      </c>
      <c r="B143" s="374">
        <f t="shared" si="2"/>
        <v>17857</v>
      </c>
    </row>
    <row r="144" spans="1:2" x14ac:dyDescent="0.25">
      <c r="A144" s="373">
        <v>26.292594063999999</v>
      </c>
      <c r="B144" s="374">
        <f t="shared" si="2"/>
        <v>17831</v>
      </c>
    </row>
    <row r="145" spans="1:2" x14ac:dyDescent="0.25">
      <c r="A145" s="373">
        <v>26.187901439999997</v>
      </c>
      <c r="B145" s="374">
        <f t="shared" si="2"/>
        <v>17760</v>
      </c>
    </row>
    <row r="146" spans="1:2" x14ac:dyDescent="0.25">
      <c r="A146" s="373">
        <v>26.027176143999998</v>
      </c>
      <c r="B146" s="374">
        <f t="shared" si="2"/>
        <v>17651</v>
      </c>
    </row>
    <row r="147" spans="1:2" x14ac:dyDescent="0.25">
      <c r="A147" s="373">
        <v>25.792723647999999</v>
      </c>
      <c r="B147" s="374">
        <f t="shared" si="2"/>
        <v>17492</v>
      </c>
    </row>
    <row r="148" spans="1:2" x14ac:dyDescent="0.25">
      <c r="A148" s="373">
        <v>25.720470991999999</v>
      </c>
      <c r="B148" s="374">
        <f t="shared" si="2"/>
        <v>17443</v>
      </c>
    </row>
    <row r="149" spans="1:2" x14ac:dyDescent="0.25">
      <c r="A149" s="373">
        <v>25.347411359999999</v>
      </c>
      <c r="B149" s="374">
        <f t="shared" si="2"/>
        <v>17190</v>
      </c>
    </row>
    <row r="150" spans="1:2" x14ac:dyDescent="0.25">
      <c r="A150" s="373">
        <v>25.204380592</v>
      </c>
      <c r="B150" s="374">
        <f t="shared" si="2"/>
        <v>17093</v>
      </c>
    </row>
    <row r="151" spans="1:2" x14ac:dyDescent="0.25">
      <c r="A151" s="373">
        <v>25.160144272</v>
      </c>
      <c r="B151" s="374">
        <f t="shared" si="2"/>
        <v>17063</v>
      </c>
    </row>
    <row r="152" spans="1:2" x14ac:dyDescent="0.25">
      <c r="A152" s="373">
        <v>25.135077023999997</v>
      </c>
      <c r="B152" s="374">
        <f t="shared" si="2"/>
        <v>17046</v>
      </c>
    </row>
    <row r="153" spans="1:2" x14ac:dyDescent="0.25">
      <c r="A153" s="373">
        <v>25.045129839999998</v>
      </c>
      <c r="B153" s="374">
        <f t="shared" si="2"/>
        <v>16985</v>
      </c>
    </row>
    <row r="154" spans="1:2" x14ac:dyDescent="0.25">
      <c r="A154" s="373">
        <v>24.896200896</v>
      </c>
      <c r="B154" s="374">
        <f t="shared" si="2"/>
        <v>16884</v>
      </c>
    </row>
    <row r="155" spans="1:2" x14ac:dyDescent="0.25">
      <c r="A155" s="373">
        <v>24.869659104</v>
      </c>
      <c r="B155" s="374">
        <f t="shared" si="2"/>
        <v>16866</v>
      </c>
    </row>
    <row r="156" spans="1:2" x14ac:dyDescent="0.25">
      <c r="A156" s="373">
        <v>24.772339199999998</v>
      </c>
      <c r="B156" s="374">
        <f t="shared" si="2"/>
        <v>16800</v>
      </c>
    </row>
    <row r="157" spans="1:2" x14ac:dyDescent="0.25">
      <c r="A157" s="373">
        <v>24.725153792</v>
      </c>
      <c r="B157" s="374">
        <f t="shared" si="2"/>
        <v>16768</v>
      </c>
    </row>
    <row r="158" spans="1:2" x14ac:dyDescent="0.25">
      <c r="A158" s="373">
        <v>24.703035631999999</v>
      </c>
      <c r="B158" s="374">
        <f t="shared" si="2"/>
        <v>16753</v>
      </c>
    </row>
    <row r="159" spans="1:2" x14ac:dyDescent="0.25">
      <c r="A159" s="373">
        <v>24.682392015999998</v>
      </c>
      <c r="B159" s="374">
        <f t="shared" si="2"/>
        <v>16739</v>
      </c>
    </row>
    <row r="160" spans="1:2" x14ac:dyDescent="0.25">
      <c r="A160" s="373">
        <v>24.573275759999998</v>
      </c>
      <c r="B160" s="374">
        <f t="shared" si="2"/>
        <v>16665</v>
      </c>
    </row>
    <row r="161" spans="1:2" x14ac:dyDescent="0.25">
      <c r="A161" s="373">
        <v>24.490701295999997</v>
      </c>
      <c r="B161" s="374">
        <f t="shared" si="2"/>
        <v>16609</v>
      </c>
    </row>
    <row r="162" spans="1:2" x14ac:dyDescent="0.25">
      <c r="A162" s="373">
        <v>24.318179647999997</v>
      </c>
      <c r="B162" s="374">
        <f t="shared" si="2"/>
        <v>16492</v>
      </c>
    </row>
    <row r="163" spans="1:2" x14ac:dyDescent="0.25">
      <c r="A163" s="373">
        <v>24.304908751999999</v>
      </c>
      <c r="B163" s="374">
        <f t="shared" si="2"/>
        <v>16483</v>
      </c>
    </row>
    <row r="164" spans="1:2" x14ac:dyDescent="0.25">
      <c r="A164" s="373">
        <v>24.030643567999999</v>
      </c>
      <c r="B164" s="374">
        <f t="shared" si="2"/>
        <v>16297</v>
      </c>
    </row>
    <row r="165" spans="1:2" x14ac:dyDescent="0.25">
      <c r="A165" s="373">
        <v>23.933323664</v>
      </c>
      <c r="B165" s="374">
        <f t="shared" si="2"/>
        <v>16231</v>
      </c>
    </row>
    <row r="166" spans="1:2" x14ac:dyDescent="0.25">
      <c r="A166" s="373">
        <v>23.812411055999998</v>
      </c>
      <c r="B166" s="374">
        <f t="shared" si="2"/>
        <v>16149</v>
      </c>
    </row>
    <row r="167" spans="1:2" x14ac:dyDescent="0.25">
      <c r="A167" s="373">
        <v>23.777021999999999</v>
      </c>
      <c r="B167" s="374">
        <f t="shared" si="2"/>
        <v>16125</v>
      </c>
    </row>
    <row r="168" spans="1:2" x14ac:dyDescent="0.25">
      <c r="A168" s="373">
        <v>23.751954752</v>
      </c>
      <c r="B168" s="374">
        <f t="shared" si="2"/>
        <v>16108</v>
      </c>
    </row>
    <row r="169" spans="1:2" x14ac:dyDescent="0.25">
      <c r="A169" s="373">
        <v>23.68117664</v>
      </c>
      <c r="B169" s="374">
        <f t="shared" si="2"/>
        <v>16060</v>
      </c>
    </row>
    <row r="170" spans="1:2" x14ac:dyDescent="0.25">
      <c r="A170" s="373">
        <v>23.635465776</v>
      </c>
      <c r="B170" s="374">
        <f t="shared" si="2"/>
        <v>16029</v>
      </c>
    </row>
    <row r="171" spans="1:2" x14ac:dyDescent="0.25">
      <c r="A171" s="373">
        <v>23.595653087999999</v>
      </c>
      <c r="B171" s="374">
        <f t="shared" si="2"/>
        <v>16002</v>
      </c>
    </row>
    <row r="172" spans="1:2" x14ac:dyDescent="0.25">
      <c r="A172" s="373">
        <v>23.539620415999998</v>
      </c>
      <c r="B172" s="374">
        <f t="shared" si="2"/>
        <v>15964</v>
      </c>
    </row>
    <row r="173" spans="1:2" x14ac:dyDescent="0.25">
      <c r="A173" s="373">
        <v>23.530773151999998</v>
      </c>
      <c r="B173" s="374">
        <f t="shared" si="2"/>
        <v>15958</v>
      </c>
    </row>
    <row r="174" spans="1:2" x14ac:dyDescent="0.25">
      <c r="A174" s="373">
        <v>23.449673231999999</v>
      </c>
      <c r="B174" s="374">
        <f t="shared" si="2"/>
        <v>15903</v>
      </c>
    </row>
    <row r="175" spans="1:2" x14ac:dyDescent="0.25">
      <c r="A175" s="373">
        <v>23.372996944</v>
      </c>
      <c r="B175" s="374">
        <f t="shared" si="2"/>
        <v>15851.000000000002</v>
      </c>
    </row>
    <row r="176" spans="1:2" x14ac:dyDescent="0.25">
      <c r="A176" s="373">
        <v>23.355302416000001</v>
      </c>
      <c r="B176" s="374">
        <f t="shared" si="2"/>
        <v>15839.000000000002</v>
      </c>
    </row>
    <row r="177" spans="1:2" x14ac:dyDescent="0.25">
      <c r="A177" s="373">
        <v>23.322862447999999</v>
      </c>
      <c r="B177" s="374">
        <f t="shared" si="2"/>
        <v>15817</v>
      </c>
    </row>
    <row r="178" spans="1:2" x14ac:dyDescent="0.25">
      <c r="A178" s="373">
        <v>23.125273551999999</v>
      </c>
      <c r="B178" s="374">
        <f t="shared" si="2"/>
        <v>15683</v>
      </c>
    </row>
    <row r="179" spans="1:2" x14ac:dyDescent="0.25">
      <c r="A179" s="373">
        <v>23.035326368</v>
      </c>
      <c r="B179" s="374">
        <f t="shared" si="2"/>
        <v>15622</v>
      </c>
    </row>
    <row r="180" spans="1:2" x14ac:dyDescent="0.25">
      <c r="A180" s="373">
        <v>22.921786479999998</v>
      </c>
      <c r="B180" s="374">
        <f t="shared" si="2"/>
        <v>15545</v>
      </c>
    </row>
    <row r="181" spans="1:2" x14ac:dyDescent="0.25">
      <c r="A181" s="373">
        <v>22.806772047999999</v>
      </c>
      <c r="B181" s="374">
        <f t="shared" si="2"/>
        <v>15467</v>
      </c>
    </row>
    <row r="182" spans="1:2" x14ac:dyDescent="0.25">
      <c r="A182" s="373">
        <v>22.693232160000001</v>
      </c>
      <c r="B182" s="374">
        <f t="shared" si="2"/>
        <v>15390.000000000002</v>
      </c>
    </row>
    <row r="183" spans="1:2" x14ac:dyDescent="0.25">
      <c r="A183" s="373">
        <v>22.616555871999999</v>
      </c>
      <c r="B183" s="374">
        <f t="shared" si="2"/>
        <v>15338</v>
      </c>
    </row>
    <row r="184" spans="1:2" x14ac:dyDescent="0.25">
      <c r="A184" s="373">
        <v>22.569370463999999</v>
      </c>
      <c r="B184" s="374">
        <f t="shared" si="2"/>
        <v>15306</v>
      </c>
    </row>
    <row r="185" spans="1:2" x14ac:dyDescent="0.25">
      <c r="A185" s="373">
        <v>22.536930496</v>
      </c>
      <c r="B185" s="374">
        <f t="shared" si="2"/>
        <v>15284</v>
      </c>
    </row>
    <row r="186" spans="1:2" x14ac:dyDescent="0.25">
      <c r="A186" s="373">
        <v>22.330494335999997</v>
      </c>
      <c r="B186" s="374">
        <f t="shared" si="2"/>
        <v>15143.999999999998</v>
      </c>
    </row>
    <row r="187" spans="1:2" x14ac:dyDescent="0.25">
      <c r="A187" s="373">
        <v>22.050330975999998</v>
      </c>
      <c r="B187" s="374">
        <f t="shared" si="2"/>
        <v>14954</v>
      </c>
    </row>
    <row r="188" spans="1:2" x14ac:dyDescent="0.25">
      <c r="A188" s="373">
        <v>21.924994735999999</v>
      </c>
      <c r="B188" s="374">
        <f t="shared" si="2"/>
        <v>14869</v>
      </c>
    </row>
    <row r="189" spans="1:2" x14ac:dyDescent="0.25">
      <c r="A189" s="373">
        <v>21.820302112</v>
      </c>
      <c r="B189" s="374">
        <f t="shared" si="2"/>
        <v>14798</v>
      </c>
    </row>
    <row r="190" spans="1:2" x14ac:dyDescent="0.25">
      <c r="A190" s="373">
        <v>21.675796800000001</v>
      </c>
      <c r="B190" s="374">
        <f t="shared" si="2"/>
        <v>14700.000000000002</v>
      </c>
    </row>
    <row r="191" spans="1:2" x14ac:dyDescent="0.25">
      <c r="A191" s="373">
        <v>21.662525903999999</v>
      </c>
      <c r="B191" s="374">
        <f t="shared" si="2"/>
        <v>14691</v>
      </c>
    </row>
    <row r="192" spans="1:2" x14ac:dyDescent="0.25">
      <c r="A192" s="373">
        <v>21.635984111999999</v>
      </c>
      <c r="B192" s="374">
        <f t="shared" si="2"/>
        <v>14673</v>
      </c>
    </row>
    <row r="193" spans="1:4" x14ac:dyDescent="0.25">
      <c r="A193" s="373">
        <v>21.615340495999998</v>
      </c>
      <c r="B193" s="374">
        <f t="shared" si="2"/>
        <v>14659</v>
      </c>
    </row>
    <row r="194" spans="1:4" x14ac:dyDescent="0.25">
      <c r="A194" s="373">
        <v>21.370566191999998</v>
      </c>
      <c r="B194" s="374">
        <f t="shared" si="2"/>
        <v>14493</v>
      </c>
    </row>
    <row r="195" spans="1:4" x14ac:dyDescent="0.25">
      <c r="A195" s="373">
        <v>21.313058976000001</v>
      </c>
      <c r="B195" s="374">
        <f t="shared" ref="B195:B258" si="3">A195/$A$726</f>
        <v>14454.000000000002</v>
      </c>
    </row>
    <row r="196" spans="1:4" x14ac:dyDescent="0.25">
      <c r="A196" s="373">
        <v>21.224586335999998</v>
      </c>
      <c r="B196" s="374">
        <f t="shared" si="3"/>
        <v>14394</v>
      </c>
    </row>
    <row r="197" spans="1:4" x14ac:dyDescent="0.25">
      <c r="A197" s="373">
        <v>21.142011871999998</v>
      </c>
      <c r="B197" s="374">
        <f t="shared" si="3"/>
        <v>14337.999999999998</v>
      </c>
    </row>
    <row r="198" spans="1:4" x14ac:dyDescent="0.25">
      <c r="A198" s="373">
        <v>21.116944623999998</v>
      </c>
      <c r="B198" s="374">
        <f t="shared" si="3"/>
        <v>14321</v>
      </c>
    </row>
    <row r="199" spans="1:4" x14ac:dyDescent="0.25">
      <c r="A199" s="373">
        <v>21.05648832</v>
      </c>
      <c r="B199" s="374">
        <f t="shared" si="3"/>
        <v>14280</v>
      </c>
    </row>
    <row r="200" spans="1:4" x14ac:dyDescent="0.25">
      <c r="A200" s="373">
        <v>21.038793792</v>
      </c>
      <c r="B200" s="374">
        <f t="shared" si="3"/>
        <v>14268</v>
      </c>
    </row>
    <row r="201" spans="1:4" x14ac:dyDescent="0.25">
      <c r="A201" s="373">
        <v>21.010777456</v>
      </c>
      <c r="B201" s="374">
        <f t="shared" si="3"/>
        <v>14249</v>
      </c>
    </row>
    <row r="202" spans="1:4" x14ac:dyDescent="0.25">
      <c r="A202" s="373">
        <v>20.960642959999998</v>
      </c>
      <c r="B202" s="374">
        <f t="shared" si="3"/>
        <v>14214.999999999998</v>
      </c>
    </row>
    <row r="203" spans="1:4" x14ac:dyDescent="0.25">
      <c r="A203" s="373">
        <v>20.93115208</v>
      </c>
      <c r="B203" s="374">
        <f t="shared" si="3"/>
        <v>14195</v>
      </c>
    </row>
    <row r="204" spans="1:4" x14ac:dyDescent="0.25">
      <c r="A204" s="373">
        <v>20.923779359999997</v>
      </c>
      <c r="B204" s="374">
        <f t="shared" si="3"/>
        <v>14189.999999999998</v>
      </c>
    </row>
    <row r="205" spans="1:4" x14ac:dyDescent="0.25">
      <c r="A205" s="373">
        <v>20.922304816</v>
      </c>
      <c r="B205" s="374">
        <f t="shared" si="3"/>
        <v>14189</v>
      </c>
    </row>
    <row r="206" spans="1:4" x14ac:dyDescent="0.25">
      <c r="A206" s="373">
        <v>20.906084831999998</v>
      </c>
      <c r="B206" s="374">
        <f t="shared" si="3"/>
        <v>14177.999999999998</v>
      </c>
    </row>
    <row r="207" spans="1:4" x14ac:dyDescent="0.25">
      <c r="A207" s="373">
        <v>20.845628527999999</v>
      </c>
      <c r="B207" s="374">
        <f t="shared" si="3"/>
        <v>14137</v>
      </c>
    </row>
    <row r="208" spans="1:4" x14ac:dyDescent="0.25">
      <c r="A208" s="373">
        <v>20.766003152</v>
      </c>
      <c r="B208" s="374">
        <f t="shared" si="3"/>
        <v>14083</v>
      </c>
      <c r="D208" s="184"/>
    </row>
    <row r="209" spans="1:2" x14ac:dyDescent="0.25">
      <c r="A209" s="373">
        <v>20.600854223999999</v>
      </c>
      <c r="B209" s="374">
        <f t="shared" si="3"/>
        <v>13971</v>
      </c>
    </row>
    <row r="210" spans="1:2" x14ac:dyDescent="0.25">
      <c r="A210" s="373">
        <v>20.487314336000001</v>
      </c>
      <c r="B210" s="374">
        <f t="shared" si="3"/>
        <v>13894.000000000002</v>
      </c>
    </row>
    <row r="211" spans="1:2" x14ac:dyDescent="0.25">
      <c r="A211" s="373">
        <v>20.401790783999999</v>
      </c>
      <c r="B211" s="374">
        <f t="shared" si="3"/>
        <v>13836</v>
      </c>
    </row>
    <row r="212" spans="1:2" x14ac:dyDescent="0.25">
      <c r="A212" s="373">
        <v>20.328063583999999</v>
      </c>
      <c r="B212" s="374">
        <f t="shared" si="3"/>
        <v>13786</v>
      </c>
    </row>
    <row r="213" spans="1:2" x14ac:dyDescent="0.25">
      <c r="A213" s="373">
        <v>20.305945424000001</v>
      </c>
      <c r="B213" s="374">
        <f t="shared" si="3"/>
        <v>13771.000000000002</v>
      </c>
    </row>
    <row r="214" spans="1:2" x14ac:dyDescent="0.25">
      <c r="A214" s="373">
        <v>20.201252799999999</v>
      </c>
      <c r="B214" s="374">
        <f t="shared" si="3"/>
        <v>13700</v>
      </c>
    </row>
    <row r="215" spans="1:2" x14ac:dyDescent="0.25">
      <c r="A215" s="373">
        <v>20.134898319999998</v>
      </c>
      <c r="B215" s="374">
        <f t="shared" si="3"/>
        <v>13654.999999999998</v>
      </c>
    </row>
    <row r="216" spans="1:2" x14ac:dyDescent="0.25">
      <c r="A216" s="373">
        <v>20.131949232</v>
      </c>
      <c r="B216" s="374">
        <f t="shared" si="3"/>
        <v>13653</v>
      </c>
    </row>
    <row r="217" spans="1:2" x14ac:dyDescent="0.25">
      <c r="A217" s="373">
        <v>20.121627424</v>
      </c>
      <c r="B217" s="374">
        <f t="shared" si="3"/>
        <v>13646</v>
      </c>
    </row>
    <row r="218" spans="1:2" x14ac:dyDescent="0.25">
      <c r="A218" s="373">
        <v>20.098034719999998</v>
      </c>
      <c r="B218" s="374">
        <f t="shared" si="3"/>
        <v>13629.999999999998</v>
      </c>
    </row>
    <row r="219" spans="1:2" x14ac:dyDescent="0.25">
      <c r="A219" s="373">
        <v>19.925513071999998</v>
      </c>
      <c r="B219" s="374">
        <f t="shared" si="3"/>
        <v>13512.999999999998</v>
      </c>
    </row>
    <row r="220" spans="1:2" x14ac:dyDescent="0.25">
      <c r="A220" s="373">
        <v>19.835565887999998</v>
      </c>
      <c r="B220" s="374">
        <f t="shared" si="3"/>
        <v>13451.999999999998</v>
      </c>
    </row>
    <row r="221" spans="1:2" x14ac:dyDescent="0.25">
      <c r="A221" s="373">
        <v>19.742669616000001</v>
      </c>
      <c r="B221" s="374">
        <f t="shared" si="3"/>
        <v>13389.000000000002</v>
      </c>
    </row>
    <row r="222" spans="1:2" x14ac:dyDescent="0.25">
      <c r="A222" s="373">
        <v>19.739720527999999</v>
      </c>
      <c r="B222" s="374">
        <f t="shared" si="3"/>
        <v>13387</v>
      </c>
    </row>
    <row r="223" spans="1:2" x14ac:dyDescent="0.25">
      <c r="A223" s="373">
        <v>19.738245983999999</v>
      </c>
      <c r="B223" s="374">
        <f t="shared" si="3"/>
        <v>13386</v>
      </c>
    </row>
    <row r="224" spans="1:2" x14ac:dyDescent="0.25">
      <c r="A224" s="373">
        <v>19.668942416</v>
      </c>
      <c r="B224" s="374">
        <f t="shared" si="3"/>
        <v>13339</v>
      </c>
    </row>
    <row r="225" spans="1:2" x14ac:dyDescent="0.25">
      <c r="A225" s="373">
        <v>19.64092608</v>
      </c>
      <c r="B225" s="374">
        <f t="shared" si="3"/>
        <v>13320</v>
      </c>
    </row>
    <row r="226" spans="1:2" x14ac:dyDescent="0.25">
      <c r="A226" s="373">
        <v>19.635027903999998</v>
      </c>
      <c r="B226" s="374">
        <f t="shared" si="3"/>
        <v>13315.999999999998</v>
      </c>
    </row>
    <row r="227" spans="1:2" x14ac:dyDescent="0.25">
      <c r="A227" s="373">
        <v>19.620282463999999</v>
      </c>
      <c r="B227" s="374">
        <f t="shared" si="3"/>
        <v>13306</v>
      </c>
    </row>
    <row r="228" spans="1:2" x14ac:dyDescent="0.25">
      <c r="A228" s="373">
        <v>19.556877071999999</v>
      </c>
      <c r="B228" s="374">
        <f t="shared" si="3"/>
        <v>13263</v>
      </c>
    </row>
    <row r="229" spans="1:2" x14ac:dyDescent="0.25">
      <c r="A229" s="373">
        <v>19.493471679999999</v>
      </c>
      <c r="B229" s="374">
        <f t="shared" si="3"/>
        <v>13220</v>
      </c>
    </row>
    <row r="230" spans="1:2" x14ac:dyDescent="0.25">
      <c r="A230" s="373">
        <v>19.425642656000001</v>
      </c>
      <c r="B230" s="374">
        <f t="shared" si="3"/>
        <v>13174.000000000002</v>
      </c>
    </row>
    <row r="231" spans="1:2" x14ac:dyDescent="0.25">
      <c r="A231" s="373">
        <v>19.406473584</v>
      </c>
      <c r="B231" s="374">
        <f t="shared" si="3"/>
        <v>13161</v>
      </c>
    </row>
    <row r="232" spans="1:2" x14ac:dyDescent="0.25">
      <c r="A232" s="373">
        <v>19.256070095999998</v>
      </c>
      <c r="B232" s="374">
        <f t="shared" si="3"/>
        <v>13059</v>
      </c>
    </row>
    <row r="233" spans="1:2" x14ac:dyDescent="0.25">
      <c r="A233" s="373">
        <v>19.238375567999999</v>
      </c>
      <c r="B233" s="374">
        <f t="shared" si="3"/>
        <v>13047</v>
      </c>
    </row>
    <row r="234" spans="1:2" x14ac:dyDescent="0.25">
      <c r="A234" s="373">
        <v>19.235426480000001</v>
      </c>
      <c r="B234" s="374">
        <f t="shared" si="3"/>
        <v>13045.000000000002</v>
      </c>
    </row>
    <row r="235" spans="1:2" x14ac:dyDescent="0.25">
      <c r="A235" s="373">
        <v>19.161699280000001</v>
      </c>
      <c r="B235" s="374">
        <f t="shared" si="3"/>
        <v>12995</v>
      </c>
    </row>
    <row r="236" spans="1:2" x14ac:dyDescent="0.25">
      <c r="A236" s="373">
        <v>19.136632031999998</v>
      </c>
      <c r="B236" s="374">
        <f t="shared" si="3"/>
        <v>12977.999999999998</v>
      </c>
    </row>
    <row r="237" spans="1:2" x14ac:dyDescent="0.25">
      <c r="A237" s="373">
        <v>19.099768431999998</v>
      </c>
      <c r="B237" s="374">
        <f t="shared" si="3"/>
        <v>12952.999999999998</v>
      </c>
    </row>
    <row r="238" spans="1:2" x14ac:dyDescent="0.25">
      <c r="A238" s="373">
        <v>19.002448527999999</v>
      </c>
      <c r="B238" s="374">
        <f t="shared" si="3"/>
        <v>12887</v>
      </c>
    </row>
    <row r="239" spans="1:2" x14ac:dyDescent="0.25">
      <c r="A239" s="373">
        <v>18.909552255999998</v>
      </c>
      <c r="B239" s="374">
        <f t="shared" si="3"/>
        <v>12823.999999999998</v>
      </c>
    </row>
    <row r="240" spans="1:2" x14ac:dyDescent="0.25">
      <c r="A240" s="373">
        <v>18.810757807999998</v>
      </c>
      <c r="B240" s="374">
        <f t="shared" si="3"/>
        <v>12757</v>
      </c>
    </row>
    <row r="241" spans="1:2" x14ac:dyDescent="0.25">
      <c r="A241" s="373">
        <v>18.781266928000001</v>
      </c>
      <c r="B241" s="374">
        <f t="shared" si="3"/>
        <v>12737.000000000002</v>
      </c>
    </row>
    <row r="242" spans="1:2" x14ac:dyDescent="0.25">
      <c r="A242" s="373">
        <v>18.658879775999999</v>
      </c>
      <c r="B242" s="374">
        <f t="shared" si="3"/>
        <v>12654</v>
      </c>
    </row>
    <row r="243" spans="1:2" x14ac:dyDescent="0.25">
      <c r="A243" s="373">
        <v>18.517323552000001</v>
      </c>
      <c r="B243" s="374">
        <f t="shared" si="3"/>
        <v>12558</v>
      </c>
    </row>
    <row r="244" spans="1:2" x14ac:dyDescent="0.25">
      <c r="A244" s="373">
        <v>18.487832672</v>
      </c>
      <c r="B244" s="374">
        <f t="shared" si="3"/>
        <v>12538</v>
      </c>
    </row>
    <row r="245" spans="1:2" x14ac:dyDescent="0.25">
      <c r="A245" s="373">
        <v>18.195872959999999</v>
      </c>
      <c r="B245" s="374">
        <f t="shared" si="3"/>
        <v>12340</v>
      </c>
    </row>
    <row r="246" spans="1:2" x14ac:dyDescent="0.25">
      <c r="A246" s="373">
        <v>17.998284064</v>
      </c>
      <c r="B246" s="374">
        <f t="shared" si="3"/>
        <v>12206</v>
      </c>
    </row>
    <row r="247" spans="1:2" x14ac:dyDescent="0.25">
      <c r="A247" s="373">
        <v>17.980589536</v>
      </c>
      <c r="B247" s="374">
        <f t="shared" si="3"/>
        <v>12194</v>
      </c>
    </row>
    <row r="248" spans="1:2" x14ac:dyDescent="0.25">
      <c r="A248" s="373">
        <v>17.977640447999999</v>
      </c>
      <c r="B248" s="374">
        <f t="shared" si="3"/>
        <v>12192</v>
      </c>
    </row>
    <row r="249" spans="1:2" x14ac:dyDescent="0.25">
      <c r="A249" s="373">
        <v>17.818389696000001</v>
      </c>
      <c r="B249" s="374">
        <f t="shared" si="3"/>
        <v>12084</v>
      </c>
    </row>
    <row r="250" spans="1:2" x14ac:dyDescent="0.25">
      <c r="A250" s="373">
        <v>17.771204288</v>
      </c>
      <c r="B250" s="374">
        <f t="shared" si="3"/>
        <v>12052</v>
      </c>
    </row>
    <row r="251" spans="1:2" x14ac:dyDescent="0.25">
      <c r="A251" s="373">
        <v>17.768255199999999</v>
      </c>
      <c r="B251" s="374">
        <f t="shared" si="3"/>
        <v>12050</v>
      </c>
    </row>
    <row r="252" spans="1:2" x14ac:dyDescent="0.25">
      <c r="A252" s="373">
        <v>17.746137040000001</v>
      </c>
      <c r="B252" s="374">
        <f t="shared" si="3"/>
        <v>12035.000000000002</v>
      </c>
    </row>
    <row r="253" spans="1:2" x14ac:dyDescent="0.25">
      <c r="A253" s="373">
        <v>17.718120704</v>
      </c>
      <c r="B253" s="374">
        <f t="shared" si="3"/>
        <v>12016</v>
      </c>
    </row>
    <row r="254" spans="1:2" x14ac:dyDescent="0.25">
      <c r="A254" s="373">
        <v>17.715171615999999</v>
      </c>
      <c r="B254" s="374">
        <f t="shared" si="3"/>
        <v>12014</v>
      </c>
    </row>
    <row r="255" spans="1:2" x14ac:dyDescent="0.25">
      <c r="A255" s="373">
        <v>17.579513567999999</v>
      </c>
      <c r="B255" s="374">
        <f t="shared" si="3"/>
        <v>11922</v>
      </c>
    </row>
    <row r="256" spans="1:2" x14ac:dyDescent="0.25">
      <c r="A256" s="373">
        <v>17.55444632</v>
      </c>
      <c r="B256" s="374">
        <f t="shared" si="3"/>
        <v>11905</v>
      </c>
    </row>
    <row r="257" spans="1:2" x14ac:dyDescent="0.25">
      <c r="A257" s="373">
        <v>17.51758272</v>
      </c>
      <c r="B257" s="374">
        <f t="shared" si="3"/>
        <v>11880</v>
      </c>
    </row>
    <row r="258" spans="1:2" x14ac:dyDescent="0.25">
      <c r="A258" s="373">
        <v>17.389297392</v>
      </c>
      <c r="B258" s="374">
        <f t="shared" si="3"/>
        <v>11793</v>
      </c>
    </row>
    <row r="259" spans="1:2" x14ac:dyDescent="0.25">
      <c r="A259" s="373">
        <v>17.283130224000001</v>
      </c>
      <c r="B259" s="374">
        <f t="shared" ref="B259:B322" si="4">A259/$A$726</f>
        <v>11721</v>
      </c>
    </row>
    <row r="260" spans="1:2" x14ac:dyDescent="0.25">
      <c r="A260" s="373">
        <v>17.272808416</v>
      </c>
      <c r="B260" s="374">
        <f t="shared" si="4"/>
        <v>11714</v>
      </c>
    </row>
    <row r="261" spans="1:2" x14ac:dyDescent="0.25">
      <c r="A261" s="373">
        <v>17.256588432000001</v>
      </c>
      <c r="B261" s="374">
        <f t="shared" si="4"/>
        <v>11703.000000000002</v>
      </c>
    </row>
    <row r="262" spans="1:2" x14ac:dyDescent="0.25">
      <c r="A262" s="373">
        <v>17.253639344</v>
      </c>
      <c r="B262" s="374">
        <f t="shared" si="4"/>
        <v>11701</v>
      </c>
    </row>
    <row r="263" spans="1:2" x14ac:dyDescent="0.25">
      <c r="A263" s="373">
        <v>17.253639344</v>
      </c>
      <c r="B263" s="374">
        <f t="shared" si="4"/>
        <v>11701</v>
      </c>
    </row>
    <row r="264" spans="1:2" x14ac:dyDescent="0.25">
      <c r="A264" s="373">
        <v>17.025085023999999</v>
      </c>
      <c r="B264" s="374">
        <f t="shared" si="4"/>
        <v>11546</v>
      </c>
    </row>
    <row r="265" spans="1:2" x14ac:dyDescent="0.25">
      <c r="A265" s="373">
        <v>17.022135935999998</v>
      </c>
      <c r="B265" s="374">
        <f t="shared" si="4"/>
        <v>11543.999999999998</v>
      </c>
    </row>
    <row r="266" spans="1:2" x14ac:dyDescent="0.25">
      <c r="A266" s="373">
        <v>17.022135935999998</v>
      </c>
      <c r="B266" s="374">
        <f t="shared" si="4"/>
        <v>11543.999999999998</v>
      </c>
    </row>
    <row r="267" spans="1:2" x14ac:dyDescent="0.25">
      <c r="A267" s="373">
        <v>16.977899615999998</v>
      </c>
      <c r="B267" s="374">
        <f t="shared" si="4"/>
        <v>11514</v>
      </c>
    </row>
    <row r="268" spans="1:2" x14ac:dyDescent="0.25">
      <c r="A268" s="373">
        <v>16.943985103999999</v>
      </c>
      <c r="B268" s="374">
        <f t="shared" si="4"/>
        <v>11491</v>
      </c>
    </row>
    <row r="269" spans="1:2" x14ac:dyDescent="0.25">
      <c r="A269" s="373">
        <v>16.926290576</v>
      </c>
      <c r="B269" s="374">
        <f t="shared" si="4"/>
        <v>11479</v>
      </c>
    </row>
    <row r="270" spans="1:2" x14ac:dyDescent="0.25">
      <c r="A270" s="373">
        <v>16.873206992</v>
      </c>
      <c r="B270" s="374">
        <f t="shared" si="4"/>
        <v>11443</v>
      </c>
    </row>
    <row r="271" spans="1:2" x14ac:dyDescent="0.25">
      <c r="A271" s="373">
        <v>16.862885184</v>
      </c>
      <c r="B271" s="374">
        <f t="shared" si="4"/>
        <v>11436</v>
      </c>
    </row>
    <row r="272" spans="1:2" x14ac:dyDescent="0.25">
      <c r="A272" s="373">
        <v>16.798005247999999</v>
      </c>
      <c r="B272" s="374">
        <f t="shared" si="4"/>
        <v>11392</v>
      </c>
    </row>
    <row r="273" spans="1:2" x14ac:dyDescent="0.25">
      <c r="A273" s="373">
        <v>16.793581616000001</v>
      </c>
      <c r="B273" s="374">
        <f t="shared" si="4"/>
        <v>11389.000000000002</v>
      </c>
    </row>
    <row r="274" spans="1:2" x14ac:dyDescent="0.25">
      <c r="A274" s="373">
        <v>16.777361631999998</v>
      </c>
      <c r="B274" s="374">
        <f t="shared" si="4"/>
        <v>11378</v>
      </c>
    </row>
    <row r="275" spans="1:2" x14ac:dyDescent="0.25">
      <c r="A275" s="373">
        <v>16.777361631999998</v>
      </c>
      <c r="B275" s="374">
        <f t="shared" si="4"/>
        <v>11378</v>
      </c>
    </row>
    <row r="276" spans="1:2" x14ac:dyDescent="0.25">
      <c r="A276" s="373">
        <v>16.716905327999999</v>
      </c>
      <c r="B276" s="374">
        <f t="shared" si="4"/>
        <v>11337</v>
      </c>
    </row>
    <row r="277" spans="1:2" x14ac:dyDescent="0.25">
      <c r="A277" s="373">
        <v>16.712481696000001</v>
      </c>
      <c r="B277" s="374">
        <f t="shared" si="4"/>
        <v>11334.000000000002</v>
      </c>
    </row>
    <row r="278" spans="1:2" x14ac:dyDescent="0.25">
      <c r="A278" s="373">
        <v>16.684465360000001</v>
      </c>
      <c r="B278" s="374">
        <f t="shared" si="4"/>
        <v>11315.000000000002</v>
      </c>
    </row>
    <row r="279" spans="1:2" x14ac:dyDescent="0.25">
      <c r="A279" s="373">
        <v>16.677092639999998</v>
      </c>
      <c r="B279" s="374">
        <f t="shared" si="4"/>
        <v>11309.999999999998</v>
      </c>
    </row>
    <row r="280" spans="1:2" x14ac:dyDescent="0.25">
      <c r="A280" s="373">
        <v>16.669719919999999</v>
      </c>
      <c r="B280" s="374">
        <f t="shared" si="4"/>
        <v>11305</v>
      </c>
    </row>
    <row r="281" spans="1:2" x14ac:dyDescent="0.25">
      <c r="A281" s="373">
        <v>16.570925471999999</v>
      </c>
      <c r="B281" s="374">
        <f t="shared" si="4"/>
        <v>11238</v>
      </c>
    </row>
    <row r="282" spans="1:2" x14ac:dyDescent="0.25">
      <c r="A282" s="373">
        <v>16.534061871999999</v>
      </c>
      <c r="B282" s="374">
        <f t="shared" si="4"/>
        <v>11213</v>
      </c>
    </row>
    <row r="283" spans="1:2" x14ac:dyDescent="0.25">
      <c r="A283" s="373">
        <v>16.519316432</v>
      </c>
      <c r="B283" s="374">
        <f t="shared" si="4"/>
        <v>11203</v>
      </c>
    </row>
    <row r="284" spans="1:2" x14ac:dyDescent="0.25">
      <c r="A284" s="373">
        <v>16.405776543999998</v>
      </c>
      <c r="B284" s="374">
        <f t="shared" si="4"/>
        <v>11126</v>
      </c>
    </row>
    <row r="285" spans="1:2" x14ac:dyDescent="0.25">
      <c r="A285" s="373">
        <v>16.38218384</v>
      </c>
      <c r="B285" s="374">
        <f t="shared" si="4"/>
        <v>11110</v>
      </c>
    </row>
    <row r="286" spans="1:2" x14ac:dyDescent="0.25">
      <c r="A286" s="373">
        <v>16.371862031999999</v>
      </c>
      <c r="B286" s="374">
        <f t="shared" si="4"/>
        <v>11103</v>
      </c>
    </row>
    <row r="287" spans="1:2" x14ac:dyDescent="0.25">
      <c r="A287" s="373">
        <v>16.317303903999999</v>
      </c>
      <c r="B287" s="374">
        <f t="shared" si="4"/>
        <v>11066</v>
      </c>
    </row>
    <row r="288" spans="1:2" x14ac:dyDescent="0.25">
      <c r="A288" s="373">
        <v>16.268643951999998</v>
      </c>
      <c r="B288" s="374">
        <f t="shared" si="4"/>
        <v>11032.999999999998</v>
      </c>
    </row>
    <row r="289" spans="1:2" x14ac:dyDescent="0.25">
      <c r="A289" s="373">
        <v>16.267169408000001</v>
      </c>
      <c r="B289" s="374">
        <f t="shared" si="4"/>
        <v>11032.000000000002</v>
      </c>
    </row>
    <row r="290" spans="1:2" x14ac:dyDescent="0.25">
      <c r="A290" s="373">
        <v>16.262745775999999</v>
      </c>
      <c r="B290" s="374">
        <f t="shared" si="4"/>
        <v>11029</v>
      </c>
    </row>
    <row r="291" spans="1:2" x14ac:dyDescent="0.25">
      <c r="A291" s="373">
        <v>16.097596847999998</v>
      </c>
      <c r="B291" s="374">
        <f t="shared" si="4"/>
        <v>10917</v>
      </c>
    </row>
    <row r="292" spans="1:2" x14ac:dyDescent="0.25">
      <c r="A292" s="373">
        <v>16.096122303999998</v>
      </c>
      <c r="B292" s="374">
        <f t="shared" si="4"/>
        <v>10915.999999999998</v>
      </c>
    </row>
    <row r="293" spans="1:2" x14ac:dyDescent="0.25">
      <c r="A293" s="373">
        <v>16.054835071999999</v>
      </c>
      <c r="B293" s="374">
        <f t="shared" si="4"/>
        <v>10888</v>
      </c>
    </row>
    <row r="294" spans="1:2" x14ac:dyDescent="0.25">
      <c r="A294" s="373">
        <v>16.022395104000001</v>
      </c>
      <c r="B294" s="374">
        <f t="shared" si="4"/>
        <v>10866.000000000002</v>
      </c>
    </row>
    <row r="295" spans="1:2" x14ac:dyDescent="0.25">
      <c r="A295" s="373">
        <v>15.995853311999999</v>
      </c>
      <c r="B295" s="374">
        <f t="shared" si="4"/>
        <v>10848</v>
      </c>
    </row>
    <row r="296" spans="1:2" x14ac:dyDescent="0.25">
      <c r="A296" s="373">
        <v>15.972260607999999</v>
      </c>
      <c r="B296" s="374">
        <f t="shared" si="4"/>
        <v>10832</v>
      </c>
    </row>
    <row r="297" spans="1:2" x14ac:dyDescent="0.25">
      <c r="A297" s="373">
        <v>15.958989711999999</v>
      </c>
      <c r="B297" s="374">
        <f t="shared" si="4"/>
        <v>10823</v>
      </c>
    </row>
    <row r="298" spans="1:2" x14ac:dyDescent="0.25">
      <c r="A298" s="373">
        <v>15.891160687999999</v>
      </c>
      <c r="B298" s="374">
        <f t="shared" si="4"/>
        <v>10777</v>
      </c>
    </row>
    <row r="299" spans="1:2" x14ac:dyDescent="0.25">
      <c r="A299" s="373">
        <v>15.848398911999999</v>
      </c>
      <c r="B299" s="374">
        <f t="shared" si="4"/>
        <v>10748</v>
      </c>
    </row>
    <row r="300" spans="1:2" x14ac:dyDescent="0.25">
      <c r="A300" s="373">
        <v>15.848398911999999</v>
      </c>
      <c r="B300" s="374">
        <f t="shared" si="4"/>
        <v>10748</v>
      </c>
    </row>
    <row r="301" spans="1:2" x14ac:dyDescent="0.25">
      <c r="A301" s="373">
        <v>15.804162591999999</v>
      </c>
      <c r="B301" s="374">
        <f t="shared" si="4"/>
        <v>10718</v>
      </c>
    </row>
    <row r="302" spans="1:2" x14ac:dyDescent="0.25">
      <c r="A302" s="373">
        <v>15.782044431999999</v>
      </c>
      <c r="B302" s="374">
        <f t="shared" si="4"/>
        <v>10703</v>
      </c>
    </row>
    <row r="303" spans="1:2" x14ac:dyDescent="0.25">
      <c r="A303" s="373">
        <v>15.715689952</v>
      </c>
      <c r="B303" s="374">
        <f t="shared" si="4"/>
        <v>10658</v>
      </c>
    </row>
    <row r="304" spans="1:2" x14ac:dyDescent="0.25">
      <c r="A304" s="373">
        <v>15.69652088</v>
      </c>
      <c r="B304" s="374">
        <f t="shared" si="4"/>
        <v>10645</v>
      </c>
    </row>
    <row r="305" spans="1:2" x14ac:dyDescent="0.25">
      <c r="A305" s="373">
        <v>15.5933028</v>
      </c>
      <c r="B305" s="374">
        <f t="shared" si="4"/>
        <v>10575</v>
      </c>
    </row>
    <row r="306" spans="1:2" x14ac:dyDescent="0.25">
      <c r="A306" s="373">
        <v>15.57118464</v>
      </c>
      <c r="B306" s="374">
        <f t="shared" si="4"/>
        <v>10560</v>
      </c>
    </row>
    <row r="307" spans="1:2" x14ac:dyDescent="0.25">
      <c r="A307" s="373">
        <v>15.562337375999999</v>
      </c>
      <c r="B307" s="374">
        <f t="shared" si="4"/>
        <v>10554</v>
      </c>
    </row>
    <row r="308" spans="1:2" x14ac:dyDescent="0.25">
      <c r="A308" s="373">
        <v>15.560862832</v>
      </c>
      <c r="B308" s="374">
        <f t="shared" si="4"/>
        <v>10553</v>
      </c>
    </row>
    <row r="309" spans="1:2" x14ac:dyDescent="0.25">
      <c r="A309" s="373">
        <v>15.403086624</v>
      </c>
      <c r="B309" s="374">
        <f t="shared" si="4"/>
        <v>10446</v>
      </c>
    </row>
    <row r="310" spans="1:2" x14ac:dyDescent="0.25">
      <c r="A310" s="373">
        <v>15.361799392</v>
      </c>
      <c r="B310" s="374">
        <f t="shared" si="4"/>
        <v>10418</v>
      </c>
    </row>
    <row r="311" spans="1:2" x14ac:dyDescent="0.25">
      <c r="A311" s="373">
        <v>15.243835872</v>
      </c>
      <c r="B311" s="374">
        <f t="shared" si="4"/>
        <v>10338</v>
      </c>
    </row>
    <row r="312" spans="1:2" x14ac:dyDescent="0.25">
      <c r="A312" s="373">
        <v>15.23941224</v>
      </c>
      <c r="B312" s="374">
        <f t="shared" si="4"/>
        <v>10335</v>
      </c>
    </row>
    <row r="313" spans="1:2" x14ac:dyDescent="0.25">
      <c r="A313" s="373">
        <v>15.237937695999999</v>
      </c>
      <c r="B313" s="374">
        <f t="shared" si="4"/>
        <v>10334</v>
      </c>
    </row>
    <row r="314" spans="1:2" x14ac:dyDescent="0.25">
      <c r="A314" s="373">
        <v>15.229090432</v>
      </c>
      <c r="B314" s="374">
        <f t="shared" si="4"/>
        <v>10328</v>
      </c>
    </row>
    <row r="315" spans="1:2" x14ac:dyDescent="0.25">
      <c r="A315" s="373">
        <v>15.206972272</v>
      </c>
      <c r="B315" s="374">
        <f t="shared" si="4"/>
        <v>10313</v>
      </c>
    </row>
    <row r="316" spans="1:2" x14ac:dyDescent="0.25">
      <c r="A316" s="373">
        <v>15.201074095999999</v>
      </c>
      <c r="B316" s="374">
        <f t="shared" si="4"/>
        <v>10309</v>
      </c>
    </row>
    <row r="317" spans="1:2" x14ac:dyDescent="0.25">
      <c r="A317" s="373">
        <v>15.192226831999999</v>
      </c>
      <c r="B317" s="374">
        <f t="shared" si="4"/>
        <v>10303</v>
      </c>
    </row>
    <row r="318" spans="1:2" x14ac:dyDescent="0.25">
      <c r="A318" s="373">
        <v>15.18043048</v>
      </c>
      <c r="B318" s="374">
        <f t="shared" si="4"/>
        <v>10295</v>
      </c>
    </row>
    <row r="319" spans="1:2" x14ac:dyDescent="0.25">
      <c r="A319" s="373">
        <v>15.164210495999999</v>
      </c>
      <c r="B319" s="374">
        <f t="shared" si="4"/>
        <v>10284</v>
      </c>
    </row>
    <row r="320" spans="1:2" x14ac:dyDescent="0.25">
      <c r="A320" s="373">
        <v>15.055094239999999</v>
      </c>
      <c r="B320" s="374">
        <f t="shared" si="4"/>
        <v>10210</v>
      </c>
    </row>
    <row r="321" spans="1:2" x14ac:dyDescent="0.25">
      <c r="A321" s="373">
        <v>15.040348799999999</v>
      </c>
      <c r="B321" s="374">
        <f t="shared" si="4"/>
        <v>10200</v>
      </c>
    </row>
    <row r="322" spans="1:2" x14ac:dyDescent="0.25">
      <c r="A322" s="373">
        <v>14.982841583999999</v>
      </c>
      <c r="B322" s="374">
        <f t="shared" si="4"/>
        <v>10161</v>
      </c>
    </row>
    <row r="323" spans="1:2" x14ac:dyDescent="0.25">
      <c r="A323" s="373">
        <v>14.912063472</v>
      </c>
      <c r="B323" s="374">
        <f t="shared" ref="B323:B386" si="5">A323/$A$726</f>
        <v>10113</v>
      </c>
    </row>
    <row r="324" spans="1:2" x14ac:dyDescent="0.25">
      <c r="A324" s="373">
        <v>14.884047136</v>
      </c>
      <c r="B324" s="374">
        <f t="shared" si="5"/>
        <v>10094</v>
      </c>
    </row>
    <row r="325" spans="1:2" x14ac:dyDescent="0.25">
      <c r="A325" s="373">
        <v>14.860454431999999</v>
      </c>
      <c r="B325" s="374">
        <f t="shared" si="5"/>
        <v>10078</v>
      </c>
    </row>
    <row r="326" spans="1:2" x14ac:dyDescent="0.25">
      <c r="A326" s="373">
        <v>14.84865808</v>
      </c>
      <c r="B326" s="374">
        <f t="shared" si="5"/>
        <v>10070</v>
      </c>
    </row>
    <row r="327" spans="1:2" x14ac:dyDescent="0.25">
      <c r="A327" s="373">
        <v>14.777879967999999</v>
      </c>
      <c r="B327" s="374">
        <f t="shared" si="5"/>
        <v>10022</v>
      </c>
    </row>
    <row r="328" spans="1:2" x14ac:dyDescent="0.25">
      <c r="A328" s="373">
        <v>14.733643647999999</v>
      </c>
      <c r="B328" s="374">
        <f t="shared" si="5"/>
        <v>9992</v>
      </c>
    </row>
    <row r="329" spans="1:2" x14ac:dyDescent="0.25">
      <c r="A329" s="373">
        <v>14.711525487999999</v>
      </c>
      <c r="B329" s="374">
        <f t="shared" si="5"/>
        <v>9977</v>
      </c>
    </row>
    <row r="330" spans="1:2" x14ac:dyDescent="0.25">
      <c r="A330" s="373">
        <v>14.692356415999999</v>
      </c>
      <c r="B330" s="374">
        <f t="shared" si="5"/>
        <v>9964</v>
      </c>
    </row>
    <row r="331" spans="1:2" x14ac:dyDescent="0.25">
      <c r="A331" s="373">
        <v>14.673187343999999</v>
      </c>
      <c r="B331" s="374">
        <f t="shared" si="5"/>
        <v>9951</v>
      </c>
    </row>
    <row r="332" spans="1:2" x14ac:dyDescent="0.25">
      <c r="A332" s="373">
        <v>14.6717128</v>
      </c>
      <c r="B332" s="374">
        <f t="shared" si="5"/>
        <v>9950</v>
      </c>
    </row>
    <row r="333" spans="1:2" x14ac:dyDescent="0.25">
      <c r="A333" s="373">
        <v>14.664340079999999</v>
      </c>
      <c r="B333" s="374">
        <f t="shared" si="5"/>
        <v>9945</v>
      </c>
    </row>
    <row r="334" spans="1:2" x14ac:dyDescent="0.25">
      <c r="A334" s="373">
        <v>14.615680127999999</v>
      </c>
      <c r="B334" s="374">
        <f t="shared" si="5"/>
        <v>9912</v>
      </c>
    </row>
    <row r="335" spans="1:2" x14ac:dyDescent="0.25">
      <c r="A335" s="373">
        <v>14.569969263999999</v>
      </c>
      <c r="B335" s="374">
        <f t="shared" si="5"/>
        <v>9881</v>
      </c>
    </row>
    <row r="336" spans="1:2" x14ac:dyDescent="0.25">
      <c r="A336" s="373">
        <v>14.490343888</v>
      </c>
      <c r="B336" s="374">
        <f t="shared" si="5"/>
        <v>9827</v>
      </c>
    </row>
    <row r="337" spans="1:2" x14ac:dyDescent="0.25">
      <c r="A337" s="373">
        <v>14.47264936</v>
      </c>
      <c r="B337" s="374">
        <f t="shared" si="5"/>
        <v>9815</v>
      </c>
    </row>
    <row r="338" spans="1:2" x14ac:dyDescent="0.25">
      <c r="A338" s="373">
        <v>14.459378464</v>
      </c>
      <c r="B338" s="374">
        <f t="shared" si="5"/>
        <v>9806</v>
      </c>
    </row>
    <row r="339" spans="1:2" x14ac:dyDescent="0.25">
      <c r="A339" s="373">
        <v>14.446107567999999</v>
      </c>
      <c r="B339" s="374">
        <f t="shared" si="5"/>
        <v>9797</v>
      </c>
    </row>
    <row r="340" spans="1:2" x14ac:dyDescent="0.25">
      <c r="A340" s="373">
        <v>14.375329455999999</v>
      </c>
      <c r="B340" s="374">
        <f t="shared" si="5"/>
        <v>9749</v>
      </c>
    </row>
    <row r="341" spans="1:2" x14ac:dyDescent="0.25">
      <c r="A341" s="373">
        <v>14.332567679999999</v>
      </c>
      <c r="B341" s="374">
        <f t="shared" si="5"/>
        <v>9720</v>
      </c>
    </row>
    <row r="342" spans="1:2" x14ac:dyDescent="0.25">
      <c r="A342" s="373">
        <v>14.331093136</v>
      </c>
      <c r="B342" s="374">
        <f t="shared" si="5"/>
        <v>9719</v>
      </c>
    </row>
    <row r="343" spans="1:2" x14ac:dyDescent="0.25">
      <c r="A343" s="373">
        <v>14.308974976</v>
      </c>
      <c r="B343" s="374">
        <f t="shared" si="5"/>
        <v>9704</v>
      </c>
    </row>
    <row r="344" spans="1:2" x14ac:dyDescent="0.25">
      <c r="A344" s="373">
        <v>14.297178623999999</v>
      </c>
      <c r="B344" s="374">
        <f t="shared" si="5"/>
        <v>9696</v>
      </c>
    </row>
    <row r="345" spans="1:2" x14ac:dyDescent="0.25">
      <c r="A345" s="373">
        <v>14.22197688</v>
      </c>
      <c r="B345" s="374">
        <f t="shared" si="5"/>
        <v>9645</v>
      </c>
    </row>
    <row r="346" spans="1:2" x14ac:dyDescent="0.25">
      <c r="A346" s="373">
        <v>14.205756895999999</v>
      </c>
      <c r="B346" s="374">
        <f t="shared" si="5"/>
        <v>9634</v>
      </c>
    </row>
    <row r="347" spans="1:2" x14ac:dyDescent="0.25">
      <c r="A347" s="373">
        <v>14.183638735999999</v>
      </c>
      <c r="B347" s="374">
        <f t="shared" si="5"/>
        <v>9619</v>
      </c>
    </row>
    <row r="348" spans="1:2" x14ac:dyDescent="0.25">
      <c r="A348" s="373">
        <v>14.152673311999999</v>
      </c>
      <c r="B348" s="374">
        <f t="shared" si="5"/>
        <v>9598</v>
      </c>
    </row>
    <row r="349" spans="1:2" x14ac:dyDescent="0.25">
      <c r="A349" s="373">
        <v>14.146775135999999</v>
      </c>
      <c r="B349" s="374">
        <f t="shared" si="5"/>
        <v>9594</v>
      </c>
    </row>
    <row r="350" spans="1:2" x14ac:dyDescent="0.25">
      <c r="A350" s="373">
        <v>14.102538815999999</v>
      </c>
      <c r="B350" s="374">
        <f t="shared" si="5"/>
        <v>9564</v>
      </c>
    </row>
    <row r="351" spans="1:2" x14ac:dyDescent="0.25">
      <c r="A351" s="373">
        <v>14.046506144</v>
      </c>
      <c r="B351" s="374">
        <f t="shared" si="5"/>
        <v>9526</v>
      </c>
    </row>
    <row r="352" spans="1:2" x14ac:dyDescent="0.25">
      <c r="A352" s="373">
        <v>14.012591631999999</v>
      </c>
      <c r="B352" s="374">
        <f t="shared" si="5"/>
        <v>9503</v>
      </c>
    </row>
    <row r="353" spans="1:2" x14ac:dyDescent="0.25">
      <c r="A353" s="373">
        <v>13.997846191999999</v>
      </c>
      <c r="B353" s="374">
        <f t="shared" si="5"/>
        <v>9493</v>
      </c>
    </row>
    <row r="354" spans="1:2" x14ac:dyDescent="0.25">
      <c r="A354" s="373">
        <v>13.993422559999999</v>
      </c>
      <c r="B354" s="374">
        <f t="shared" si="5"/>
        <v>9490</v>
      </c>
    </row>
    <row r="355" spans="1:2" x14ac:dyDescent="0.25">
      <c r="A355" s="373">
        <v>13.983100751999999</v>
      </c>
      <c r="B355" s="374">
        <f t="shared" si="5"/>
        <v>9483</v>
      </c>
    </row>
    <row r="356" spans="1:2" x14ac:dyDescent="0.25">
      <c r="A356" s="373">
        <v>13.968355312</v>
      </c>
      <c r="B356" s="374">
        <f t="shared" si="5"/>
        <v>9473</v>
      </c>
    </row>
    <row r="357" spans="1:2" x14ac:dyDescent="0.25">
      <c r="A357" s="373">
        <v>13.958033503999999</v>
      </c>
      <c r="B357" s="374">
        <f t="shared" si="5"/>
        <v>9466</v>
      </c>
    </row>
    <row r="358" spans="1:2" x14ac:dyDescent="0.25">
      <c r="A358" s="373">
        <v>13.910848095999999</v>
      </c>
      <c r="B358" s="374">
        <f t="shared" si="5"/>
        <v>9434</v>
      </c>
    </row>
    <row r="359" spans="1:2" x14ac:dyDescent="0.25">
      <c r="A359" s="373">
        <v>13.885780848</v>
      </c>
      <c r="B359" s="374">
        <f t="shared" si="5"/>
        <v>9417</v>
      </c>
    </row>
    <row r="360" spans="1:2" x14ac:dyDescent="0.25">
      <c r="A360" s="373">
        <v>13.865137231999999</v>
      </c>
      <c r="B360" s="374">
        <f t="shared" si="5"/>
        <v>9403</v>
      </c>
    </row>
    <row r="361" spans="1:2" x14ac:dyDescent="0.25">
      <c r="A361" s="373">
        <v>13.863662688</v>
      </c>
      <c r="B361" s="374">
        <f t="shared" si="5"/>
        <v>9402</v>
      </c>
    </row>
    <row r="362" spans="1:2" x14ac:dyDescent="0.25">
      <c r="A362" s="373">
        <v>13.807630015999999</v>
      </c>
      <c r="B362" s="374">
        <f t="shared" si="5"/>
        <v>9364</v>
      </c>
    </row>
    <row r="363" spans="1:2" x14ac:dyDescent="0.25">
      <c r="A363" s="373">
        <v>13.784037311999999</v>
      </c>
      <c r="B363" s="374">
        <f t="shared" si="5"/>
        <v>9348</v>
      </c>
    </row>
    <row r="364" spans="1:2" x14ac:dyDescent="0.25">
      <c r="A364" s="373">
        <v>13.730953727999999</v>
      </c>
      <c r="B364" s="374">
        <f t="shared" si="5"/>
        <v>9312</v>
      </c>
    </row>
    <row r="365" spans="1:2" x14ac:dyDescent="0.25">
      <c r="A365" s="373">
        <v>13.722106463999999</v>
      </c>
      <c r="B365" s="374">
        <f t="shared" si="5"/>
        <v>9306</v>
      </c>
    </row>
    <row r="366" spans="1:2" x14ac:dyDescent="0.25">
      <c r="A366" s="373">
        <v>13.710310112</v>
      </c>
      <c r="B366" s="374">
        <f t="shared" si="5"/>
        <v>9298</v>
      </c>
    </row>
    <row r="367" spans="1:2" x14ac:dyDescent="0.25">
      <c r="A367" s="373">
        <v>13.624786559999999</v>
      </c>
      <c r="B367" s="374">
        <f t="shared" si="5"/>
        <v>9240</v>
      </c>
    </row>
    <row r="368" spans="1:2" x14ac:dyDescent="0.25">
      <c r="A368" s="373">
        <v>13.623312016</v>
      </c>
      <c r="B368" s="374">
        <f t="shared" si="5"/>
        <v>9239</v>
      </c>
    </row>
    <row r="369" spans="1:2" x14ac:dyDescent="0.25">
      <c r="A369" s="373">
        <v>13.601193856</v>
      </c>
      <c r="B369" s="374">
        <f t="shared" si="5"/>
        <v>9224</v>
      </c>
    </row>
    <row r="370" spans="1:2" x14ac:dyDescent="0.25">
      <c r="A370" s="373">
        <v>13.559906624</v>
      </c>
      <c r="B370" s="374">
        <f t="shared" si="5"/>
        <v>9196</v>
      </c>
    </row>
    <row r="371" spans="1:2" x14ac:dyDescent="0.25">
      <c r="A371" s="373">
        <v>13.555482992</v>
      </c>
      <c r="B371" s="374">
        <f t="shared" si="5"/>
        <v>9193</v>
      </c>
    </row>
    <row r="372" spans="1:2" x14ac:dyDescent="0.25">
      <c r="A372" s="373">
        <v>13.447841279999999</v>
      </c>
      <c r="B372" s="374">
        <f t="shared" si="5"/>
        <v>9120</v>
      </c>
    </row>
    <row r="373" spans="1:2" x14ac:dyDescent="0.25">
      <c r="A373" s="373">
        <v>13.437519472</v>
      </c>
      <c r="B373" s="374">
        <f t="shared" si="5"/>
        <v>9113</v>
      </c>
    </row>
    <row r="374" spans="1:2" x14ac:dyDescent="0.25">
      <c r="A374" s="373">
        <v>13.41097768</v>
      </c>
      <c r="B374" s="374">
        <f t="shared" si="5"/>
        <v>9095</v>
      </c>
    </row>
    <row r="375" spans="1:2" x14ac:dyDescent="0.25">
      <c r="A375" s="373">
        <v>13.356419552</v>
      </c>
      <c r="B375" s="374">
        <f t="shared" si="5"/>
        <v>9058</v>
      </c>
    </row>
    <row r="376" spans="1:2" x14ac:dyDescent="0.25">
      <c r="A376" s="373">
        <v>13.328403216</v>
      </c>
      <c r="B376" s="374">
        <f t="shared" si="5"/>
        <v>9039</v>
      </c>
    </row>
    <row r="377" spans="1:2" x14ac:dyDescent="0.25">
      <c r="A377" s="373">
        <v>13.245828752</v>
      </c>
      <c r="B377" s="374">
        <f t="shared" si="5"/>
        <v>8983</v>
      </c>
    </row>
    <row r="378" spans="1:2" x14ac:dyDescent="0.25">
      <c r="A378" s="373">
        <v>13.060036208</v>
      </c>
      <c r="B378" s="374">
        <f t="shared" si="5"/>
        <v>8857</v>
      </c>
    </row>
    <row r="379" spans="1:2" x14ac:dyDescent="0.25">
      <c r="A379" s="373">
        <v>13.049714399999999</v>
      </c>
      <c r="B379" s="374">
        <f t="shared" si="5"/>
        <v>8850</v>
      </c>
    </row>
    <row r="380" spans="1:2" x14ac:dyDescent="0.25">
      <c r="A380" s="373">
        <v>13.049714399999999</v>
      </c>
      <c r="B380" s="374">
        <f t="shared" si="5"/>
        <v>8850</v>
      </c>
    </row>
    <row r="381" spans="1:2" x14ac:dyDescent="0.25">
      <c r="A381" s="373">
        <v>12.996630816</v>
      </c>
      <c r="B381" s="374">
        <f t="shared" si="5"/>
        <v>8814</v>
      </c>
    </row>
    <row r="382" spans="1:2" x14ac:dyDescent="0.25">
      <c r="A382" s="373">
        <v>12.986309007999999</v>
      </c>
      <c r="B382" s="374">
        <f t="shared" si="5"/>
        <v>8807</v>
      </c>
    </row>
    <row r="383" spans="1:2" x14ac:dyDescent="0.25">
      <c r="A383" s="373">
        <v>12.974512656</v>
      </c>
      <c r="B383" s="374">
        <f t="shared" si="5"/>
        <v>8799</v>
      </c>
    </row>
    <row r="384" spans="1:2" x14ac:dyDescent="0.25">
      <c r="A384" s="373">
        <v>12.965665392</v>
      </c>
      <c r="B384" s="374">
        <f t="shared" si="5"/>
        <v>8793</v>
      </c>
    </row>
    <row r="385" spans="1:2" x14ac:dyDescent="0.25">
      <c r="A385" s="373">
        <v>12.96124176</v>
      </c>
      <c r="B385" s="374">
        <f t="shared" si="5"/>
        <v>8790</v>
      </c>
    </row>
    <row r="386" spans="1:2" x14ac:dyDescent="0.25">
      <c r="A386" s="373">
        <v>12.897836368</v>
      </c>
      <c r="B386" s="374">
        <f t="shared" si="5"/>
        <v>8747</v>
      </c>
    </row>
    <row r="387" spans="1:2" x14ac:dyDescent="0.25">
      <c r="A387" s="373">
        <v>12.868345487999999</v>
      </c>
      <c r="B387" s="374">
        <f t="shared" ref="B387:B450" si="6">A387/$A$726</f>
        <v>8727</v>
      </c>
    </row>
    <row r="388" spans="1:2" x14ac:dyDescent="0.25">
      <c r="A388" s="373">
        <v>12.844752783999999</v>
      </c>
      <c r="B388" s="374">
        <f t="shared" si="6"/>
        <v>8711</v>
      </c>
    </row>
    <row r="389" spans="1:2" x14ac:dyDescent="0.25">
      <c r="A389" s="373">
        <v>12.831481887999999</v>
      </c>
      <c r="B389" s="374">
        <f t="shared" si="6"/>
        <v>8702</v>
      </c>
    </row>
    <row r="390" spans="1:2" x14ac:dyDescent="0.25">
      <c r="A390" s="373">
        <v>12.818210991999999</v>
      </c>
      <c r="B390" s="374">
        <f t="shared" si="6"/>
        <v>8693</v>
      </c>
    </row>
    <row r="391" spans="1:2" x14ac:dyDescent="0.25">
      <c r="A391" s="373">
        <v>12.790194655999999</v>
      </c>
      <c r="B391" s="374">
        <f t="shared" si="6"/>
        <v>8674</v>
      </c>
    </row>
    <row r="392" spans="1:2" x14ac:dyDescent="0.25">
      <c r="A392" s="373">
        <v>12.78429648</v>
      </c>
      <c r="B392" s="374">
        <f t="shared" si="6"/>
        <v>8670</v>
      </c>
    </row>
    <row r="393" spans="1:2" x14ac:dyDescent="0.25">
      <c r="A393" s="373">
        <v>12.756280144</v>
      </c>
      <c r="B393" s="374">
        <f t="shared" si="6"/>
        <v>8651</v>
      </c>
    </row>
    <row r="394" spans="1:2" x14ac:dyDescent="0.25">
      <c r="A394" s="373">
        <v>12.72531472</v>
      </c>
      <c r="B394" s="374">
        <f t="shared" si="6"/>
        <v>8630</v>
      </c>
    </row>
    <row r="395" spans="1:2" x14ac:dyDescent="0.25">
      <c r="A395" s="373">
        <v>12.712043824</v>
      </c>
      <c r="B395" s="374">
        <f t="shared" si="6"/>
        <v>8621</v>
      </c>
    </row>
    <row r="396" spans="1:2" x14ac:dyDescent="0.25">
      <c r="A396" s="373">
        <v>12.663383871999999</v>
      </c>
      <c r="B396" s="374">
        <f t="shared" si="6"/>
        <v>8588</v>
      </c>
    </row>
    <row r="397" spans="1:2" x14ac:dyDescent="0.25">
      <c r="A397" s="373">
        <v>12.658960239999999</v>
      </c>
      <c r="B397" s="374">
        <f t="shared" si="6"/>
        <v>8585</v>
      </c>
    </row>
    <row r="398" spans="1:2" x14ac:dyDescent="0.25">
      <c r="A398" s="373">
        <v>12.65158752</v>
      </c>
      <c r="B398" s="374">
        <f t="shared" si="6"/>
        <v>8580</v>
      </c>
    </row>
    <row r="399" spans="1:2" x14ac:dyDescent="0.25">
      <c r="A399" s="373">
        <v>12.627994815999999</v>
      </c>
      <c r="B399" s="374">
        <f t="shared" si="6"/>
        <v>8564</v>
      </c>
    </row>
    <row r="400" spans="1:2" x14ac:dyDescent="0.25">
      <c r="A400" s="373">
        <v>12.583758496</v>
      </c>
      <c r="B400" s="374">
        <f t="shared" si="6"/>
        <v>8534</v>
      </c>
    </row>
    <row r="401" spans="1:2" x14ac:dyDescent="0.25">
      <c r="A401" s="373">
        <v>12.569013055999999</v>
      </c>
      <c r="B401" s="374">
        <f t="shared" si="6"/>
        <v>8524</v>
      </c>
    </row>
    <row r="402" spans="1:2" x14ac:dyDescent="0.25">
      <c r="A402" s="373">
        <v>12.564589423999999</v>
      </c>
      <c r="B402" s="374">
        <f t="shared" si="6"/>
        <v>8521</v>
      </c>
    </row>
    <row r="403" spans="1:2" x14ac:dyDescent="0.25">
      <c r="A403" s="373">
        <v>12.554267615999999</v>
      </c>
      <c r="B403" s="374">
        <f t="shared" si="6"/>
        <v>8514</v>
      </c>
    </row>
    <row r="404" spans="1:2" x14ac:dyDescent="0.25">
      <c r="A404" s="373">
        <v>12.540996719999999</v>
      </c>
      <c r="B404" s="374">
        <f t="shared" si="6"/>
        <v>8505</v>
      </c>
    </row>
    <row r="405" spans="1:2" x14ac:dyDescent="0.25">
      <c r="A405" s="373">
        <v>12.502658576</v>
      </c>
      <c r="B405" s="374">
        <f t="shared" si="6"/>
        <v>8479</v>
      </c>
    </row>
    <row r="406" spans="1:2" x14ac:dyDescent="0.25">
      <c r="A406" s="373">
        <v>12.473167695999999</v>
      </c>
      <c r="B406" s="374">
        <f t="shared" si="6"/>
        <v>8459</v>
      </c>
    </row>
    <row r="407" spans="1:2" x14ac:dyDescent="0.25">
      <c r="A407" s="373">
        <v>12.402389584</v>
      </c>
      <c r="B407" s="374">
        <f t="shared" si="6"/>
        <v>8411</v>
      </c>
    </row>
    <row r="408" spans="1:2" x14ac:dyDescent="0.25">
      <c r="A408" s="373">
        <v>12.343407824</v>
      </c>
      <c r="B408" s="374">
        <f t="shared" si="6"/>
        <v>8371</v>
      </c>
    </row>
    <row r="409" spans="1:2" x14ac:dyDescent="0.25">
      <c r="A409" s="373">
        <v>12.321289664</v>
      </c>
      <c r="B409" s="374">
        <f t="shared" si="6"/>
        <v>8356</v>
      </c>
    </row>
    <row r="410" spans="1:2" x14ac:dyDescent="0.25">
      <c r="A410" s="373">
        <v>12.249037008</v>
      </c>
      <c r="B410" s="374">
        <f t="shared" si="6"/>
        <v>8307</v>
      </c>
    </row>
    <row r="411" spans="1:2" x14ac:dyDescent="0.25">
      <c r="A411" s="373">
        <v>12.215122495999999</v>
      </c>
      <c r="B411" s="374">
        <f t="shared" si="6"/>
        <v>8284</v>
      </c>
    </row>
    <row r="412" spans="1:2" x14ac:dyDescent="0.25">
      <c r="A412" s="373">
        <v>12.187106159999999</v>
      </c>
      <c r="B412" s="374">
        <f t="shared" si="6"/>
        <v>8265</v>
      </c>
    </row>
    <row r="413" spans="1:2" x14ac:dyDescent="0.25">
      <c r="A413" s="373">
        <v>12.181207984</v>
      </c>
      <c r="B413" s="374">
        <f t="shared" si="6"/>
        <v>8261</v>
      </c>
    </row>
    <row r="414" spans="1:2" x14ac:dyDescent="0.25">
      <c r="A414" s="373">
        <v>12.164987999999999</v>
      </c>
      <c r="B414" s="374">
        <f t="shared" si="6"/>
        <v>8250</v>
      </c>
    </row>
    <row r="415" spans="1:2" x14ac:dyDescent="0.25">
      <c r="A415" s="373">
        <v>12.126649856</v>
      </c>
      <c r="B415" s="374">
        <f t="shared" si="6"/>
        <v>8224</v>
      </c>
    </row>
    <row r="416" spans="1:2" x14ac:dyDescent="0.25">
      <c r="A416" s="373">
        <v>12.117802592</v>
      </c>
      <c r="B416" s="374">
        <f t="shared" si="6"/>
        <v>8218</v>
      </c>
    </row>
    <row r="417" spans="1:2" x14ac:dyDescent="0.25">
      <c r="A417" s="373">
        <v>12.073566271999999</v>
      </c>
      <c r="B417" s="374">
        <f t="shared" si="6"/>
        <v>8188</v>
      </c>
    </row>
    <row r="418" spans="1:2" x14ac:dyDescent="0.25">
      <c r="A418" s="373">
        <v>12.063244464</v>
      </c>
      <c r="B418" s="374">
        <f t="shared" si="6"/>
        <v>8181.0000000000009</v>
      </c>
    </row>
    <row r="419" spans="1:2" x14ac:dyDescent="0.25">
      <c r="A419" s="373">
        <v>12.058820832</v>
      </c>
      <c r="B419" s="374">
        <f t="shared" si="6"/>
        <v>8178.0000000000009</v>
      </c>
    </row>
    <row r="420" spans="1:2" x14ac:dyDescent="0.25">
      <c r="A420" s="373">
        <v>12.036702671999999</v>
      </c>
      <c r="B420" s="374">
        <f t="shared" si="6"/>
        <v>8162.9999999999991</v>
      </c>
    </row>
    <row r="421" spans="1:2" x14ac:dyDescent="0.25">
      <c r="A421" s="373">
        <v>12.020482688</v>
      </c>
      <c r="B421" s="374">
        <f t="shared" si="6"/>
        <v>8152</v>
      </c>
    </row>
    <row r="422" spans="1:2" x14ac:dyDescent="0.25">
      <c r="A422" s="373">
        <v>11.971822736</v>
      </c>
      <c r="B422" s="374">
        <f t="shared" si="6"/>
        <v>8119</v>
      </c>
    </row>
    <row r="423" spans="1:2" x14ac:dyDescent="0.25">
      <c r="A423" s="373">
        <v>11.948230032</v>
      </c>
      <c r="B423" s="374">
        <f t="shared" si="6"/>
        <v>8103</v>
      </c>
    </row>
    <row r="424" spans="1:2" x14ac:dyDescent="0.25">
      <c r="A424" s="373">
        <v>11.92168824</v>
      </c>
      <c r="B424" s="374">
        <f t="shared" si="6"/>
        <v>8085</v>
      </c>
    </row>
    <row r="425" spans="1:2" x14ac:dyDescent="0.25">
      <c r="A425" s="373">
        <v>11.908417344</v>
      </c>
      <c r="B425" s="374">
        <f t="shared" si="6"/>
        <v>8076</v>
      </c>
    </row>
    <row r="426" spans="1:2" x14ac:dyDescent="0.25">
      <c r="A426" s="373">
        <v>11.883350095999999</v>
      </c>
      <c r="B426" s="374">
        <f t="shared" si="6"/>
        <v>8059</v>
      </c>
    </row>
    <row r="427" spans="1:2" x14ac:dyDescent="0.25">
      <c r="A427" s="373">
        <v>11.881875552</v>
      </c>
      <c r="B427" s="374">
        <f t="shared" si="6"/>
        <v>8058.0000000000009</v>
      </c>
    </row>
    <row r="428" spans="1:2" x14ac:dyDescent="0.25">
      <c r="A428" s="373">
        <v>11.853859216</v>
      </c>
      <c r="B428" s="374">
        <f t="shared" si="6"/>
        <v>8039</v>
      </c>
    </row>
    <row r="429" spans="1:2" x14ac:dyDescent="0.25">
      <c r="A429" s="373">
        <v>11.821419248</v>
      </c>
      <c r="B429" s="374">
        <f t="shared" si="6"/>
        <v>8017</v>
      </c>
    </row>
    <row r="430" spans="1:2" x14ac:dyDescent="0.25">
      <c r="A430" s="373">
        <v>11.780132016</v>
      </c>
      <c r="B430" s="374">
        <f t="shared" si="6"/>
        <v>7989</v>
      </c>
    </row>
    <row r="431" spans="1:2" x14ac:dyDescent="0.25">
      <c r="A431" s="373">
        <v>11.753590224</v>
      </c>
      <c r="B431" s="374">
        <f t="shared" si="6"/>
        <v>7971</v>
      </c>
    </row>
    <row r="432" spans="1:2" x14ac:dyDescent="0.25">
      <c r="A432" s="373">
        <v>11.731472064</v>
      </c>
      <c r="B432" s="374">
        <f t="shared" si="6"/>
        <v>7956</v>
      </c>
    </row>
    <row r="433" spans="1:2" x14ac:dyDescent="0.25">
      <c r="A433" s="373">
        <v>11.70050664</v>
      </c>
      <c r="B433" s="374">
        <f t="shared" si="6"/>
        <v>7935.0000000000009</v>
      </c>
    </row>
    <row r="434" spans="1:2" x14ac:dyDescent="0.25">
      <c r="A434" s="373">
        <v>11.616457631999999</v>
      </c>
      <c r="B434" s="374">
        <f t="shared" si="6"/>
        <v>7878</v>
      </c>
    </row>
    <row r="435" spans="1:2" x14ac:dyDescent="0.25">
      <c r="A435" s="373">
        <v>11.58254312</v>
      </c>
      <c r="B435" s="374">
        <f t="shared" si="6"/>
        <v>7855.0000000000009</v>
      </c>
    </row>
    <row r="436" spans="1:2" x14ac:dyDescent="0.25">
      <c r="A436" s="373">
        <v>11.538306799999999</v>
      </c>
      <c r="B436" s="374">
        <f t="shared" si="6"/>
        <v>7825</v>
      </c>
    </row>
    <row r="437" spans="1:2" x14ac:dyDescent="0.25">
      <c r="A437" s="373">
        <v>11.53093408</v>
      </c>
      <c r="B437" s="374">
        <f t="shared" si="6"/>
        <v>7820</v>
      </c>
    </row>
    <row r="438" spans="1:2" x14ac:dyDescent="0.25">
      <c r="A438" s="373">
        <v>11.522086816</v>
      </c>
      <c r="B438" s="374">
        <f t="shared" si="6"/>
        <v>7814</v>
      </c>
    </row>
    <row r="439" spans="1:2" x14ac:dyDescent="0.25">
      <c r="A439" s="373">
        <v>11.505866831999999</v>
      </c>
      <c r="B439" s="374">
        <f t="shared" si="6"/>
        <v>7802.9999999999991</v>
      </c>
    </row>
    <row r="440" spans="1:2" x14ac:dyDescent="0.25">
      <c r="A440" s="373">
        <v>11.488172303999999</v>
      </c>
      <c r="B440" s="374">
        <f t="shared" si="6"/>
        <v>7791</v>
      </c>
    </row>
    <row r="441" spans="1:2" x14ac:dyDescent="0.25">
      <c r="A441" s="373">
        <v>11.436563264</v>
      </c>
      <c r="B441" s="374">
        <f t="shared" si="6"/>
        <v>7756</v>
      </c>
    </row>
    <row r="442" spans="1:2" x14ac:dyDescent="0.25">
      <c r="A442" s="373">
        <v>11.417394192</v>
      </c>
      <c r="B442" s="374">
        <f t="shared" si="6"/>
        <v>7743</v>
      </c>
    </row>
    <row r="443" spans="1:2" x14ac:dyDescent="0.25">
      <c r="A443" s="373">
        <v>11.3908524</v>
      </c>
      <c r="B443" s="374">
        <f t="shared" si="6"/>
        <v>7725</v>
      </c>
    </row>
    <row r="444" spans="1:2" x14ac:dyDescent="0.25">
      <c r="A444" s="373">
        <v>11.303854304</v>
      </c>
      <c r="B444" s="374">
        <f t="shared" si="6"/>
        <v>7666</v>
      </c>
    </row>
    <row r="445" spans="1:2" x14ac:dyDescent="0.25">
      <c r="A445" s="373">
        <v>11.302379759999999</v>
      </c>
      <c r="B445" s="374">
        <f t="shared" si="6"/>
        <v>7665</v>
      </c>
    </row>
    <row r="446" spans="1:2" x14ac:dyDescent="0.25">
      <c r="A446" s="373">
        <v>11.264041616</v>
      </c>
      <c r="B446" s="374">
        <f t="shared" si="6"/>
        <v>7639</v>
      </c>
    </row>
    <row r="447" spans="1:2" x14ac:dyDescent="0.25">
      <c r="A447" s="373">
        <v>11.255194352</v>
      </c>
      <c r="B447" s="374">
        <f t="shared" si="6"/>
        <v>7633</v>
      </c>
    </row>
    <row r="448" spans="1:2" x14ac:dyDescent="0.25">
      <c r="A448" s="373">
        <v>11.205059856</v>
      </c>
      <c r="B448" s="374">
        <f t="shared" si="6"/>
        <v>7599</v>
      </c>
    </row>
    <row r="449" spans="1:2" x14ac:dyDescent="0.25">
      <c r="A449" s="373">
        <v>11.179992607999999</v>
      </c>
      <c r="B449" s="374">
        <f t="shared" si="6"/>
        <v>7582</v>
      </c>
    </row>
    <row r="450" spans="1:2" x14ac:dyDescent="0.25">
      <c r="A450" s="373">
        <v>11.169670799999999</v>
      </c>
      <c r="B450" s="374">
        <f t="shared" si="6"/>
        <v>7574.9999999999991</v>
      </c>
    </row>
    <row r="451" spans="1:2" x14ac:dyDescent="0.25">
      <c r="A451" s="373">
        <v>11.159348992</v>
      </c>
      <c r="B451" s="374">
        <f t="shared" ref="B451:B514" si="7">A451/$A$726</f>
        <v>7568</v>
      </c>
    </row>
    <row r="452" spans="1:2" x14ac:dyDescent="0.25">
      <c r="A452" s="373">
        <v>11.131332656</v>
      </c>
      <c r="B452" s="374">
        <f t="shared" si="7"/>
        <v>7549</v>
      </c>
    </row>
    <row r="453" spans="1:2" x14ac:dyDescent="0.25">
      <c r="A453" s="373">
        <v>11.010420048</v>
      </c>
      <c r="B453" s="374">
        <f t="shared" si="7"/>
        <v>7467.0000000000009</v>
      </c>
    </row>
    <row r="454" spans="1:2" x14ac:dyDescent="0.25">
      <c r="A454" s="373">
        <v>11.00009824</v>
      </c>
      <c r="B454" s="374">
        <f t="shared" si="7"/>
        <v>7460</v>
      </c>
    </row>
    <row r="455" spans="1:2" x14ac:dyDescent="0.25">
      <c r="A455" s="373">
        <v>11.00009824</v>
      </c>
      <c r="B455" s="374">
        <f t="shared" si="7"/>
        <v>7460</v>
      </c>
    </row>
    <row r="456" spans="1:2" x14ac:dyDescent="0.25">
      <c r="A456" s="373">
        <v>10.972081903999999</v>
      </c>
      <c r="B456" s="374">
        <f t="shared" si="7"/>
        <v>7441</v>
      </c>
    </row>
    <row r="457" spans="1:2" x14ac:dyDescent="0.25">
      <c r="A457" s="373">
        <v>10.954387376</v>
      </c>
      <c r="B457" s="374">
        <f t="shared" si="7"/>
        <v>7429</v>
      </c>
    </row>
    <row r="458" spans="1:2" x14ac:dyDescent="0.25">
      <c r="A458" s="373">
        <v>10.924896495999999</v>
      </c>
      <c r="B458" s="374">
        <f t="shared" si="7"/>
        <v>7408.9999999999991</v>
      </c>
    </row>
    <row r="459" spans="1:2" x14ac:dyDescent="0.25">
      <c r="A459" s="373">
        <v>10.886558352</v>
      </c>
      <c r="B459" s="374">
        <f t="shared" si="7"/>
        <v>7383</v>
      </c>
    </row>
    <row r="460" spans="1:2" x14ac:dyDescent="0.25">
      <c r="A460" s="373">
        <v>10.874761999999999</v>
      </c>
      <c r="B460" s="374">
        <f t="shared" si="7"/>
        <v>7374.9999999999991</v>
      </c>
    </row>
    <row r="461" spans="1:2" x14ac:dyDescent="0.25">
      <c r="A461" s="373">
        <v>10.770069376</v>
      </c>
      <c r="B461" s="374">
        <f t="shared" si="7"/>
        <v>7304.0000000000009</v>
      </c>
    </row>
    <row r="462" spans="1:2" x14ac:dyDescent="0.25">
      <c r="A462" s="373">
        <v>10.7273076</v>
      </c>
      <c r="B462" s="374">
        <f t="shared" si="7"/>
        <v>7275</v>
      </c>
    </row>
    <row r="463" spans="1:2" x14ac:dyDescent="0.25">
      <c r="A463" s="373">
        <v>10.700765808</v>
      </c>
      <c r="B463" s="374">
        <f t="shared" si="7"/>
        <v>7257</v>
      </c>
    </row>
    <row r="464" spans="1:2" x14ac:dyDescent="0.25">
      <c r="A464" s="373">
        <v>10.699291263999999</v>
      </c>
      <c r="B464" s="374">
        <f t="shared" si="7"/>
        <v>7256</v>
      </c>
    </row>
    <row r="465" spans="1:2" x14ac:dyDescent="0.25">
      <c r="A465" s="373">
        <v>10.666851295999999</v>
      </c>
      <c r="B465" s="374">
        <f t="shared" si="7"/>
        <v>7234</v>
      </c>
    </row>
    <row r="466" spans="1:2" x14ac:dyDescent="0.25">
      <c r="A466" s="373">
        <v>10.659478576</v>
      </c>
      <c r="B466" s="374">
        <f t="shared" si="7"/>
        <v>7229</v>
      </c>
    </row>
    <row r="467" spans="1:2" x14ac:dyDescent="0.25">
      <c r="A467" s="373">
        <v>10.649156767999999</v>
      </c>
      <c r="B467" s="374">
        <f t="shared" si="7"/>
        <v>7222</v>
      </c>
    </row>
    <row r="468" spans="1:2" x14ac:dyDescent="0.25">
      <c r="A468" s="373">
        <v>10.606394992</v>
      </c>
      <c r="B468" s="374">
        <f t="shared" si="7"/>
        <v>7193</v>
      </c>
    </row>
    <row r="469" spans="1:2" x14ac:dyDescent="0.25">
      <c r="A469" s="373">
        <v>10.569531392</v>
      </c>
      <c r="B469" s="374">
        <f t="shared" si="7"/>
        <v>7168</v>
      </c>
    </row>
    <row r="470" spans="1:2" x14ac:dyDescent="0.25">
      <c r="A470" s="373">
        <v>10.457466047999999</v>
      </c>
      <c r="B470" s="374">
        <f t="shared" si="7"/>
        <v>7091.9999999999991</v>
      </c>
    </row>
    <row r="471" spans="1:2" x14ac:dyDescent="0.25">
      <c r="A471" s="373">
        <v>10.420602448</v>
      </c>
      <c r="B471" s="374">
        <f t="shared" si="7"/>
        <v>7067.0000000000009</v>
      </c>
    </row>
    <row r="472" spans="1:2" x14ac:dyDescent="0.25">
      <c r="A472" s="373">
        <v>10.335078895999999</v>
      </c>
      <c r="B472" s="374">
        <f t="shared" si="7"/>
        <v>7008.9999999999991</v>
      </c>
    </row>
    <row r="473" spans="1:2" x14ac:dyDescent="0.25">
      <c r="A473" s="373">
        <v>10.32918072</v>
      </c>
      <c r="B473" s="374">
        <f t="shared" si="7"/>
        <v>7005</v>
      </c>
    </row>
    <row r="474" spans="1:2" x14ac:dyDescent="0.25">
      <c r="A474" s="373">
        <v>10.31443528</v>
      </c>
      <c r="B474" s="374">
        <f t="shared" si="7"/>
        <v>6995</v>
      </c>
    </row>
    <row r="475" spans="1:2" x14ac:dyDescent="0.25">
      <c r="A475" s="373">
        <v>10.262826239999999</v>
      </c>
      <c r="B475" s="374">
        <f t="shared" si="7"/>
        <v>6960</v>
      </c>
    </row>
    <row r="476" spans="1:2" x14ac:dyDescent="0.25">
      <c r="A476" s="373">
        <v>10.221539007999999</v>
      </c>
      <c r="B476" s="374">
        <f t="shared" si="7"/>
        <v>6931.9999999999991</v>
      </c>
    </row>
    <row r="477" spans="1:2" x14ac:dyDescent="0.25">
      <c r="A477" s="373">
        <v>10.197946304</v>
      </c>
      <c r="B477" s="374">
        <f t="shared" si="7"/>
        <v>6916</v>
      </c>
    </row>
    <row r="478" spans="1:2" x14ac:dyDescent="0.25">
      <c r="A478" s="373">
        <v>10.194997215999999</v>
      </c>
      <c r="B478" s="374">
        <f t="shared" si="7"/>
        <v>6914</v>
      </c>
    </row>
    <row r="479" spans="1:2" x14ac:dyDescent="0.25">
      <c r="A479" s="373">
        <v>10.187624496</v>
      </c>
      <c r="B479" s="374">
        <f t="shared" si="7"/>
        <v>6909</v>
      </c>
    </row>
    <row r="480" spans="1:2" x14ac:dyDescent="0.25">
      <c r="A480" s="373">
        <v>10.177302687999999</v>
      </c>
      <c r="B480" s="374">
        <f t="shared" si="7"/>
        <v>6902</v>
      </c>
    </row>
    <row r="481" spans="1:2" x14ac:dyDescent="0.25">
      <c r="A481" s="373">
        <v>10.127168191999999</v>
      </c>
      <c r="B481" s="374">
        <f t="shared" si="7"/>
        <v>6868</v>
      </c>
    </row>
    <row r="482" spans="1:2" x14ac:dyDescent="0.25">
      <c r="A482" s="373">
        <v>10.124219104</v>
      </c>
      <c r="B482" s="374">
        <f t="shared" si="7"/>
        <v>6866</v>
      </c>
    </row>
    <row r="483" spans="1:2" x14ac:dyDescent="0.25">
      <c r="A483" s="373">
        <v>10.113897295999999</v>
      </c>
      <c r="B483" s="374">
        <f t="shared" si="7"/>
        <v>6859</v>
      </c>
    </row>
    <row r="484" spans="1:2" x14ac:dyDescent="0.25">
      <c r="A484" s="373">
        <v>10.103575487999999</v>
      </c>
      <c r="B484" s="374">
        <f t="shared" si="7"/>
        <v>6851.9999999999991</v>
      </c>
    </row>
    <row r="485" spans="1:2" x14ac:dyDescent="0.25">
      <c r="A485" s="373">
        <v>10.066711888</v>
      </c>
      <c r="B485" s="374">
        <f t="shared" si="7"/>
        <v>6827.0000000000009</v>
      </c>
    </row>
    <row r="486" spans="1:2" x14ac:dyDescent="0.25">
      <c r="A486" s="373">
        <v>10.060813712</v>
      </c>
      <c r="B486" s="374">
        <f t="shared" si="7"/>
        <v>6823</v>
      </c>
    </row>
    <row r="487" spans="1:2" x14ac:dyDescent="0.25">
      <c r="A487" s="373">
        <v>10.049017359999999</v>
      </c>
      <c r="B487" s="374">
        <f t="shared" si="7"/>
        <v>6814.9999999999991</v>
      </c>
    </row>
    <row r="488" spans="1:2" x14ac:dyDescent="0.25">
      <c r="A488" s="373">
        <v>10.010679216</v>
      </c>
      <c r="B488" s="374">
        <f t="shared" si="7"/>
        <v>6789</v>
      </c>
    </row>
    <row r="489" spans="1:2" x14ac:dyDescent="0.25">
      <c r="A489" s="373">
        <v>9.9738156159999996</v>
      </c>
      <c r="B489" s="374">
        <f t="shared" si="7"/>
        <v>6764</v>
      </c>
    </row>
    <row r="490" spans="1:2" x14ac:dyDescent="0.25">
      <c r="A490" s="373">
        <v>9.9222065759999989</v>
      </c>
      <c r="B490" s="374">
        <f t="shared" si="7"/>
        <v>6728.9999999999991</v>
      </c>
    </row>
    <row r="491" spans="1:2" x14ac:dyDescent="0.25">
      <c r="A491" s="373">
        <v>9.8720720799999988</v>
      </c>
      <c r="B491" s="374">
        <f t="shared" si="7"/>
        <v>6694.9999999999991</v>
      </c>
    </row>
    <row r="492" spans="1:2" x14ac:dyDescent="0.25">
      <c r="A492" s="373">
        <v>9.8381575679999997</v>
      </c>
      <c r="B492" s="374">
        <f t="shared" si="7"/>
        <v>6672</v>
      </c>
    </row>
    <row r="493" spans="1:2" x14ac:dyDescent="0.25">
      <c r="A493" s="373">
        <v>9.8366830239999992</v>
      </c>
      <c r="B493" s="374">
        <f t="shared" si="7"/>
        <v>6671</v>
      </c>
    </row>
    <row r="494" spans="1:2" x14ac:dyDescent="0.25">
      <c r="A494" s="373">
        <v>9.816039408</v>
      </c>
      <c r="B494" s="374">
        <f t="shared" si="7"/>
        <v>6657</v>
      </c>
    </row>
    <row r="495" spans="1:2" x14ac:dyDescent="0.25">
      <c r="A495" s="373">
        <v>9.7835994399999997</v>
      </c>
      <c r="B495" s="374">
        <f t="shared" si="7"/>
        <v>6635</v>
      </c>
    </row>
    <row r="496" spans="1:2" x14ac:dyDescent="0.25">
      <c r="A496" s="373">
        <v>9.7688539999999993</v>
      </c>
      <c r="B496" s="374">
        <f t="shared" si="7"/>
        <v>6625</v>
      </c>
    </row>
    <row r="497" spans="1:2" x14ac:dyDescent="0.25">
      <c r="A497" s="373">
        <v>9.7113467839999998</v>
      </c>
      <c r="B497" s="374">
        <f t="shared" si="7"/>
        <v>6586</v>
      </c>
    </row>
    <row r="498" spans="1:2" x14ac:dyDescent="0.25">
      <c r="A498" s="373">
        <v>9.7054486079999993</v>
      </c>
      <c r="B498" s="374">
        <f t="shared" si="7"/>
        <v>6582</v>
      </c>
    </row>
    <row r="499" spans="1:2" x14ac:dyDescent="0.25">
      <c r="A499" s="373">
        <v>9.6862795359999989</v>
      </c>
      <c r="B499" s="374">
        <f t="shared" si="7"/>
        <v>6568.9999999999991</v>
      </c>
    </row>
    <row r="500" spans="1:2" x14ac:dyDescent="0.25">
      <c r="A500" s="373">
        <v>9.6612122879999998</v>
      </c>
      <c r="B500" s="374">
        <f t="shared" si="7"/>
        <v>6552</v>
      </c>
    </row>
    <row r="501" spans="1:2" x14ac:dyDescent="0.25">
      <c r="A501" s="373">
        <v>9.6405686719999988</v>
      </c>
      <c r="B501" s="374">
        <f t="shared" si="7"/>
        <v>6537.9999999999991</v>
      </c>
    </row>
    <row r="502" spans="1:2" x14ac:dyDescent="0.25">
      <c r="A502" s="373">
        <v>9.6376195839999994</v>
      </c>
      <c r="B502" s="374">
        <f t="shared" si="7"/>
        <v>6536</v>
      </c>
    </row>
    <row r="503" spans="1:2" x14ac:dyDescent="0.25">
      <c r="A503" s="373">
        <v>9.6331959519999995</v>
      </c>
      <c r="B503" s="374">
        <f t="shared" si="7"/>
        <v>6533</v>
      </c>
    </row>
    <row r="504" spans="1:2" x14ac:dyDescent="0.25">
      <c r="A504" s="373">
        <v>9.5978068959999998</v>
      </c>
      <c r="B504" s="374">
        <f t="shared" si="7"/>
        <v>6509</v>
      </c>
    </row>
    <row r="505" spans="1:2" x14ac:dyDescent="0.25">
      <c r="A505" s="373">
        <v>9.5712651040000001</v>
      </c>
      <c r="B505" s="374">
        <f t="shared" si="7"/>
        <v>6491</v>
      </c>
    </row>
    <row r="506" spans="1:2" x14ac:dyDescent="0.25">
      <c r="A506" s="373">
        <v>9.5137578879999989</v>
      </c>
      <c r="B506" s="374">
        <f t="shared" si="7"/>
        <v>6451.9999999999991</v>
      </c>
    </row>
    <row r="507" spans="1:2" x14ac:dyDescent="0.25">
      <c r="A507" s="373">
        <v>9.5063851679999996</v>
      </c>
      <c r="B507" s="374">
        <f t="shared" si="7"/>
        <v>6447</v>
      </c>
    </row>
    <row r="508" spans="1:2" x14ac:dyDescent="0.25">
      <c r="A508" s="373">
        <v>9.4916397279999991</v>
      </c>
      <c r="B508" s="374">
        <f t="shared" si="7"/>
        <v>6437</v>
      </c>
    </row>
    <row r="509" spans="1:2" x14ac:dyDescent="0.25">
      <c r="A509" s="373">
        <v>9.4341325119999997</v>
      </c>
      <c r="B509" s="374">
        <f t="shared" si="7"/>
        <v>6398</v>
      </c>
    </row>
    <row r="510" spans="1:2" x14ac:dyDescent="0.25">
      <c r="A510" s="373">
        <v>9.3663034879999998</v>
      </c>
      <c r="B510" s="374">
        <f t="shared" si="7"/>
        <v>6352</v>
      </c>
    </row>
    <row r="511" spans="1:2" x14ac:dyDescent="0.25">
      <c r="A511" s="373">
        <v>9.3412362399999989</v>
      </c>
      <c r="B511" s="374">
        <f t="shared" si="7"/>
        <v>6334.9999999999991</v>
      </c>
    </row>
    <row r="512" spans="1:2" x14ac:dyDescent="0.25">
      <c r="A512" s="373">
        <v>9.3117453599999997</v>
      </c>
      <c r="B512" s="374">
        <f t="shared" si="7"/>
        <v>6315</v>
      </c>
    </row>
    <row r="513" spans="1:2" x14ac:dyDescent="0.25">
      <c r="A513" s="373">
        <v>9.3058471839999992</v>
      </c>
      <c r="B513" s="374">
        <f t="shared" si="7"/>
        <v>6311</v>
      </c>
    </row>
    <row r="514" spans="1:2" x14ac:dyDescent="0.25">
      <c r="A514" s="373">
        <v>9.2896272</v>
      </c>
      <c r="B514" s="374">
        <f t="shared" si="7"/>
        <v>6300</v>
      </c>
    </row>
    <row r="515" spans="1:2" x14ac:dyDescent="0.25">
      <c r="A515" s="373">
        <v>9.2778308479999989</v>
      </c>
      <c r="B515" s="374">
        <f t="shared" ref="B515:B578" si="8">A515/$A$726</f>
        <v>6291.9999999999991</v>
      </c>
    </row>
    <row r="516" spans="1:2" x14ac:dyDescent="0.25">
      <c r="A516" s="373">
        <v>9.2748817599999995</v>
      </c>
      <c r="B516" s="374">
        <f t="shared" si="8"/>
        <v>6290</v>
      </c>
    </row>
    <row r="517" spans="1:2" x14ac:dyDescent="0.25">
      <c r="A517" s="373">
        <v>9.23064544</v>
      </c>
      <c r="B517" s="374">
        <f t="shared" si="8"/>
        <v>6260</v>
      </c>
    </row>
    <row r="518" spans="1:2" x14ac:dyDescent="0.25">
      <c r="A518" s="373">
        <v>9.2247472639999994</v>
      </c>
      <c r="B518" s="374">
        <f t="shared" si="8"/>
        <v>6256</v>
      </c>
    </row>
    <row r="519" spans="1:2" x14ac:dyDescent="0.25">
      <c r="A519" s="373">
        <v>9.2085272800000002</v>
      </c>
      <c r="B519" s="374">
        <f t="shared" si="8"/>
        <v>6245</v>
      </c>
    </row>
    <row r="520" spans="1:2" x14ac:dyDescent="0.25">
      <c r="A520" s="373">
        <v>9.2070527359999996</v>
      </c>
      <c r="B520" s="374">
        <f t="shared" si="8"/>
        <v>6244</v>
      </c>
    </row>
    <row r="521" spans="1:2" x14ac:dyDescent="0.25">
      <c r="A521" s="373">
        <v>9.2070527359999996</v>
      </c>
      <c r="B521" s="374">
        <f t="shared" si="8"/>
        <v>6244</v>
      </c>
    </row>
    <row r="522" spans="1:2" x14ac:dyDescent="0.25">
      <c r="A522" s="373">
        <v>9.1952563840000003</v>
      </c>
      <c r="B522" s="374">
        <f t="shared" si="8"/>
        <v>6236.0000000000009</v>
      </c>
    </row>
    <row r="523" spans="1:2" x14ac:dyDescent="0.25">
      <c r="A523" s="373">
        <v>9.1952563840000003</v>
      </c>
      <c r="B523" s="374">
        <f t="shared" si="8"/>
        <v>6236.0000000000009</v>
      </c>
    </row>
    <row r="524" spans="1:2" x14ac:dyDescent="0.25">
      <c r="A524" s="373">
        <v>9.1289019039999992</v>
      </c>
      <c r="B524" s="374">
        <f t="shared" si="8"/>
        <v>6191</v>
      </c>
    </row>
    <row r="525" spans="1:2" x14ac:dyDescent="0.25">
      <c r="A525" s="373">
        <v>9.1215291839999999</v>
      </c>
      <c r="B525" s="374">
        <f t="shared" si="8"/>
        <v>6186</v>
      </c>
    </row>
    <row r="526" spans="1:2" x14ac:dyDescent="0.25">
      <c r="A526" s="373">
        <v>9.1200546399999993</v>
      </c>
      <c r="B526" s="374">
        <f t="shared" si="8"/>
        <v>6185</v>
      </c>
    </row>
    <row r="527" spans="1:2" x14ac:dyDescent="0.25">
      <c r="A527" s="373">
        <v>9.0478019839999995</v>
      </c>
      <c r="B527" s="374">
        <f t="shared" si="8"/>
        <v>6136</v>
      </c>
    </row>
    <row r="528" spans="1:2" x14ac:dyDescent="0.25">
      <c r="A528" s="373">
        <v>9.0315820000000002</v>
      </c>
      <c r="B528" s="374">
        <f t="shared" si="8"/>
        <v>6125</v>
      </c>
    </row>
    <row r="529" spans="1:2" x14ac:dyDescent="0.25">
      <c r="A529" s="373">
        <v>9.0109383839999992</v>
      </c>
      <c r="B529" s="374">
        <f t="shared" si="8"/>
        <v>6111</v>
      </c>
    </row>
    <row r="530" spans="1:2" x14ac:dyDescent="0.25">
      <c r="A530" s="373">
        <v>9.0079892959999999</v>
      </c>
      <c r="B530" s="374">
        <f t="shared" si="8"/>
        <v>6109</v>
      </c>
    </row>
    <row r="531" spans="1:2" x14ac:dyDescent="0.25">
      <c r="A531" s="373">
        <v>9.0020911199999993</v>
      </c>
      <c r="B531" s="374">
        <f t="shared" si="8"/>
        <v>6105</v>
      </c>
    </row>
    <row r="532" spans="1:2" x14ac:dyDescent="0.25">
      <c r="A532" s="373">
        <v>8.9652275199999991</v>
      </c>
      <c r="B532" s="374">
        <f t="shared" si="8"/>
        <v>6080</v>
      </c>
    </row>
    <row r="533" spans="1:2" x14ac:dyDescent="0.25">
      <c r="A533" s="373">
        <v>8.9431093599999993</v>
      </c>
      <c r="B533" s="374">
        <f t="shared" si="8"/>
        <v>6065</v>
      </c>
    </row>
    <row r="534" spans="1:2" x14ac:dyDescent="0.25">
      <c r="A534" s="373">
        <v>8.9327875519999989</v>
      </c>
      <c r="B534" s="374">
        <f t="shared" si="8"/>
        <v>6057.9999999999991</v>
      </c>
    </row>
    <row r="535" spans="1:2" x14ac:dyDescent="0.25">
      <c r="A535" s="373">
        <v>8.919516655999999</v>
      </c>
      <c r="B535" s="374">
        <f t="shared" si="8"/>
        <v>6049</v>
      </c>
    </row>
    <row r="536" spans="1:2" x14ac:dyDescent="0.25">
      <c r="A536" s="373">
        <v>8.9047712160000003</v>
      </c>
      <c r="B536" s="374">
        <f t="shared" si="8"/>
        <v>6039.0000000000009</v>
      </c>
    </row>
    <row r="537" spans="1:2" x14ac:dyDescent="0.25">
      <c r="A537" s="373">
        <v>8.805976767999999</v>
      </c>
      <c r="B537" s="374">
        <f t="shared" si="8"/>
        <v>5971.9999999999991</v>
      </c>
    </row>
    <row r="538" spans="1:2" x14ac:dyDescent="0.25">
      <c r="A538" s="373">
        <v>8.801553135999999</v>
      </c>
      <c r="B538" s="374">
        <f t="shared" si="8"/>
        <v>5969</v>
      </c>
    </row>
    <row r="539" spans="1:2" x14ac:dyDescent="0.25">
      <c r="A539" s="373">
        <v>8.7986040479999996</v>
      </c>
      <c r="B539" s="374">
        <f t="shared" si="8"/>
        <v>5967</v>
      </c>
    </row>
    <row r="540" spans="1:2" x14ac:dyDescent="0.25">
      <c r="A540" s="373">
        <v>8.7941804159999997</v>
      </c>
      <c r="B540" s="374">
        <f t="shared" si="8"/>
        <v>5964</v>
      </c>
    </row>
    <row r="541" spans="1:2" x14ac:dyDescent="0.25">
      <c r="A541" s="373">
        <v>8.7838586079999992</v>
      </c>
      <c r="B541" s="374">
        <f t="shared" si="8"/>
        <v>5957</v>
      </c>
    </row>
    <row r="542" spans="1:2" x14ac:dyDescent="0.25">
      <c r="A542" s="373">
        <v>8.7617404479999994</v>
      </c>
      <c r="B542" s="374">
        <f t="shared" si="8"/>
        <v>5942</v>
      </c>
    </row>
    <row r="543" spans="1:2" x14ac:dyDescent="0.25">
      <c r="A543" s="373">
        <v>8.7543677280000001</v>
      </c>
      <c r="B543" s="374">
        <f t="shared" si="8"/>
        <v>5937</v>
      </c>
    </row>
    <row r="544" spans="1:2" x14ac:dyDescent="0.25">
      <c r="A544" s="373">
        <v>8.7396222879999996</v>
      </c>
      <c r="B544" s="374">
        <f t="shared" si="8"/>
        <v>5927</v>
      </c>
    </row>
    <row r="545" spans="1:2" x14ac:dyDescent="0.25">
      <c r="A545" s="373">
        <v>8.7027586879999994</v>
      </c>
      <c r="B545" s="374">
        <f t="shared" si="8"/>
        <v>5902</v>
      </c>
    </row>
    <row r="546" spans="1:2" x14ac:dyDescent="0.25">
      <c r="A546" s="373">
        <v>8.6924368799999989</v>
      </c>
      <c r="B546" s="374">
        <f t="shared" si="8"/>
        <v>5894.9999999999991</v>
      </c>
    </row>
    <row r="547" spans="1:2" x14ac:dyDescent="0.25">
      <c r="A547" s="373">
        <v>8.6850641599999996</v>
      </c>
      <c r="B547" s="374">
        <f t="shared" si="8"/>
        <v>5890</v>
      </c>
    </row>
    <row r="548" spans="1:2" x14ac:dyDescent="0.25">
      <c r="A548" s="373">
        <v>8.6776914400000003</v>
      </c>
      <c r="B548" s="374">
        <f t="shared" si="8"/>
        <v>5885</v>
      </c>
    </row>
    <row r="549" spans="1:2" x14ac:dyDescent="0.25">
      <c r="A549" s="373">
        <v>8.6732678080000003</v>
      </c>
      <c r="B549" s="374">
        <f t="shared" si="8"/>
        <v>5882</v>
      </c>
    </row>
    <row r="550" spans="1:2" x14ac:dyDescent="0.25">
      <c r="A550" s="373">
        <v>8.6599969120000004</v>
      </c>
      <c r="B550" s="374">
        <f t="shared" si="8"/>
        <v>5873.0000000000009</v>
      </c>
    </row>
    <row r="551" spans="1:2" x14ac:dyDescent="0.25">
      <c r="A551" s="373">
        <v>8.6585223679999999</v>
      </c>
      <c r="B551" s="374">
        <f t="shared" si="8"/>
        <v>5872</v>
      </c>
    </row>
    <row r="552" spans="1:2" x14ac:dyDescent="0.25">
      <c r="A552" s="373">
        <v>8.6378787519999989</v>
      </c>
      <c r="B552" s="374">
        <f t="shared" si="8"/>
        <v>5857.9999999999991</v>
      </c>
    </row>
    <row r="553" spans="1:2" x14ac:dyDescent="0.25">
      <c r="A553" s="373">
        <v>8.6275569440000002</v>
      </c>
      <c r="B553" s="374">
        <f t="shared" si="8"/>
        <v>5851</v>
      </c>
    </row>
    <row r="554" spans="1:2" x14ac:dyDescent="0.25">
      <c r="A554" s="373">
        <v>8.6054387840000004</v>
      </c>
      <c r="B554" s="374">
        <f t="shared" si="8"/>
        <v>5836.0000000000009</v>
      </c>
    </row>
    <row r="555" spans="1:2" x14ac:dyDescent="0.25">
      <c r="A555" s="373">
        <v>8.6024896959999992</v>
      </c>
      <c r="B555" s="374">
        <f t="shared" si="8"/>
        <v>5834</v>
      </c>
    </row>
    <row r="556" spans="1:2" x14ac:dyDescent="0.25">
      <c r="A556" s="373">
        <v>8.5936424319999993</v>
      </c>
      <c r="B556" s="374">
        <f t="shared" si="8"/>
        <v>5828</v>
      </c>
    </row>
    <row r="557" spans="1:2" x14ac:dyDescent="0.25">
      <c r="A557" s="373">
        <v>8.5921678880000005</v>
      </c>
      <c r="B557" s="374">
        <f t="shared" si="8"/>
        <v>5827.0000000000009</v>
      </c>
    </row>
    <row r="558" spans="1:2" x14ac:dyDescent="0.25">
      <c r="A558" s="373">
        <v>8.5921678880000005</v>
      </c>
      <c r="B558" s="374">
        <f t="shared" si="8"/>
        <v>5827.0000000000009</v>
      </c>
    </row>
    <row r="559" spans="1:2" x14ac:dyDescent="0.25">
      <c r="A559" s="373">
        <v>8.5729988160000001</v>
      </c>
      <c r="B559" s="374">
        <f t="shared" si="8"/>
        <v>5814</v>
      </c>
    </row>
    <row r="560" spans="1:2" x14ac:dyDescent="0.25">
      <c r="A560" s="373">
        <v>8.5715242719999996</v>
      </c>
      <c r="B560" s="374">
        <f t="shared" si="8"/>
        <v>5813</v>
      </c>
    </row>
    <row r="561" spans="1:2" x14ac:dyDescent="0.25">
      <c r="A561" s="373">
        <v>8.5494061119999998</v>
      </c>
      <c r="B561" s="374">
        <f t="shared" si="8"/>
        <v>5798</v>
      </c>
    </row>
    <row r="562" spans="1:2" x14ac:dyDescent="0.25">
      <c r="A562" s="373">
        <v>8.5435079359999992</v>
      </c>
      <c r="B562" s="374">
        <f t="shared" si="8"/>
        <v>5794</v>
      </c>
    </row>
    <row r="563" spans="1:2" x14ac:dyDescent="0.25">
      <c r="A563" s="373">
        <v>8.5390843039999993</v>
      </c>
      <c r="B563" s="374">
        <f t="shared" si="8"/>
        <v>5791</v>
      </c>
    </row>
    <row r="564" spans="1:2" x14ac:dyDescent="0.25">
      <c r="A564" s="373">
        <v>8.5376097600000005</v>
      </c>
      <c r="B564" s="374">
        <f t="shared" si="8"/>
        <v>5790.0000000000009</v>
      </c>
    </row>
    <row r="565" spans="1:2" x14ac:dyDescent="0.25">
      <c r="A565" s="373">
        <v>8.5361352159999999</v>
      </c>
      <c r="B565" s="374">
        <f t="shared" si="8"/>
        <v>5789</v>
      </c>
    </row>
    <row r="566" spans="1:2" x14ac:dyDescent="0.25">
      <c r="A566" s="373">
        <v>8.5154915999999989</v>
      </c>
      <c r="B566" s="374">
        <f t="shared" si="8"/>
        <v>5774.9999999999991</v>
      </c>
    </row>
    <row r="567" spans="1:2" x14ac:dyDescent="0.25">
      <c r="A567" s="373">
        <v>8.4860007199999998</v>
      </c>
      <c r="B567" s="374">
        <f t="shared" si="8"/>
        <v>5755</v>
      </c>
    </row>
    <row r="568" spans="1:2" x14ac:dyDescent="0.25">
      <c r="A568" s="373">
        <v>8.397528079999999</v>
      </c>
      <c r="B568" s="374">
        <f t="shared" si="8"/>
        <v>5694.9999999999991</v>
      </c>
    </row>
    <row r="569" spans="1:2" x14ac:dyDescent="0.25">
      <c r="A569" s="373">
        <v>8.3695117440000004</v>
      </c>
      <c r="B569" s="374">
        <f t="shared" si="8"/>
        <v>5676.0000000000009</v>
      </c>
    </row>
    <row r="570" spans="1:2" x14ac:dyDescent="0.25">
      <c r="A570" s="373">
        <v>8.3636135679999999</v>
      </c>
      <c r="B570" s="374">
        <f t="shared" si="8"/>
        <v>5672</v>
      </c>
    </row>
    <row r="571" spans="1:2" x14ac:dyDescent="0.25">
      <c r="A571" s="373">
        <v>8.3488681279999994</v>
      </c>
      <c r="B571" s="374">
        <f t="shared" si="8"/>
        <v>5662</v>
      </c>
    </row>
    <row r="572" spans="1:2" x14ac:dyDescent="0.25">
      <c r="A572" s="373">
        <v>8.338546319999999</v>
      </c>
      <c r="B572" s="374">
        <f t="shared" si="8"/>
        <v>5654.9999999999991</v>
      </c>
    </row>
    <row r="573" spans="1:2" x14ac:dyDescent="0.25">
      <c r="A573" s="373">
        <v>8.3075808959999993</v>
      </c>
      <c r="B573" s="374">
        <f t="shared" si="8"/>
        <v>5634</v>
      </c>
    </row>
    <row r="574" spans="1:2" x14ac:dyDescent="0.25">
      <c r="A574" s="373">
        <v>8.2928354559999988</v>
      </c>
      <c r="B574" s="374">
        <f t="shared" si="8"/>
        <v>5623.9999999999991</v>
      </c>
    </row>
    <row r="575" spans="1:2" x14ac:dyDescent="0.25">
      <c r="A575" s="373">
        <v>8.279564559999999</v>
      </c>
      <c r="B575" s="374">
        <f t="shared" si="8"/>
        <v>5614.9999999999991</v>
      </c>
    </row>
    <row r="576" spans="1:2" x14ac:dyDescent="0.25">
      <c r="A576" s="373">
        <v>8.2618700319999991</v>
      </c>
      <c r="B576" s="374">
        <f t="shared" si="8"/>
        <v>5603</v>
      </c>
    </row>
    <row r="577" spans="1:2" x14ac:dyDescent="0.25">
      <c r="A577" s="373">
        <v>8.2353282399999994</v>
      </c>
      <c r="B577" s="374">
        <f t="shared" si="8"/>
        <v>5585</v>
      </c>
    </row>
    <row r="578" spans="1:2" x14ac:dyDescent="0.25">
      <c r="A578" s="373">
        <v>8.2294300639999989</v>
      </c>
      <c r="B578" s="374">
        <f t="shared" si="8"/>
        <v>5580.9999999999991</v>
      </c>
    </row>
    <row r="579" spans="1:2" x14ac:dyDescent="0.25">
      <c r="A579" s="373">
        <v>8.2176337119999996</v>
      </c>
      <c r="B579" s="374">
        <f t="shared" ref="B579:B642" si="9">A579/$A$726</f>
        <v>5573</v>
      </c>
    </row>
    <row r="580" spans="1:2" x14ac:dyDescent="0.25">
      <c r="A580" s="373">
        <v>8.1955155519999998</v>
      </c>
      <c r="B580" s="374">
        <f t="shared" si="9"/>
        <v>5558</v>
      </c>
    </row>
    <row r="581" spans="1:2" x14ac:dyDescent="0.25">
      <c r="A581" s="373">
        <v>8.1748719359999988</v>
      </c>
      <c r="B581" s="374">
        <f t="shared" si="9"/>
        <v>5543.9999999999991</v>
      </c>
    </row>
    <row r="582" spans="1:2" x14ac:dyDescent="0.25">
      <c r="A582" s="373">
        <v>8.1689737600000001</v>
      </c>
      <c r="B582" s="374">
        <f t="shared" si="9"/>
        <v>5540</v>
      </c>
    </row>
    <row r="583" spans="1:2" x14ac:dyDescent="0.25">
      <c r="A583" s="373">
        <v>8.1453810559999997</v>
      </c>
      <c r="B583" s="374">
        <f t="shared" si="9"/>
        <v>5524</v>
      </c>
    </row>
    <row r="584" spans="1:2" x14ac:dyDescent="0.25">
      <c r="A584" s="373">
        <v>8.0967211040000002</v>
      </c>
      <c r="B584" s="374">
        <f t="shared" si="9"/>
        <v>5491</v>
      </c>
    </row>
    <row r="585" spans="1:2" x14ac:dyDescent="0.25">
      <c r="A585" s="373">
        <v>8.0863992959999997</v>
      </c>
      <c r="B585" s="374">
        <f t="shared" si="9"/>
        <v>5484</v>
      </c>
    </row>
    <row r="586" spans="1:2" x14ac:dyDescent="0.25">
      <c r="A586" s="373">
        <v>8.0819756639999998</v>
      </c>
      <c r="B586" s="374">
        <f t="shared" si="9"/>
        <v>5481</v>
      </c>
    </row>
    <row r="587" spans="1:2" x14ac:dyDescent="0.25">
      <c r="A587" s="373">
        <v>8.0819756639999998</v>
      </c>
      <c r="B587" s="374">
        <f t="shared" si="9"/>
        <v>5481</v>
      </c>
    </row>
    <row r="588" spans="1:2" x14ac:dyDescent="0.25">
      <c r="A588" s="373">
        <v>8.0775520319999998</v>
      </c>
      <c r="B588" s="374">
        <f t="shared" si="9"/>
        <v>5478</v>
      </c>
    </row>
    <row r="589" spans="1:2" x14ac:dyDescent="0.25">
      <c r="A589" s="373">
        <v>8.0657556800000005</v>
      </c>
      <c r="B589" s="374">
        <f t="shared" si="9"/>
        <v>5470.0000000000009</v>
      </c>
    </row>
    <row r="590" spans="1:2" x14ac:dyDescent="0.25">
      <c r="A590" s="373">
        <v>8.059857504</v>
      </c>
      <c r="B590" s="374">
        <f t="shared" si="9"/>
        <v>5466</v>
      </c>
    </row>
    <row r="591" spans="1:2" x14ac:dyDescent="0.25">
      <c r="A591" s="373">
        <v>8.0480611519999989</v>
      </c>
      <c r="B591" s="374">
        <f t="shared" si="9"/>
        <v>5457.9999999999991</v>
      </c>
    </row>
    <row r="592" spans="1:2" x14ac:dyDescent="0.25">
      <c r="A592" s="373">
        <v>8.0465866080000001</v>
      </c>
      <c r="B592" s="374">
        <f t="shared" si="9"/>
        <v>5457</v>
      </c>
    </row>
    <row r="593" spans="1:2" x14ac:dyDescent="0.25">
      <c r="A593" s="373">
        <v>8.0288920800000003</v>
      </c>
      <c r="B593" s="374">
        <f t="shared" si="9"/>
        <v>5445</v>
      </c>
    </row>
    <row r="594" spans="1:2" x14ac:dyDescent="0.25">
      <c r="A594" s="373">
        <v>8.0259429919999992</v>
      </c>
      <c r="B594" s="374">
        <f t="shared" si="9"/>
        <v>5443</v>
      </c>
    </row>
    <row r="595" spans="1:2" x14ac:dyDescent="0.25">
      <c r="A595" s="373">
        <v>8.000875744</v>
      </c>
      <c r="B595" s="374">
        <f t="shared" si="9"/>
        <v>5426</v>
      </c>
    </row>
    <row r="596" spans="1:2" x14ac:dyDescent="0.25">
      <c r="A596" s="373">
        <v>7.9920284800000001</v>
      </c>
      <c r="B596" s="374">
        <f t="shared" si="9"/>
        <v>5420</v>
      </c>
    </row>
    <row r="597" spans="1:2" x14ac:dyDescent="0.25">
      <c r="A597" s="373">
        <v>7.975808496</v>
      </c>
      <c r="B597" s="374">
        <f t="shared" si="9"/>
        <v>5409</v>
      </c>
    </row>
    <row r="598" spans="1:2" x14ac:dyDescent="0.25">
      <c r="A598" s="373">
        <v>7.9610630559999995</v>
      </c>
      <c r="B598" s="374">
        <f t="shared" si="9"/>
        <v>5399</v>
      </c>
    </row>
    <row r="599" spans="1:2" x14ac:dyDescent="0.25">
      <c r="A599" s="373">
        <v>7.9595885119999998</v>
      </c>
      <c r="B599" s="374">
        <f t="shared" si="9"/>
        <v>5398</v>
      </c>
    </row>
    <row r="600" spans="1:2" x14ac:dyDescent="0.25">
      <c r="A600" s="373">
        <v>7.9227249119999996</v>
      </c>
      <c r="B600" s="374">
        <f t="shared" si="9"/>
        <v>5373</v>
      </c>
    </row>
    <row r="601" spans="1:2" x14ac:dyDescent="0.25">
      <c r="A601" s="373">
        <v>7.9212503679999999</v>
      </c>
      <c r="B601" s="374">
        <f t="shared" si="9"/>
        <v>5372</v>
      </c>
    </row>
    <row r="602" spans="1:2" x14ac:dyDescent="0.25">
      <c r="A602" s="373">
        <v>7.8681667839999996</v>
      </c>
      <c r="B602" s="374">
        <f t="shared" si="9"/>
        <v>5336</v>
      </c>
    </row>
    <row r="603" spans="1:2" x14ac:dyDescent="0.25">
      <c r="A603" s="373">
        <v>7.8622686079999999</v>
      </c>
      <c r="B603" s="374">
        <f t="shared" si="9"/>
        <v>5332</v>
      </c>
    </row>
    <row r="604" spans="1:2" x14ac:dyDescent="0.25">
      <c r="A604" s="373">
        <v>7.828354096</v>
      </c>
      <c r="B604" s="374">
        <f t="shared" si="9"/>
        <v>5309</v>
      </c>
    </row>
    <row r="605" spans="1:2" x14ac:dyDescent="0.25">
      <c r="A605" s="373">
        <v>7.7502032639999996</v>
      </c>
      <c r="B605" s="374">
        <f t="shared" si="9"/>
        <v>5256</v>
      </c>
    </row>
    <row r="606" spans="1:2" x14ac:dyDescent="0.25">
      <c r="A606" s="373">
        <v>7.7487287199999999</v>
      </c>
      <c r="B606" s="374">
        <f t="shared" si="9"/>
        <v>5255</v>
      </c>
    </row>
    <row r="607" spans="1:2" x14ac:dyDescent="0.25">
      <c r="A607" s="373">
        <v>7.7384069119999994</v>
      </c>
      <c r="B607" s="374">
        <f t="shared" si="9"/>
        <v>5248</v>
      </c>
    </row>
    <row r="608" spans="1:2" x14ac:dyDescent="0.25">
      <c r="A608" s="373">
        <v>7.7266105600000001</v>
      </c>
      <c r="B608" s="374">
        <f t="shared" si="9"/>
        <v>5240</v>
      </c>
    </row>
    <row r="609" spans="1:2" x14ac:dyDescent="0.25">
      <c r="A609" s="373">
        <v>7.617494304</v>
      </c>
      <c r="B609" s="374">
        <f t="shared" si="9"/>
        <v>5166</v>
      </c>
    </row>
    <row r="610" spans="1:2" x14ac:dyDescent="0.25">
      <c r="A610" s="373">
        <v>7.6056979519999999</v>
      </c>
      <c r="B610" s="374">
        <f t="shared" si="9"/>
        <v>5158</v>
      </c>
    </row>
    <row r="611" spans="1:2" x14ac:dyDescent="0.25">
      <c r="A611" s="373">
        <v>7.5452416479999993</v>
      </c>
      <c r="B611" s="374">
        <f t="shared" si="9"/>
        <v>5117</v>
      </c>
    </row>
    <row r="612" spans="1:2" x14ac:dyDescent="0.25">
      <c r="A612" s="373">
        <v>7.5408180159999993</v>
      </c>
      <c r="B612" s="374">
        <f t="shared" si="9"/>
        <v>5114</v>
      </c>
    </row>
    <row r="613" spans="1:2" x14ac:dyDescent="0.25">
      <c r="A613" s="373">
        <v>7.4936326079999995</v>
      </c>
      <c r="B613" s="374">
        <f t="shared" si="9"/>
        <v>5082</v>
      </c>
    </row>
    <row r="614" spans="1:2" x14ac:dyDescent="0.25">
      <c r="A614" s="373">
        <v>7.4921580639999998</v>
      </c>
      <c r="B614" s="374">
        <f t="shared" si="9"/>
        <v>5081</v>
      </c>
    </row>
    <row r="615" spans="1:2" x14ac:dyDescent="0.25">
      <c r="A615" s="373">
        <v>7.4552944639999996</v>
      </c>
      <c r="B615" s="374">
        <f t="shared" si="9"/>
        <v>5056</v>
      </c>
    </row>
    <row r="616" spans="1:2" x14ac:dyDescent="0.25">
      <c r="A616" s="373">
        <v>7.4538199199999999</v>
      </c>
      <c r="B616" s="374">
        <f t="shared" si="9"/>
        <v>5055</v>
      </c>
    </row>
    <row r="617" spans="1:2" x14ac:dyDescent="0.25">
      <c r="A617" s="373">
        <v>7.415481776</v>
      </c>
      <c r="B617" s="374">
        <f t="shared" si="9"/>
        <v>5029</v>
      </c>
    </row>
    <row r="618" spans="1:2" x14ac:dyDescent="0.25">
      <c r="A618" s="373">
        <v>7.3712454559999996</v>
      </c>
      <c r="B618" s="374">
        <f t="shared" si="9"/>
        <v>4999</v>
      </c>
    </row>
    <row r="619" spans="1:2" x14ac:dyDescent="0.25">
      <c r="A619" s="373">
        <v>7.3653472799999999</v>
      </c>
      <c r="B619" s="374">
        <f t="shared" si="9"/>
        <v>4995</v>
      </c>
    </row>
    <row r="620" spans="1:2" x14ac:dyDescent="0.25">
      <c r="A620" s="373">
        <v>7.3623981919999997</v>
      </c>
      <c r="B620" s="374">
        <f t="shared" si="9"/>
        <v>4993</v>
      </c>
    </row>
    <row r="621" spans="1:2" x14ac:dyDescent="0.25">
      <c r="A621" s="373">
        <v>7.356500016</v>
      </c>
      <c r="B621" s="374">
        <f t="shared" si="9"/>
        <v>4989</v>
      </c>
    </row>
    <row r="622" spans="1:2" x14ac:dyDescent="0.25">
      <c r="A622" s="373">
        <v>7.331432768</v>
      </c>
      <c r="B622" s="374">
        <f t="shared" si="9"/>
        <v>4972</v>
      </c>
    </row>
    <row r="623" spans="1:2" x14ac:dyDescent="0.25">
      <c r="A623" s="373">
        <v>7.3137382399999993</v>
      </c>
      <c r="B623" s="374">
        <f t="shared" si="9"/>
        <v>4960</v>
      </c>
    </row>
    <row r="624" spans="1:2" x14ac:dyDescent="0.25">
      <c r="A624" s="373">
        <v>7.3137382399999993</v>
      </c>
      <c r="B624" s="374">
        <f t="shared" si="9"/>
        <v>4960</v>
      </c>
    </row>
    <row r="625" spans="1:2" x14ac:dyDescent="0.25">
      <c r="A625" s="373">
        <v>7.3093146079999993</v>
      </c>
      <c r="B625" s="374">
        <f t="shared" si="9"/>
        <v>4957</v>
      </c>
    </row>
    <row r="626" spans="1:2" x14ac:dyDescent="0.25">
      <c r="A626" s="373">
        <v>7.2886709920000001</v>
      </c>
      <c r="B626" s="374">
        <f t="shared" si="9"/>
        <v>4943</v>
      </c>
    </row>
    <row r="627" spans="1:2" x14ac:dyDescent="0.25">
      <c r="A627" s="373">
        <v>7.2414855839999994</v>
      </c>
      <c r="B627" s="374">
        <f t="shared" si="9"/>
        <v>4911</v>
      </c>
    </row>
    <row r="628" spans="1:2" x14ac:dyDescent="0.25">
      <c r="A628" s="373">
        <v>7.2400110399999997</v>
      </c>
      <c r="B628" s="374">
        <f t="shared" si="9"/>
        <v>4910</v>
      </c>
    </row>
    <row r="629" spans="1:2" x14ac:dyDescent="0.25">
      <c r="A629" s="373">
        <v>7.1957747199999993</v>
      </c>
      <c r="B629" s="374">
        <f t="shared" si="9"/>
        <v>4880</v>
      </c>
    </row>
    <row r="630" spans="1:2" x14ac:dyDescent="0.25">
      <c r="A630" s="373">
        <v>7.188402</v>
      </c>
      <c r="B630" s="374">
        <f t="shared" si="9"/>
        <v>4875</v>
      </c>
    </row>
    <row r="631" spans="1:2" x14ac:dyDescent="0.25">
      <c r="A631" s="373">
        <v>7.1707074720000001</v>
      </c>
      <c r="B631" s="374">
        <f t="shared" si="9"/>
        <v>4863</v>
      </c>
    </row>
    <row r="632" spans="1:2" x14ac:dyDescent="0.25">
      <c r="A632" s="373">
        <v>7.1456402240000001</v>
      </c>
      <c r="B632" s="374">
        <f t="shared" si="9"/>
        <v>4846</v>
      </c>
    </row>
    <row r="633" spans="1:2" x14ac:dyDescent="0.25">
      <c r="A633" s="373">
        <v>7.1412165920000001</v>
      </c>
      <c r="B633" s="374">
        <f t="shared" si="9"/>
        <v>4843</v>
      </c>
    </row>
    <row r="634" spans="1:2" x14ac:dyDescent="0.25">
      <c r="A634" s="373">
        <v>7.1205729760000001</v>
      </c>
      <c r="B634" s="374">
        <f t="shared" si="9"/>
        <v>4829</v>
      </c>
    </row>
    <row r="635" spans="1:2" x14ac:dyDescent="0.25">
      <c r="A635" s="373">
        <v>7.1102511679999996</v>
      </c>
      <c r="B635" s="374">
        <f t="shared" si="9"/>
        <v>4822</v>
      </c>
    </row>
    <row r="636" spans="1:2" x14ac:dyDescent="0.25">
      <c r="A636" s="373">
        <v>7.0925566399999997</v>
      </c>
      <c r="B636" s="374">
        <f t="shared" si="9"/>
        <v>4810</v>
      </c>
    </row>
    <row r="637" spans="1:2" x14ac:dyDescent="0.25">
      <c r="A637" s="373">
        <v>7.0881330079999998</v>
      </c>
      <c r="B637" s="374">
        <f t="shared" si="9"/>
        <v>4807</v>
      </c>
    </row>
    <row r="638" spans="1:2" x14ac:dyDescent="0.25">
      <c r="A638" s="373">
        <v>7.0866584640000001</v>
      </c>
      <c r="B638" s="374">
        <f t="shared" si="9"/>
        <v>4806</v>
      </c>
    </row>
    <row r="639" spans="1:2" x14ac:dyDescent="0.25">
      <c r="A639" s="373">
        <v>7.0719130239999997</v>
      </c>
      <c r="B639" s="374">
        <f t="shared" si="9"/>
        <v>4796</v>
      </c>
    </row>
    <row r="640" spans="1:2" x14ac:dyDescent="0.25">
      <c r="A640" s="373">
        <v>7.0674893919999997</v>
      </c>
      <c r="B640" s="374">
        <f t="shared" si="9"/>
        <v>4793</v>
      </c>
    </row>
    <row r="641" spans="1:2" x14ac:dyDescent="0.25">
      <c r="A641" s="373">
        <v>7.0232530720000002</v>
      </c>
      <c r="B641" s="374">
        <f t="shared" si="9"/>
        <v>4763</v>
      </c>
    </row>
    <row r="642" spans="1:2" x14ac:dyDescent="0.25">
      <c r="A642" s="373">
        <v>7.01145672</v>
      </c>
      <c r="B642" s="374">
        <f t="shared" si="9"/>
        <v>4755</v>
      </c>
    </row>
    <row r="643" spans="1:2" x14ac:dyDescent="0.25">
      <c r="A643" s="373">
        <v>7.0085076319999997</v>
      </c>
      <c r="B643" s="374">
        <f t="shared" ref="B643:B706" si="10">A643/$A$726</f>
        <v>4753</v>
      </c>
    </row>
    <row r="644" spans="1:2" x14ac:dyDescent="0.25">
      <c r="A644" s="373">
        <v>6.9996603679999998</v>
      </c>
      <c r="B644" s="374">
        <f t="shared" si="10"/>
        <v>4747</v>
      </c>
    </row>
    <row r="645" spans="1:2" x14ac:dyDescent="0.25">
      <c r="A645" s="373">
        <v>6.9967112799999995</v>
      </c>
      <c r="B645" s="374">
        <f t="shared" si="10"/>
        <v>4745</v>
      </c>
    </row>
    <row r="646" spans="1:2" x14ac:dyDescent="0.25">
      <c r="A646" s="373">
        <v>6.9922876479999996</v>
      </c>
      <c r="B646" s="374">
        <f t="shared" si="10"/>
        <v>4742</v>
      </c>
    </row>
    <row r="647" spans="1:2" x14ac:dyDescent="0.25">
      <c r="A647" s="373">
        <v>6.9465767839999994</v>
      </c>
      <c r="B647" s="374">
        <f t="shared" si="10"/>
        <v>4711</v>
      </c>
    </row>
    <row r="648" spans="1:2" x14ac:dyDescent="0.25">
      <c r="A648" s="373">
        <v>6.9377295199999995</v>
      </c>
      <c r="B648" s="374">
        <f t="shared" si="10"/>
        <v>4705</v>
      </c>
    </row>
    <row r="649" spans="1:2" x14ac:dyDescent="0.25">
      <c r="A649" s="373">
        <v>6.9333058879999996</v>
      </c>
      <c r="B649" s="374">
        <f t="shared" si="10"/>
        <v>4702</v>
      </c>
    </row>
    <row r="650" spans="1:2" x14ac:dyDescent="0.25">
      <c r="A650" s="373">
        <v>6.9318313439999999</v>
      </c>
      <c r="B650" s="374">
        <f t="shared" si="10"/>
        <v>4701</v>
      </c>
    </row>
    <row r="651" spans="1:2" x14ac:dyDescent="0.25">
      <c r="A651" s="373">
        <v>6.9111877279999998</v>
      </c>
      <c r="B651" s="374">
        <f t="shared" si="10"/>
        <v>4687</v>
      </c>
    </row>
    <row r="652" spans="1:2" x14ac:dyDescent="0.25">
      <c r="A652" s="373">
        <v>6.8949677439999997</v>
      </c>
      <c r="B652" s="374">
        <f t="shared" si="10"/>
        <v>4676</v>
      </c>
    </row>
    <row r="653" spans="1:2" x14ac:dyDescent="0.25">
      <c r="A653" s="373">
        <v>6.8654768639999997</v>
      </c>
      <c r="B653" s="374">
        <f t="shared" si="10"/>
        <v>4656</v>
      </c>
    </row>
    <row r="654" spans="1:2" x14ac:dyDescent="0.25">
      <c r="A654" s="373">
        <v>6.8610532319999997</v>
      </c>
      <c r="B654" s="374">
        <f t="shared" si="10"/>
        <v>4653</v>
      </c>
    </row>
    <row r="655" spans="1:2" x14ac:dyDescent="0.25">
      <c r="A655" s="373">
        <v>6.8477823359999999</v>
      </c>
      <c r="B655" s="374">
        <f t="shared" si="10"/>
        <v>4644</v>
      </c>
    </row>
    <row r="656" spans="1:2" x14ac:dyDescent="0.25">
      <c r="A656" s="373">
        <v>6.830087808</v>
      </c>
      <c r="B656" s="374">
        <f t="shared" si="10"/>
        <v>4632</v>
      </c>
    </row>
    <row r="657" spans="1:2" x14ac:dyDescent="0.25">
      <c r="A657" s="373">
        <v>6.8123932799999993</v>
      </c>
      <c r="B657" s="374">
        <f t="shared" si="10"/>
        <v>4620</v>
      </c>
    </row>
    <row r="658" spans="1:2" x14ac:dyDescent="0.25">
      <c r="A658" s="373">
        <v>6.8123932799999993</v>
      </c>
      <c r="B658" s="374">
        <f t="shared" si="10"/>
        <v>4620</v>
      </c>
    </row>
    <row r="659" spans="1:2" x14ac:dyDescent="0.25">
      <c r="A659" s="373">
        <v>6.7946987519999995</v>
      </c>
      <c r="B659" s="374">
        <f t="shared" si="10"/>
        <v>4608</v>
      </c>
    </row>
    <row r="660" spans="1:2" x14ac:dyDescent="0.25">
      <c r="A660" s="373">
        <v>6.7946987519999995</v>
      </c>
      <c r="B660" s="374">
        <f t="shared" si="10"/>
        <v>4608</v>
      </c>
    </row>
    <row r="661" spans="1:2" x14ac:dyDescent="0.25">
      <c r="A661" s="373">
        <v>6.7770042239999997</v>
      </c>
      <c r="B661" s="374">
        <f t="shared" si="10"/>
        <v>4596</v>
      </c>
    </row>
    <row r="662" spans="1:2" x14ac:dyDescent="0.25">
      <c r="A662" s="373">
        <v>6.7770042239999997</v>
      </c>
      <c r="B662" s="374">
        <f t="shared" si="10"/>
        <v>4596</v>
      </c>
    </row>
    <row r="663" spans="1:2" x14ac:dyDescent="0.25">
      <c r="A663" s="373">
        <v>6.7725805919999997</v>
      </c>
      <c r="B663" s="374">
        <f t="shared" si="10"/>
        <v>4593</v>
      </c>
    </row>
    <row r="664" spans="1:2" x14ac:dyDescent="0.25">
      <c r="A664" s="373">
        <v>6.7312933599999996</v>
      </c>
      <c r="B664" s="374">
        <f t="shared" si="10"/>
        <v>4565</v>
      </c>
    </row>
    <row r="665" spans="1:2" x14ac:dyDescent="0.25">
      <c r="A665" s="373">
        <v>6.7018024799999996</v>
      </c>
      <c r="B665" s="374">
        <f t="shared" si="10"/>
        <v>4545</v>
      </c>
    </row>
    <row r="666" spans="1:2" x14ac:dyDescent="0.25">
      <c r="A666" s="373">
        <v>6.691480672</v>
      </c>
      <c r="B666" s="374">
        <f t="shared" si="10"/>
        <v>4538</v>
      </c>
    </row>
    <row r="667" spans="1:2" x14ac:dyDescent="0.25">
      <c r="A667" s="373">
        <v>6.6841079519999997</v>
      </c>
      <c r="B667" s="374">
        <f t="shared" si="10"/>
        <v>4533</v>
      </c>
    </row>
    <row r="668" spans="1:2" x14ac:dyDescent="0.25">
      <c r="A668" s="373">
        <v>6.661989792</v>
      </c>
      <c r="B668" s="374">
        <f t="shared" si="10"/>
        <v>4518</v>
      </c>
    </row>
    <row r="669" spans="1:2" x14ac:dyDescent="0.25">
      <c r="A669" s="373">
        <v>6.6428207199999996</v>
      </c>
      <c r="B669" s="374">
        <f t="shared" si="10"/>
        <v>4505</v>
      </c>
    </row>
    <row r="670" spans="1:2" x14ac:dyDescent="0.25">
      <c r="A670" s="373">
        <v>6.6339734559999997</v>
      </c>
      <c r="B670" s="374">
        <f t="shared" si="10"/>
        <v>4499</v>
      </c>
    </row>
    <row r="671" spans="1:2" x14ac:dyDescent="0.25">
      <c r="A671" s="373">
        <v>6.6295498239999997</v>
      </c>
      <c r="B671" s="374">
        <f t="shared" si="10"/>
        <v>4496</v>
      </c>
    </row>
    <row r="672" spans="1:2" x14ac:dyDescent="0.25">
      <c r="A672" s="373">
        <v>6.6295498239999997</v>
      </c>
      <c r="B672" s="374">
        <f t="shared" si="10"/>
        <v>4496</v>
      </c>
    </row>
    <row r="673" spans="1:2" x14ac:dyDescent="0.25">
      <c r="A673" s="373">
        <v>6.6295498239999997</v>
      </c>
      <c r="B673" s="374">
        <f t="shared" si="10"/>
        <v>4496</v>
      </c>
    </row>
    <row r="674" spans="1:2" x14ac:dyDescent="0.25">
      <c r="A674" s="373">
        <v>6.6148043840000001</v>
      </c>
      <c r="B674" s="374">
        <f t="shared" si="10"/>
        <v>4486</v>
      </c>
    </row>
    <row r="675" spans="1:2" x14ac:dyDescent="0.25">
      <c r="A675" s="373">
        <v>6.6133298399999996</v>
      </c>
      <c r="B675" s="374">
        <f t="shared" si="10"/>
        <v>4485</v>
      </c>
    </row>
    <row r="676" spans="1:2" x14ac:dyDescent="0.25">
      <c r="A676" s="373">
        <v>6.6000589439999997</v>
      </c>
      <c r="B676" s="374">
        <f t="shared" si="10"/>
        <v>4476</v>
      </c>
    </row>
    <row r="677" spans="1:2" x14ac:dyDescent="0.25">
      <c r="A677" s="373">
        <v>6.5882625919999995</v>
      </c>
      <c r="B677" s="374">
        <f t="shared" si="10"/>
        <v>4468</v>
      </c>
    </row>
    <row r="678" spans="1:2" x14ac:dyDescent="0.25">
      <c r="A678" s="373">
        <v>6.5071626719999998</v>
      </c>
      <c r="B678" s="374">
        <f t="shared" si="10"/>
        <v>4413</v>
      </c>
    </row>
    <row r="679" spans="1:2" x14ac:dyDescent="0.25">
      <c r="A679" s="373">
        <v>6.4983154079999998</v>
      </c>
      <c r="B679" s="374">
        <f t="shared" si="10"/>
        <v>4407</v>
      </c>
    </row>
    <row r="680" spans="1:2" x14ac:dyDescent="0.25">
      <c r="A680" s="373">
        <v>6.4761972480000001</v>
      </c>
      <c r="B680" s="374">
        <f t="shared" si="10"/>
        <v>4392</v>
      </c>
    </row>
    <row r="681" spans="1:2" x14ac:dyDescent="0.25">
      <c r="A681" s="373">
        <v>6.45113</v>
      </c>
      <c r="B681" s="374">
        <f t="shared" si="10"/>
        <v>4375</v>
      </c>
    </row>
    <row r="682" spans="1:2" x14ac:dyDescent="0.25">
      <c r="A682" s="373">
        <v>6.4481809119999998</v>
      </c>
      <c r="B682" s="374">
        <f t="shared" si="10"/>
        <v>4373</v>
      </c>
    </row>
    <row r="683" spans="1:2" x14ac:dyDescent="0.25">
      <c r="A683" s="373">
        <v>6.4481809119999998</v>
      </c>
      <c r="B683" s="374">
        <f t="shared" si="10"/>
        <v>4373</v>
      </c>
    </row>
    <row r="684" spans="1:2" x14ac:dyDescent="0.25">
      <c r="A684" s="373">
        <v>6.4349100159999999</v>
      </c>
      <c r="B684" s="374">
        <f t="shared" si="10"/>
        <v>4364</v>
      </c>
    </row>
    <row r="685" spans="1:2" x14ac:dyDescent="0.25">
      <c r="A685" s="373">
        <v>6.4039445919999993</v>
      </c>
      <c r="B685" s="374">
        <f t="shared" si="10"/>
        <v>4343</v>
      </c>
    </row>
    <row r="686" spans="1:2" x14ac:dyDescent="0.25">
      <c r="A686" s="373">
        <v>6.3995209599999994</v>
      </c>
      <c r="B686" s="374">
        <f t="shared" si="10"/>
        <v>4340</v>
      </c>
    </row>
    <row r="687" spans="1:2" x14ac:dyDescent="0.25">
      <c r="A687" s="373">
        <v>6.3847755199999998</v>
      </c>
      <c r="B687" s="374">
        <f t="shared" si="10"/>
        <v>4330</v>
      </c>
    </row>
    <row r="688" spans="1:2" x14ac:dyDescent="0.25">
      <c r="A688" s="373">
        <v>6.3833009760000001</v>
      </c>
      <c r="B688" s="374">
        <f t="shared" si="10"/>
        <v>4329</v>
      </c>
    </row>
    <row r="689" spans="1:2" x14ac:dyDescent="0.25">
      <c r="A689" s="373">
        <v>6.3788773440000002</v>
      </c>
      <c r="B689" s="374">
        <f t="shared" si="10"/>
        <v>4326</v>
      </c>
    </row>
    <row r="690" spans="1:2" x14ac:dyDescent="0.25">
      <c r="A690" s="373">
        <v>6.371504624</v>
      </c>
      <c r="B690" s="374">
        <f t="shared" si="10"/>
        <v>4321</v>
      </c>
    </row>
    <row r="691" spans="1:2" x14ac:dyDescent="0.25">
      <c r="A691" s="373">
        <v>6.3611828159999995</v>
      </c>
      <c r="B691" s="374">
        <f t="shared" si="10"/>
        <v>4314</v>
      </c>
    </row>
    <row r="692" spans="1:2" x14ac:dyDescent="0.25">
      <c r="A692" s="373">
        <v>6.3066246879999994</v>
      </c>
      <c r="B692" s="374">
        <f t="shared" si="10"/>
        <v>4277</v>
      </c>
    </row>
    <row r="693" spans="1:2" x14ac:dyDescent="0.25">
      <c r="A693" s="373">
        <v>6.3022010559999995</v>
      </c>
      <c r="B693" s="374">
        <f t="shared" si="10"/>
        <v>4274</v>
      </c>
    </row>
    <row r="694" spans="1:2" x14ac:dyDescent="0.25">
      <c r="A694" s="373">
        <v>6.2918792479999999</v>
      </c>
      <c r="B694" s="374">
        <f t="shared" si="10"/>
        <v>4267</v>
      </c>
    </row>
    <row r="695" spans="1:2" x14ac:dyDescent="0.25">
      <c r="A695" s="373">
        <v>6.2845065279999996</v>
      </c>
      <c r="B695" s="374">
        <f t="shared" si="10"/>
        <v>4262</v>
      </c>
    </row>
    <row r="696" spans="1:2" x14ac:dyDescent="0.25">
      <c r="A696" s="373">
        <v>6.2800828959999997</v>
      </c>
      <c r="B696" s="374">
        <f t="shared" si="10"/>
        <v>4259</v>
      </c>
    </row>
    <row r="697" spans="1:2" x14ac:dyDescent="0.25">
      <c r="A697" s="373">
        <v>6.2668119999999998</v>
      </c>
      <c r="B697" s="374">
        <f t="shared" si="10"/>
        <v>4250</v>
      </c>
    </row>
    <row r="698" spans="1:2" x14ac:dyDescent="0.25">
      <c r="A698" s="373">
        <v>6.2387956639999995</v>
      </c>
      <c r="B698" s="374">
        <f t="shared" si="10"/>
        <v>4231</v>
      </c>
    </row>
    <row r="699" spans="1:2" x14ac:dyDescent="0.25">
      <c r="A699" s="373">
        <v>6.2328974879999999</v>
      </c>
      <c r="B699" s="374">
        <f t="shared" si="10"/>
        <v>4227</v>
      </c>
    </row>
    <row r="700" spans="1:2" x14ac:dyDescent="0.25">
      <c r="A700" s="373">
        <v>6.224050224</v>
      </c>
      <c r="B700" s="374">
        <f t="shared" si="10"/>
        <v>4221</v>
      </c>
    </row>
    <row r="701" spans="1:2" x14ac:dyDescent="0.25">
      <c r="A701" s="373">
        <v>6.2063556960000001</v>
      </c>
      <c r="B701" s="374">
        <f t="shared" si="10"/>
        <v>4209</v>
      </c>
    </row>
    <row r="702" spans="1:2" x14ac:dyDescent="0.25">
      <c r="A702" s="373">
        <v>6.190135712</v>
      </c>
      <c r="B702" s="374">
        <f t="shared" si="10"/>
        <v>4198</v>
      </c>
    </row>
    <row r="703" spans="1:2" x14ac:dyDescent="0.25">
      <c r="A703" s="373">
        <v>6.190135712</v>
      </c>
      <c r="B703" s="374">
        <f t="shared" si="10"/>
        <v>4198</v>
      </c>
    </row>
    <row r="704" spans="1:2" x14ac:dyDescent="0.25">
      <c r="A704" s="373">
        <v>6.1857120800000001</v>
      </c>
      <c r="B704" s="374">
        <f t="shared" si="10"/>
        <v>4195</v>
      </c>
    </row>
    <row r="705" spans="1:5" x14ac:dyDescent="0.25">
      <c r="A705" s="373">
        <v>6.1842375359999995</v>
      </c>
      <c r="B705" s="374">
        <f t="shared" si="10"/>
        <v>4194</v>
      </c>
    </row>
    <row r="706" spans="1:5" x14ac:dyDescent="0.25">
      <c r="A706" s="373">
        <v>6.1812884480000001</v>
      </c>
      <c r="B706" s="374">
        <f t="shared" si="10"/>
        <v>4192</v>
      </c>
    </row>
    <row r="707" spans="1:5" x14ac:dyDescent="0.25">
      <c r="A707" s="373">
        <v>6.1783393599999998</v>
      </c>
      <c r="B707" s="374">
        <f t="shared" ref="B707:B719" si="11">A707/$A$726</f>
        <v>4190</v>
      </c>
    </row>
    <row r="708" spans="1:5" x14ac:dyDescent="0.25">
      <c r="A708" s="373">
        <v>6.160644832</v>
      </c>
      <c r="B708" s="374">
        <f t="shared" si="11"/>
        <v>4178</v>
      </c>
    </row>
    <row r="709" spans="1:5" x14ac:dyDescent="0.25">
      <c r="A709" s="373">
        <v>6.1385266719999994</v>
      </c>
      <c r="B709" s="374">
        <f t="shared" si="11"/>
        <v>4163</v>
      </c>
    </row>
    <row r="710" spans="1:5" x14ac:dyDescent="0.25">
      <c r="A710" s="373">
        <v>6.1134594240000002</v>
      </c>
      <c r="B710" s="374">
        <f t="shared" si="11"/>
        <v>4146</v>
      </c>
    </row>
    <row r="711" spans="1:5" x14ac:dyDescent="0.25">
      <c r="A711" s="373">
        <v>6.0854430879999999</v>
      </c>
      <c r="B711" s="374">
        <f t="shared" si="11"/>
        <v>4127</v>
      </c>
    </row>
    <row r="712" spans="1:5" x14ac:dyDescent="0.25">
      <c r="A712" s="373">
        <v>6.0500540319999994</v>
      </c>
      <c r="B712" s="374">
        <f t="shared" si="11"/>
        <v>4103</v>
      </c>
    </row>
    <row r="713" spans="1:5" x14ac:dyDescent="0.25">
      <c r="A713" s="373">
        <v>6.0338340480000001</v>
      </c>
      <c r="B713" s="374">
        <f t="shared" si="11"/>
        <v>4092.0000000000005</v>
      </c>
    </row>
    <row r="714" spans="1:5" x14ac:dyDescent="0.25">
      <c r="A714" s="373">
        <v>6.0249867839999993</v>
      </c>
      <c r="B714" s="374">
        <f t="shared" si="11"/>
        <v>4085.9999999999995</v>
      </c>
    </row>
    <row r="715" spans="1:5" x14ac:dyDescent="0.25">
      <c r="A715" s="373">
        <v>6.0235122399999996</v>
      </c>
      <c r="B715" s="374">
        <f t="shared" si="11"/>
        <v>4085</v>
      </c>
    </row>
    <row r="716" spans="1:5" x14ac:dyDescent="0.25">
      <c r="A716" s="373">
        <v>6.0235122399999996</v>
      </c>
      <c r="B716" s="374">
        <f t="shared" si="11"/>
        <v>4085</v>
      </c>
    </row>
    <row r="717" spans="1:5" x14ac:dyDescent="0.25">
      <c r="A717" s="373">
        <v>6.0087668000000001</v>
      </c>
      <c r="B717" s="374">
        <f t="shared" si="11"/>
        <v>4075</v>
      </c>
    </row>
    <row r="718" spans="1:5" x14ac:dyDescent="0.25">
      <c r="A718" s="373">
        <v>6.0072922559999995</v>
      </c>
      <c r="B718" s="374">
        <f t="shared" si="11"/>
        <v>4074</v>
      </c>
    </row>
    <row r="719" spans="1:5" ht="15.75" thickBot="1" x14ac:dyDescent="0.3">
      <c r="A719" s="387">
        <v>6.0072922559999995</v>
      </c>
      <c r="B719" s="388">
        <f t="shared" si="11"/>
        <v>4074</v>
      </c>
    </row>
    <row r="720" spans="1:5" ht="15.75" thickTop="1" x14ac:dyDescent="0.25">
      <c r="A720" s="385" t="s">
        <v>1805</v>
      </c>
      <c r="B720" s="386" t="s">
        <v>1804</v>
      </c>
      <c r="E720" s="186"/>
    </row>
    <row r="721" spans="1:3" ht="15.75" thickBot="1" x14ac:dyDescent="0.3">
      <c r="A721" s="389">
        <f>AVERAGE(A3:A719)</f>
        <v>19.490310767687561</v>
      </c>
      <c r="B721" s="390">
        <f>SUM(B3:B719)</f>
        <v>9477203</v>
      </c>
    </row>
    <row r="722" spans="1:3" s="306" customFormat="1" x14ac:dyDescent="0.25">
      <c r="A722" s="383" t="s">
        <v>1781</v>
      </c>
      <c r="B722" s="384"/>
    </row>
    <row r="723" spans="1:3" x14ac:dyDescent="0.25">
      <c r="A723" s="375" t="s">
        <v>1750</v>
      </c>
      <c r="B723" s="376"/>
    </row>
    <row r="724" spans="1:3" x14ac:dyDescent="0.25">
      <c r="A724" s="377">
        <f>717/1680</f>
        <v>0.42678571428571427</v>
      </c>
      <c r="B724" s="376" t="s">
        <v>1751</v>
      </c>
    </row>
    <row r="725" spans="1:3" x14ac:dyDescent="0.25">
      <c r="A725" s="375"/>
      <c r="B725" s="376"/>
    </row>
    <row r="726" spans="1:3" x14ac:dyDescent="0.25">
      <c r="A726" s="59">
        <f>0.001474544</f>
        <v>1.4745439999999999E-3</v>
      </c>
      <c r="B726" s="378" t="s">
        <v>1767</v>
      </c>
    </row>
    <row r="727" spans="1:3" x14ac:dyDescent="0.25">
      <c r="A727" s="379" t="s">
        <v>1801</v>
      </c>
      <c r="B727" s="380"/>
      <c r="C727" s="184"/>
    </row>
    <row r="728" spans="1:3" x14ac:dyDescent="0.25">
      <c r="A728" s="379" t="s">
        <v>1802</v>
      </c>
      <c r="B728" s="380"/>
      <c r="C728" s="186"/>
    </row>
    <row r="729" spans="1:3" ht="15.75" thickBot="1" x14ac:dyDescent="0.3">
      <c r="A729" s="381">
        <f>B721/11204120</f>
        <v>0.84586768081741359</v>
      </c>
      <c r="B729" s="382" t="s">
        <v>1803</v>
      </c>
    </row>
  </sheetData>
  <sheetProtection password="DDA8" sheet="1" objects="1" scenarios="1"/>
  <sortState ref="A1:A1680">
    <sortCondition descending="1" ref="A1:A1680"/>
  </sortState>
  <mergeCells count="2">
    <mergeCell ref="E1:K1"/>
    <mergeCell ref="A1:B1"/>
  </mergeCells>
  <pageMargins left="0.7" right="0.7" top="0.75" bottom="0.75" header="0.3" footer="0.3"/>
  <pageSetup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4"/>
  <sheetViews>
    <sheetView topLeftCell="C1" zoomScale="90" zoomScaleNormal="90" workbookViewId="0">
      <selection activeCell="N7" sqref="N7"/>
    </sheetView>
  </sheetViews>
  <sheetFormatPr defaultRowHeight="15" x14ac:dyDescent="0.25"/>
  <cols>
    <col min="1" max="1" width="15.42578125" customWidth="1"/>
    <col min="2" max="2" width="11" style="236" customWidth="1"/>
    <col min="3" max="3" width="9.140625" style="236" bestFit="1" customWidth="1"/>
    <col min="4" max="4" width="11" bestFit="1" customWidth="1"/>
    <col min="5" max="5" width="9.140625" style="62" bestFit="1" customWidth="1"/>
    <col min="6" max="6" width="11" bestFit="1" customWidth="1"/>
    <col min="7" max="7" width="9.140625" style="62" bestFit="1" customWidth="1"/>
    <col min="8" max="8" width="7.5703125" bestFit="1" customWidth="1"/>
    <col min="9" max="9" width="11" bestFit="1" customWidth="1"/>
    <col min="10" max="10" width="9.140625" style="62" bestFit="1" customWidth="1"/>
    <col min="11" max="11" width="7.5703125" bestFit="1" customWidth="1"/>
    <col min="12" max="12" width="11" bestFit="1" customWidth="1"/>
    <col min="13" max="13" width="9.140625" style="62" bestFit="1" customWidth="1"/>
    <col min="14" max="14" width="7.5703125" bestFit="1" customWidth="1"/>
    <col min="15" max="15" width="11" bestFit="1" customWidth="1"/>
    <col min="16" max="16" width="9.140625" style="62" bestFit="1" customWidth="1"/>
    <col min="17" max="17" width="7.5703125" bestFit="1" customWidth="1"/>
    <col min="18" max="18" width="11" bestFit="1" customWidth="1"/>
    <col min="19" max="19" width="9.140625" style="62" bestFit="1" customWidth="1"/>
    <col min="20" max="20" width="7.5703125" bestFit="1" customWidth="1"/>
    <col min="22" max="22" width="34.7109375" customWidth="1"/>
  </cols>
  <sheetData>
    <row r="1" spans="1:22" s="236" customFormat="1" ht="19.5" thickBot="1" x14ac:dyDescent="0.35">
      <c r="A1" s="450" t="s">
        <v>1797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2"/>
      <c r="V1" s="406" t="s">
        <v>1699</v>
      </c>
    </row>
    <row r="2" spans="1:22" ht="15.75" x14ac:dyDescent="0.25">
      <c r="A2" s="447"/>
      <c r="B2" s="280">
        <v>2012</v>
      </c>
      <c r="C2" s="281">
        <v>2012</v>
      </c>
      <c r="D2" s="280">
        <v>2013</v>
      </c>
      <c r="E2" s="281">
        <v>2013</v>
      </c>
      <c r="F2" s="280">
        <v>2014</v>
      </c>
      <c r="G2" s="282">
        <v>2014</v>
      </c>
      <c r="H2" s="281">
        <v>2014</v>
      </c>
      <c r="I2" s="280">
        <v>2015</v>
      </c>
      <c r="J2" s="282">
        <v>2015</v>
      </c>
      <c r="K2" s="281">
        <v>2015</v>
      </c>
      <c r="L2" s="280">
        <v>2016</v>
      </c>
      <c r="M2" s="282">
        <v>2016</v>
      </c>
      <c r="N2" s="281">
        <v>2016</v>
      </c>
      <c r="O2" s="280">
        <v>2017</v>
      </c>
      <c r="P2" s="282">
        <v>2017</v>
      </c>
      <c r="Q2" s="281">
        <v>2017</v>
      </c>
      <c r="R2" s="280">
        <v>2018</v>
      </c>
      <c r="S2" s="282">
        <v>2018</v>
      </c>
      <c r="T2" s="281">
        <v>2018</v>
      </c>
      <c r="V2" s="407"/>
    </row>
    <row r="3" spans="1:22" ht="15" customHeight="1" thickBot="1" x14ac:dyDescent="0.3">
      <c r="A3" s="448"/>
      <c r="B3" s="265" t="s">
        <v>1738</v>
      </c>
      <c r="C3" s="266" t="s">
        <v>1728</v>
      </c>
      <c r="D3" s="265" t="s">
        <v>1738</v>
      </c>
      <c r="E3" s="266" t="s">
        <v>1728</v>
      </c>
      <c r="F3" s="265" t="s">
        <v>1738</v>
      </c>
      <c r="G3" s="267" t="s">
        <v>1728</v>
      </c>
      <c r="H3" s="266" t="s">
        <v>1728</v>
      </c>
      <c r="I3" s="265" t="s">
        <v>1738</v>
      </c>
      <c r="J3" s="267" t="s">
        <v>1728</v>
      </c>
      <c r="K3" s="266" t="s">
        <v>1728</v>
      </c>
      <c r="L3" s="265" t="s">
        <v>1738</v>
      </c>
      <c r="M3" s="267" t="s">
        <v>1728</v>
      </c>
      <c r="N3" s="266" t="s">
        <v>1728</v>
      </c>
      <c r="O3" s="265" t="s">
        <v>1738</v>
      </c>
      <c r="P3" s="267" t="s">
        <v>1728</v>
      </c>
      <c r="Q3" s="266" t="s">
        <v>1728</v>
      </c>
      <c r="R3" s="265" t="s">
        <v>1738</v>
      </c>
      <c r="S3" s="267" t="s">
        <v>1728</v>
      </c>
      <c r="T3" s="266" t="s">
        <v>1728</v>
      </c>
      <c r="V3" s="408"/>
    </row>
    <row r="4" spans="1:22" x14ac:dyDescent="0.25">
      <c r="A4" s="448"/>
      <c r="B4" s="265" t="s">
        <v>1739</v>
      </c>
      <c r="C4" s="266" t="s">
        <v>1740</v>
      </c>
      <c r="D4" s="265" t="s">
        <v>1739</v>
      </c>
      <c r="E4" s="266" t="s">
        <v>1740</v>
      </c>
      <c r="F4" s="265" t="s">
        <v>1739</v>
      </c>
      <c r="G4" s="267" t="s">
        <v>1740</v>
      </c>
      <c r="H4" s="266" t="s">
        <v>1740</v>
      </c>
      <c r="I4" s="265" t="s">
        <v>1739</v>
      </c>
      <c r="J4" s="267" t="s">
        <v>1740</v>
      </c>
      <c r="K4" s="266" t="s">
        <v>1740</v>
      </c>
      <c r="L4" s="265" t="s">
        <v>1739</v>
      </c>
      <c r="M4" s="267" t="s">
        <v>1740</v>
      </c>
      <c r="N4" s="266" t="s">
        <v>1740</v>
      </c>
      <c r="O4" s="265" t="s">
        <v>1739</v>
      </c>
      <c r="P4" s="267" t="s">
        <v>1740</v>
      </c>
      <c r="Q4" s="266" t="s">
        <v>1740</v>
      </c>
      <c r="R4" s="265" t="s">
        <v>1739</v>
      </c>
      <c r="S4" s="267" t="s">
        <v>1740</v>
      </c>
      <c r="T4" s="266" t="s">
        <v>1740</v>
      </c>
      <c r="V4" s="439" t="s">
        <v>1702</v>
      </c>
    </row>
    <row r="5" spans="1:22" s="62" customFormat="1" ht="15.75" thickBot="1" x14ac:dyDescent="0.3">
      <c r="A5" s="449"/>
      <c r="B5" s="268"/>
      <c r="C5" s="269" t="s">
        <v>1746</v>
      </c>
      <c r="D5" s="268"/>
      <c r="E5" s="269" t="s">
        <v>1746</v>
      </c>
      <c r="F5" s="268"/>
      <c r="G5" s="270" t="s">
        <v>1746</v>
      </c>
      <c r="H5" s="269" t="s">
        <v>1747</v>
      </c>
      <c r="I5" s="268"/>
      <c r="J5" s="270" t="s">
        <v>1746</v>
      </c>
      <c r="K5" s="269" t="s">
        <v>1747</v>
      </c>
      <c r="L5" s="268"/>
      <c r="M5" s="270" t="s">
        <v>1746</v>
      </c>
      <c r="N5" s="269" t="s">
        <v>1747</v>
      </c>
      <c r="O5" s="268"/>
      <c r="P5" s="270" t="s">
        <v>1746</v>
      </c>
      <c r="Q5" s="269" t="s">
        <v>1747</v>
      </c>
      <c r="R5" s="268"/>
      <c r="S5" s="270" t="s">
        <v>1746</v>
      </c>
      <c r="T5" s="269" t="s">
        <v>1747</v>
      </c>
      <c r="V5" s="440"/>
    </row>
    <row r="6" spans="1:22" ht="15.75" thickBot="1" x14ac:dyDescent="0.3">
      <c r="A6" s="271" t="s">
        <v>1737</v>
      </c>
      <c r="B6" s="242">
        <v>11204120</v>
      </c>
      <c r="C6" s="276">
        <f>B6*$V$11</f>
        <v>16520.96792128</v>
      </c>
      <c r="D6" s="249">
        <f>'2012Wells_wTankNSPS'!AF1684</f>
        <v>10291019.940798176</v>
      </c>
      <c r="E6" s="251">
        <f>'2012Wells_wTankNSPS'!AG1684</f>
        <v>15174.561707584309</v>
      </c>
      <c r="F6" s="249">
        <f>'2012Wells_wTankNSPS'!AH1684</f>
        <v>9452334.6252901256</v>
      </c>
      <c r="G6" s="250">
        <f>F6*$V$11</f>
        <v>13937.883307713802</v>
      </c>
      <c r="H6" s="251">
        <f>'2012Wells_wTankNSPS'!AI1684</f>
        <v>13937.883307713813</v>
      </c>
      <c r="I6" s="249">
        <f>SUM('2012Wells_wTankNSPS'!AJ1684:AK1684)</f>
        <v>8681999.4891127385</v>
      </c>
      <c r="J6" s="250">
        <f>I6*$V$11</f>
        <v>12801.990254674254</v>
      </c>
      <c r="K6" s="251">
        <f>'2012Wells_wTankNSPS'!AL1684</f>
        <v>8838.5359944479569</v>
      </c>
      <c r="L6" s="249">
        <f>'2012Wells_wTankNSPS'!AM1684</f>
        <v>7974444.2105635162</v>
      </c>
      <c r="M6" s="250">
        <f>L6*$V$11</f>
        <v>11758.668864021169</v>
      </c>
      <c r="N6" s="251">
        <f>'2012Wells_wTankNSPS'!AN1684</f>
        <v>6978.9474194254126</v>
      </c>
      <c r="O6" s="249">
        <f>'2012Wells_wTankNSPS'!AO1684</f>
        <v>7324552.4313994953</v>
      </c>
      <c r="P6" s="250">
        <f t="shared" ref="P6:P11" si="0">O6*$V$11</f>
        <v>10800.374840405537</v>
      </c>
      <c r="Q6" s="251">
        <f>'2012Wells_wTankNSPS'!AP1684</f>
        <v>6410.1854549120344</v>
      </c>
      <c r="R6" s="249">
        <f>'2012Wells_wTankNSPS'!AQ1684</f>
        <v>6727624.760262656</v>
      </c>
      <c r="S6" s="250">
        <f t="shared" ref="S6:S12" si="1">R6*$V$11</f>
        <v>9920.1787244967381</v>
      </c>
      <c r="T6" s="251">
        <f>'2012Wells_wTankNSPS'!AR1684</f>
        <v>5887.7757771885881</v>
      </c>
      <c r="V6" s="441"/>
    </row>
    <row r="7" spans="1:22" x14ac:dyDescent="0.25">
      <c r="A7" s="272" t="s">
        <v>1741</v>
      </c>
      <c r="B7" s="243"/>
      <c r="C7" s="277"/>
      <c r="D7" s="149">
        <f>'2013to2018Wells_wTankNSPS'!Q4</f>
        <v>2588193.0592018161</v>
      </c>
      <c r="E7" s="241">
        <f>'2013to2018Wells_wTankNSPS'!R4</f>
        <v>3816.4045462876825</v>
      </c>
      <c r="F7" s="149">
        <f>'2013to2018Wells_wTankNSPS'!S4</f>
        <v>2377263.5765130445</v>
      </c>
      <c r="G7" s="239">
        <f>F7*$V$11</f>
        <v>3505.3797431658504</v>
      </c>
      <c r="H7" s="241">
        <f>'2013to2018Wells_wTankNSPS'!T4</f>
        <v>2053.4584260470801</v>
      </c>
      <c r="I7" s="149">
        <f>'2013to2018Wells_wTankNSPS'!U4</f>
        <v>2183524.1741813673</v>
      </c>
      <c r="J7" s="239">
        <f>I7*$V$11</f>
        <v>3219.70246989409</v>
      </c>
      <c r="K7" s="241">
        <f>'2013to2018Wells_wTankNSPS'!V4</f>
        <v>838.0781450880404</v>
      </c>
      <c r="L7" s="149">
        <f>'2013to2018Wells_wTankNSPS'!W4</f>
        <v>2005573.9154628231</v>
      </c>
      <c r="M7" s="239">
        <f>L7*$V$11</f>
        <v>2957.3069836022128</v>
      </c>
      <c r="N7" s="241">
        <f>'2013to2018Wells_wTankNSPS'!X4</f>
        <v>580.80030504455681</v>
      </c>
      <c r="O7" s="149">
        <f>'2013to2018Wells_wTankNSPS'!Y4</f>
        <v>1842126.0354916402</v>
      </c>
      <c r="P7" s="239">
        <f t="shared" si="0"/>
        <v>2716.2958928779849</v>
      </c>
      <c r="Q7" s="241">
        <f>'2013to2018Wells_wTankNSPS'!Z4</f>
        <v>533.46693188177198</v>
      </c>
      <c r="R7" s="149">
        <f>'2013to2018Wells_wTankNSPS'!AA4</f>
        <v>1691998.6366361624</v>
      </c>
      <c r="S7" s="239">
        <f t="shared" si="1"/>
        <v>2494.9264376600336</v>
      </c>
      <c r="T7" s="241">
        <f>'2013to2018Wells_wTankNSPS'!AB4</f>
        <v>489.99107772424242</v>
      </c>
      <c r="V7" s="420" t="s">
        <v>1730</v>
      </c>
    </row>
    <row r="8" spans="1:22" x14ac:dyDescent="0.25">
      <c r="A8" s="272" t="s">
        <v>1742</v>
      </c>
      <c r="B8" s="243"/>
      <c r="C8" s="277"/>
      <c r="D8" s="150"/>
      <c r="E8" s="151"/>
      <c r="F8" s="149">
        <f>'2013to2018Wells_wTankNSPS'!S25</f>
        <v>2975144.7981968108</v>
      </c>
      <c r="G8" s="239">
        <f>F8*$V$11</f>
        <v>4386.9819113123176</v>
      </c>
      <c r="H8" s="241">
        <f>'2013to2018Wells_wTankNSPS'!T25</f>
        <v>1886.6977986597399</v>
      </c>
      <c r="I8" s="149">
        <f>'2013to2018Wells_wTankNSPS'!U25</f>
        <v>2732679.9824533616</v>
      </c>
      <c r="J8" s="239">
        <f>I8*$V$11</f>
        <v>4029.4568720467096</v>
      </c>
      <c r="K8" s="241">
        <f>'2013to2018Wells_wTankNSPS'!V25</f>
        <v>791.36518238561359</v>
      </c>
      <c r="L8" s="149">
        <f>'2013to2018Wells_wTankNSPS'!W25</f>
        <v>2509975.2761705127</v>
      </c>
      <c r="M8" s="239">
        <f>L8*$V$11</f>
        <v>3701.0689836255724</v>
      </c>
      <c r="N8" s="241">
        <f>'2013to2018Wells_wTankNSPS'!X25</f>
        <v>726.87144303914442</v>
      </c>
      <c r="O8" s="149">
        <f>'2013to2018Wells_wTankNSPS'!Y25</f>
        <v>2305420.2934260936</v>
      </c>
      <c r="P8" s="239">
        <f t="shared" si="0"/>
        <v>3399.4436611496858</v>
      </c>
      <c r="Q8" s="241">
        <f>'2013to2018Wells_wTankNSPS'!Z25</f>
        <v>667.63373783149268</v>
      </c>
      <c r="R8" s="149">
        <f>'2013to2018Wells_wTankNSPS'!AA25</f>
        <v>2117535.8896163842</v>
      </c>
      <c r="S8" s="239">
        <f t="shared" si="1"/>
        <v>3122.3998408185016</v>
      </c>
      <c r="T8" s="241">
        <f>'2013to2018Wells_wTankNSPS'!AB25</f>
        <v>613.22371673754969</v>
      </c>
      <c r="V8" s="421"/>
    </row>
    <row r="9" spans="1:22" x14ac:dyDescent="0.25">
      <c r="A9" s="272" t="s">
        <v>1743</v>
      </c>
      <c r="B9" s="243"/>
      <c r="C9" s="277"/>
      <c r="D9" s="150"/>
      <c r="E9" s="151"/>
      <c r="F9" s="150"/>
      <c r="G9" s="240"/>
      <c r="H9" s="151"/>
      <c r="I9" s="149">
        <f>'2013to2018Wells_wTankNSPS'!U46</f>
        <v>3419950.3542525251</v>
      </c>
      <c r="J9" s="239">
        <f>I9*$V$11</f>
        <v>5042.8672751609356</v>
      </c>
      <c r="K9" s="241">
        <f>'2013to2018Wells_wTankNSPS'!V46</f>
        <v>990.39391850523202</v>
      </c>
      <c r="L9" s="149">
        <f>'2013to2018Wells_wTankNSPS'!W46</f>
        <v>3141235.3038125737</v>
      </c>
      <c r="M9" s="239">
        <f>L9*$V$11</f>
        <v>4631.8896698250073</v>
      </c>
      <c r="N9" s="241">
        <f>'2013to2018Wells_wTankNSPS'!X46</f>
        <v>909.67997170528247</v>
      </c>
      <c r="O9" s="149">
        <f>'2013to2018Wells_wTankNSPS'!Y46</f>
        <v>2885234.641388563</v>
      </c>
      <c r="P9" s="239">
        <f t="shared" si="0"/>
        <v>4254.4054290516569</v>
      </c>
      <c r="Q9" s="241">
        <f>'2013to2018Wells_wTankNSPS'!Z46</f>
        <v>835.54395423860035</v>
      </c>
      <c r="R9" s="149">
        <f>'2013to2018Wells_wTankNSPS'!AA46</f>
        <v>2650097.2167748455</v>
      </c>
      <c r="S9" s="239">
        <f t="shared" si="1"/>
        <v>3907.6849504120478</v>
      </c>
      <c r="T9" s="241">
        <f>'2013to2018Wells_wTankNSPS'!AB46</f>
        <v>767.44978583617421</v>
      </c>
      <c r="V9" s="421"/>
    </row>
    <row r="10" spans="1:22" ht="15.75" thickBot="1" x14ac:dyDescent="0.3">
      <c r="A10" s="272" t="s">
        <v>1744</v>
      </c>
      <c r="B10" s="243"/>
      <c r="C10" s="277"/>
      <c r="D10" s="150"/>
      <c r="E10" s="151"/>
      <c r="F10" s="150"/>
      <c r="G10" s="240"/>
      <c r="H10" s="151"/>
      <c r="I10" s="150"/>
      <c r="J10" s="240"/>
      <c r="K10" s="151"/>
      <c r="L10" s="149">
        <f>'2013to2018Wells_wTankNSPS'!W62</f>
        <v>3931256.2939905645</v>
      </c>
      <c r="M10" s="239">
        <f>L10*$V$11</f>
        <v>5796.8103807660227</v>
      </c>
      <c r="N10" s="241">
        <f>'2013to2018Wells_wTankNSPS'!X62</f>
        <v>1138.4645747305431</v>
      </c>
      <c r="O10" s="149">
        <f>'2013to2018Wells_wTankNSPS'!Y62</f>
        <v>3610871.439599473</v>
      </c>
      <c r="P10" s="239">
        <f t="shared" si="0"/>
        <v>5324.3888160327651</v>
      </c>
      <c r="Q10" s="241">
        <f>'2013to2018Wells_wTankNSPS'!Z62</f>
        <v>1045.6833415247552</v>
      </c>
      <c r="R10" s="149">
        <f>'2013to2018Wells_wTankNSPS'!AA62</f>
        <v>3316596.9293953301</v>
      </c>
      <c r="S10" s="239">
        <f t="shared" si="1"/>
        <v>4890.4681026583075</v>
      </c>
      <c r="T10" s="241">
        <f>'2013to2018Wells_wTankNSPS'!AB62</f>
        <v>960.46348302157844</v>
      </c>
      <c r="V10" s="422"/>
    </row>
    <row r="11" spans="1:22" ht="15.75" thickBot="1" x14ac:dyDescent="0.3">
      <c r="A11" s="273" t="s">
        <v>1745</v>
      </c>
      <c r="B11" s="243"/>
      <c r="C11" s="277"/>
      <c r="D11" s="150"/>
      <c r="E11" s="151"/>
      <c r="F11" s="150"/>
      <c r="G11" s="240"/>
      <c r="H11" s="151"/>
      <c r="I11" s="150"/>
      <c r="J11" s="240"/>
      <c r="K11" s="151"/>
      <c r="L11" s="150"/>
      <c r="M11" s="240"/>
      <c r="N11" s="151"/>
      <c r="O11" s="149">
        <f>'2013to2018Wells_wTankNSPS'!Y78</f>
        <v>4519005.1586947311</v>
      </c>
      <c r="P11" s="239">
        <f t="shared" si="0"/>
        <v>6663.4719427223636</v>
      </c>
      <c r="Q11" s="241">
        <f>'2013to2018Wells_wTankNSPS'!Z78</f>
        <v>1308.6725721909588</v>
      </c>
      <c r="R11" s="149">
        <f>'2013to2018Wells_wTankNSPS'!AA78</f>
        <v>4150720.6456818841</v>
      </c>
      <c r="S11" s="239">
        <f t="shared" si="1"/>
        <v>6120.4202237663476</v>
      </c>
      <c r="T11" s="241">
        <f>'2013to2018Wells_wTankNSPS'!AB78</f>
        <v>1202.0199298465923</v>
      </c>
      <c r="V11" s="137">
        <f>0.001474544</f>
        <v>1.4745439999999999E-3</v>
      </c>
    </row>
    <row r="12" spans="1:22" s="236" customFormat="1" ht="15.75" thickBot="1" x14ac:dyDescent="0.3">
      <c r="A12" s="274" t="s">
        <v>1790</v>
      </c>
      <c r="B12" s="279"/>
      <c r="C12" s="278"/>
      <c r="D12" s="245"/>
      <c r="E12" s="252"/>
      <c r="F12" s="245"/>
      <c r="G12" s="246"/>
      <c r="H12" s="252"/>
      <c r="I12" s="245"/>
      <c r="J12" s="246"/>
      <c r="K12" s="252"/>
      <c r="L12" s="245"/>
      <c r="M12" s="246"/>
      <c r="N12" s="252"/>
      <c r="O12" s="245"/>
      <c r="P12" s="246"/>
      <c r="Q12" s="254"/>
      <c r="R12" s="253">
        <f>'2013to2018Wells_wTankNSPS'!AA94</f>
        <v>5194627.9216327369</v>
      </c>
      <c r="S12" s="247">
        <f t="shared" si="1"/>
        <v>7659.7074340760219</v>
      </c>
      <c r="T12" s="248">
        <f>'2013to2018Wells_wTankNSPS'!AB94</f>
        <v>1504.3282415153606</v>
      </c>
      <c r="V12"/>
    </row>
    <row r="13" spans="1:22" ht="16.5" thickTop="1" thickBot="1" x14ac:dyDescent="0.3">
      <c r="A13" s="275" t="s">
        <v>1731</v>
      </c>
      <c r="B13" s="260">
        <f>SUM(B6:B12)</f>
        <v>11204120</v>
      </c>
      <c r="C13" s="261">
        <f t="shared" ref="C13:T13" si="2">SUM(C6:C12)</f>
        <v>16520.96792128</v>
      </c>
      <c r="D13" s="262">
        <f t="shared" si="2"/>
        <v>12879212.999999993</v>
      </c>
      <c r="E13" s="263">
        <f t="shared" si="2"/>
        <v>18990.966253871993</v>
      </c>
      <c r="F13" s="262">
        <f t="shared" si="2"/>
        <v>14804742.999999981</v>
      </c>
      <c r="G13" s="264">
        <f t="shared" si="2"/>
        <v>21830.244962191973</v>
      </c>
      <c r="H13" s="263">
        <f t="shared" si="2"/>
        <v>17878.039532420633</v>
      </c>
      <c r="I13" s="262">
        <f t="shared" si="2"/>
        <v>17018153.999999993</v>
      </c>
      <c r="J13" s="264">
        <f t="shared" si="2"/>
        <v>25094.016871775988</v>
      </c>
      <c r="K13" s="263">
        <f t="shared" si="2"/>
        <v>11458.373240426843</v>
      </c>
      <c r="L13" s="262">
        <f t="shared" si="2"/>
        <v>19562484.999999989</v>
      </c>
      <c r="M13" s="264">
        <f t="shared" si="2"/>
        <v>28845.744881839983</v>
      </c>
      <c r="N13" s="263">
        <f t="shared" si="2"/>
        <v>10334.76371394494</v>
      </c>
      <c r="O13" s="262">
        <f t="shared" si="2"/>
        <v>22487209.999999993</v>
      </c>
      <c r="P13" s="264">
        <f t="shared" si="2"/>
        <v>33158.380582239995</v>
      </c>
      <c r="Q13" s="263">
        <f t="shared" si="2"/>
        <v>10801.185992579614</v>
      </c>
      <c r="R13" s="262">
        <f t="shared" si="2"/>
        <v>25849202</v>
      </c>
      <c r="S13" s="264">
        <f t="shared" si="2"/>
        <v>38115.785713887999</v>
      </c>
      <c r="T13" s="263">
        <f t="shared" si="2"/>
        <v>11425.252011870085</v>
      </c>
    </row>
    <row r="14" spans="1:22" x14ac:dyDescent="0.25">
      <c r="D14" s="238"/>
      <c r="R14">
        <f>(R13-B13)/B13</f>
        <v>1.3071157752683835</v>
      </c>
      <c r="T14">
        <f>T13/C13</f>
        <v>0.69156069222516159</v>
      </c>
    </row>
    <row r="15" spans="1:22" x14ac:dyDescent="0.25">
      <c r="L15" s="307"/>
      <c r="T15">
        <f>1-T14</f>
        <v>0.30843930777483841</v>
      </c>
    </row>
    <row r="19" spans="6:19" x14ac:dyDescent="0.25">
      <c r="G19"/>
      <c r="J19"/>
      <c r="S19"/>
    </row>
    <row r="20" spans="6:19" x14ac:dyDescent="0.25">
      <c r="G20"/>
      <c r="J20"/>
      <c r="S20"/>
    </row>
    <row r="21" spans="6:19" x14ac:dyDescent="0.25">
      <c r="G21"/>
      <c r="J21"/>
      <c r="M21"/>
      <c r="P21"/>
      <c r="S21"/>
    </row>
    <row r="22" spans="6:19" x14ac:dyDescent="0.25">
      <c r="G22"/>
      <c r="J22"/>
      <c r="M22"/>
      <c r="P22"/>
      <c r="S22"/>
    </row>
    <row r="23" spans="6:19" x14ac:dyDescent="0.25">
      <c r="F23" s="186"/>
      <c r="M23"/>
      <c r="P23"/>
    </row>
    <row r="24" spans="6:19" x14ac:dyDescent="0.25">
      <c r="M24"/>
      <c r="P24"/>
    </row>
  </sheetData>
  <sheetProtection password="DDA8" sheet="1" objects="1" scenarios="1"/>
  <mergeCells count="5">
    <mergeCell ref="V7:V10"/>
    <mergeCell ref="V1:V3"/>
    <mergeCell ref="V4:V6"/>
    <mergeCell ref="A2:A5"/>
    <mergeCell ref="A1:T1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3"/>
  <sheetViews>
    <sheetView zoomScale="90" zoomScaleNormal="90" workbookViewId="0">
      <selection activeCell="E28" sqref="E28"/>
    </sheetView>
  </sheetViews>
  <sheetFormatPr defaultRowHeight="15" x14ac:dyDescent="0.25"/>
  <cols>
    <col min="1" max="1" width="15.42578125" style="306" customWidth="1"/>
    <col min="2" max="2" width="11" style="306" customWidth="1"/>
    <col min="3" max="3" width="9.140625" style="306" bestFit="1" customWidth="1"/>
    <col min="4" max="4" width="9.140625" style="306" customWidth="1"/>
    <col min="5" max="5" width="11" style="306" bestFit="1" customWidth="1"/>
    <col min="6" max="6" width="9.140625" style="306" bestFit="1" customWidth="1"/>
    <col min="7" max="7" width="9.140625" style="306" customWidth="1"/>
    <col min="8" max="8" width="11" style="306" bestFit="1" customWidth="1"/>
    <col min="9" max="9" width="9.140625" style="306" bestFit="1" customWidth="1"/>
    <col min="10" max="10" width="7.5703125" style="306" bestFit="1" customWidth="1"/>
    <col min="11" max="11" width="11" style="306" bestFit="1" customWidth="1"/>
    <col min="12" max="12" width="9.140625" style="306" bestFit="1" customWidth="1"/>
    <col min="13" max="13" width="7.5703125" style="306" bestFit="1" customWidth="1"/>
    <col min="14" max="14" width="11" style="306" bestFit="1" customWidth="1"/>
    <col min="15" max="15" width="9.140625" style="306" bestFit="1" customWidth="1"/>
    <col min="16" max="16" width="7.5703125" style="306" bestFit="1" customWidth="1"/>
    <col min="17" max="17" width="11" style="306" bestFit="1" customWidth="1"/>
    <col min="18" max="18" width="9.140625" style="306" bestFit="1" customWidth="1"/>
    <col min="19" max="19" width="7.5703125" style="306" bestFit="1" customWidth="1"/>
    <col min="20" max="20" width="11" style="306" bestFit="1" customWidth="1"/>
    <col min="21" max="21" width="9.140625" style="306" bestFit="1" customWidth="1"/>
    <col min="22" max="22" width="7.5703125" style="306" bestFit="1" customWidth="1"/>
    <col min="23" max="23" width="9.140625" style="306"/>
    <col min="24" max="24" width="34.7109375" style="306" customWidth="1"/>
    <col min="25" max="16384" width="9.140625" style="306"/>
  </cols>
  <sheetData>
    <row r="1" spans="1:24" ht="19.5" thickBot="1" x14ac:dyDescent="0.35">
      <c r="A1" s="450" t="s">
        <v>1797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2"/>
      <c r="X1" s="406" t="s">
        <v>1699</v>
      </c>
    </row>
    <row r="2" spans="1:24" ht="15.75" x14ac:dyDescent="0.25">
      <c r="A2" s="447"/>
      <c r="B2" s="280">
        <v>2012</v>
      </c>
      <c r="C2" s="281">
        <v>2012</v>
      </c>
      <c r="D2" s="281">
        <v>2012</v>
      </c>
      <c r="E2" s="280">
        <v>2013</v>
      </c>
      <c r="F2" s="281">
        <v>2013</v>
      </c>
      <c r="G2" s="281">
        <v>2013</v>
      </c>
      <c r="H2" s="280">
        <v>2014</v>
      </c>
      <c r="I2" s="282">
        <v>2014</v>
      </c>
      <c r="J2" s="281">
        <v>2014</v>
      </c>
      <c r="K2" s="280">
        <v>2015</v>
      </c>
      <c r="L2" s="282">
        <v>2015</v>
      </c>
      <c r="M2" s="281">
        <v>2015</v>
      </c>
      <c r="N2" s="280">
        <v>2016</v>
      </c>
      <c r="O2" s="282">
        <v>2016</v>
      </c>
      <c r="P2" s="281">
        <v>2016</v>
      </c>
      <c r="Q2" s="280">
        <v>2017</v>
      </c>
      <c r="R2" s="282">
        <v>2017</v>
      </c>
      <c r="S2" s="281">
        <v>2017</v>
      </c>
      <c r="T2" s="280">
        <v>2018</v>
      </c>
      <c r="U2" s="282">
        <v>2018</v>
      </c>
      <c r="V2" s="281">
        <v>2018</v>
      </c>
      <c r="X2" s="407"/>
    </row>
    <row r="3" spans="1:24" ht="15" customHeight="1" thickBot="1" x14ac:dyDescent="0.3">
      <c r="A3" s="448"/>
      <c r="B3" s="265" t="s">
        <v>1738</v>
      </c>
      <c r="C3" s="266" t="s">
        <v>1728</v>
      </c>
      <c r="D3" s="266" t="s">
        <v>1728</v>
      </c>
      <c r="E3" s="265" t="s">
        <v>1738</v>
      </c>
      <c r="F3" s="266" t="s">
        <v>1728</v>
      </c>
      <c r="G3" s="266" t="s">
        <v>1728</v>
      </c>
      <c r="H3" s="265" t="s">
        <v>1738</v>
      </c>
      <c r="I3" s="267" t="s">
        <v>1728</v>
      </c>
      <c r="J3" s="266" t="s">
        <v>1728</v>
      </c>
      <c r="K3" s="265" t="s">
        <v>1738</v>
      </c>
      <c r="L3" s="267" t="s">
        <v>1728</v>
      </c>
      <c r="M3" s="266" t="s">
        <v>1728</v>
      </c>
      <c r="N3" s="265" t="s">
        <v>1738</v>
      </c>
      <c r="O3" s="267" t="s">
        <v>1728</v>
      </c>
      <c r="P3" s="266" t="s">
        <v>1728</v>
      </c>
      <c r="Q3" s="265" t="s">
        <v>1738</v>
      </c>
      <c r="R3" s="267" t="s">
        <v>1728</v>
      </c>
      <c r="S3" s="266" t="s">
        <v>1728</v>
      </c>
      <c r="T3" s="265" t="s">
        <v>1738</v>
      </c>
      <c r="U3" s="267" t="s">
        <v>1728</v>
      </c>
      <c r="V3" s="266" t="s">
        <v>1728</v>
      </c>
      <c r="X3" s="408"/>
    </row>
    <row r="4" spans="1:24" x14ac:dyDescent="0.25">
      <c r="A4" s="448"/>
      <c r="B4" s="265" t="s">
        <v>1739</v>
      </c>
      <c r="C4" s="266" t="s">
        <v>1740</v>
      </c>
      <c r="D4" s="266" t="s">
        <v>1740</v>
      </c>
      <c r="E4" s="265" t="s">
        <v>1739</v>
      </c>
      <c r="F4" s="266" t="s">
        <v>1740</v>
      </c>
      <c r="G4" s="266" t="s">
        <v>1740</v>
      </c>
      <c r="H4" s="265" t="s">
        <v>1739</v>
      </c>
      <c r="I4" s="267" t="s">
        <v>1740</v>
      </c>
      <c r="J4" s="266" t="s">
        <v>1740</v>
      </c>
      <c r="K4" s="265" t="s">
        <v>1739</v>
      </c>
      <c r="L4" s="267" t="s">
        <v>1740</v>
      </c>
      <c r="M4" s="266" t="s">
        <v>1740</v>
      </c>
      <c r="N4" s="265" t="s">
        <v>1739</v>
      </c>
      <c r="O4" s="267" t="s">
        <v>1740</v>
      </c>
      <c r="P4" s="266" t="s">
        <v>1740</v>
      </c>
      <c r="Q4" s="265" t="s">
        <v>1739</v>
      </c>
      <c r="R4" s="267" t="s">
        <v>1740</v>
      </c>
      <c r="S4" s="266" t="s">
        <v>1740</v>
      </c>
      <c r="T4" s="265" t="s">
        <v>1739</v>
      </c>
      <c r="U4" s="267" t="s">
        <v>1740</v>
      </c>
      <c r="V4" s="266" t="s">
        <v>1740</v>
      </c>
      <c r="X4" s="439" t="s">
        <v>1702</v>
      </c>
    </row>
    <row r="5" spans="1:24" ht="15.75" thickBot="1" x14ac:dyDescent="0.3">
      <c r="A5" s="449"/>
      <c r="B5" s="334"/>
      <c r="C5" s="335" t="s">
        <v>1746</v>
      </c>
      <c r="D5" s="335" t="s">
        <v>1791</v>
      </c>
      <c r="E5" s="334"/>
      <c r="F5" s="335" t="s">
        <v>1746</v>
      </c>
      <c r="G5" s="335" t="s">
        <v>1791</v>
      </c>
      <c r="H5" s="268"/>
      <c r="I5" s="270" t="s">
        <v>1746</v>
      </c>
      <c r="J5" s="269" t="s">
        <v>1747</v>
      </c>
      <c r="K5" s="268"/>
      <c r="L5" s="270" t="s">
        <v>1746</v>
      </c>
      <c r="M5" s="269" t="s">
        <v>1747</v>
      </c>
      <c r="N5" s="268"/>
      <c r="O5" s="270" t="s">
        <v>1746</v>
      </c>
      <c r="P5" s="269" t="s">
        <v>1747</v>
      </c>
      <c r="Q5" s="268"/>
      <c r="R5" s="270" t="s">
        <v>1746</v>
      </c>
      <c r="S5" s="269" t="s">
        <v>1747</v>
      </c>
      <c r="T5" s="268"/>
      <c r="U5" s="270" t="s">
        <v>1746</v>
      </c>
      <c r="V5" s="269" t="s">
        <v>1747</v>
      </c>
      <c r="X5" s="440"/>
    </row>
    <row r="6" spans="1:24" ht="15.75" thickBot="1" x14ac:dyDescent="0.3">
      <c r="A6" s="271" t="s">
        <v>1737</v>
      </c>
      <c r="B6" s="314">
        <v>11204120</v>
      </c>
      <c r="C6" s="315">
        <f>B6*$X$11</f>
        <v>16520.96792128</v>
      </c>
      <c r="D6" s="316">
        <f>((B14*$X$11)*(1-0.95))+(B15*$X$11)</f>
        <v>14951.475968758399</v>
      </c>
      <c r="E6" s="336">
        <v>10291019.940798176</v>
      </c>
      <c r="F6" s="315">
        <v>15174.561707584309</v>
      </c>
      <c r="G6" s="316">
        <f>((E14*$X$11)*(1-0.95))+(E15*$X$11)</f>
        <v>13732.978345363797</v>
      </c>
      <c r="H6" s="337">
        <v>9452334.6252901256</v>
      </c>
      <c r="I6" s="250">
        <f>H6*$X$11</f>
        <v>13937.883307713802</v>
      </c>
      <c r="J6" s="276">
        <f>((H14*$X$11)*(1-0.95))+(H15*$X$11)</f>
        <v>12613.784393480992</v>
      </c>
      <c r="K6" s="249">
        <v>8681999.4891127385</v>
      </c>
      <c r="L6" s="250">
        <f>K6*$X$11</f>
        <v>12801.990254674254</v>
      </c>
      <c r="M6" s="251">
        <v>8838.5359944479569</v>
      </c>
      <c r="N6" s="249">
        <v>7974444.2105635162</v>
      </c>
      <c r="O6" s="250">
        <f>N6*$X$11</f>
        <v>11758.668864021169</v>
      </c>
      <c r="P6" s="251">
        <v>6978.9474194254126</v>
      </c>
      <c r="Q6" s="249">
        <v>7324552.4313994953</v>
      </c>
      <c r="R6" s="250">
        <f t="shared" ref="R6:R11" si="0">Q6*$X$11</f>
        <v>10800.374840405537</v>
      </c>
      <c r="S6" s="251">
        <v>6410.1854549120344</v>
      </c>
      <c r="T6" s="249">
        <v>6727624.760262656</v>
      </c>
      <c r="U6" s="250">
        <f t="shared" ref="U6:U12" si="1">T6*$X$11</f>
        <v>9920.1787244967381</v>
      </c>
      <c r="V6" s="251">
        <v>5887.7757771885881</v>
      </c>
      <c r="X6" s="441"/>
    </row>
    <row r="7" spans="1:24" x14ac:dyDescent="0.25">
      <c r="A7" s="272" t="s">
        <v>1741</v>
      </c>
      <c r="B7" s="317"/>
      <c r="C7" s="310"/>
      <c r="D7" s="338"/>
      <c r="E7" s="339">
        <v>2588193.0592018161</v>
      </c>
      <c r="F7" s="309">
        <v>3816.4045462876825</v>
      </c>
      <c r="G7" s="312">
        <f>F7</f>
        <v>3816.4045462876825</v>
      </c>
      <c r="H7" s="339">
        <v>2377263.5765130445</v>
      </c>
      <c r="I7" s="309">
        <f>H7*$X$11</f>
        <v>3505.3797431658504</v>
      </c>
      <c r="J7" s="312">
        <v>2053.4584260470801</v>
      </c>
      <c r="K7" s="149">
        <v>2183524.1741813673</v>
      </c>
      <c r="L7" s="309">
        <f>K7*$X$11</f>
        <v>3219.70246989409</v>
      </c>
      <c r="M7" s="312">
        <v>838.0781450880404</v>
      </c>
      <c r="N7" s="149">
        <v>1956720.9204323851</v>
      </c>
      <c r="O7" s="309">
        <v>2957.3069836022128</v>
      </c>
      <c r="P7" s="312">
        <v>581</v>
      </c>
      <c r="Q7" s="149">
        <v>1842126.0354916402</v>
      </c>
      <c r="R7" s="309">
        <f t="shared" si="0"/>
        <v>2716.2958928779849</v>
      </c>
      <c r="S7" s="312">
        <v>533.46693188177198</v>
      </c>
      <c r="T7" s="149">
        <v>1691998.6366361624</v>
      </c>
      <c r="U7" s="309">
        <f t="shared" si="1"/>
        <v>2494.9264376600336</v>
      </c>
      <c r="V7" s="312">
        <v>489.99107772424242</v>
      </c>
      <c r="X7" s="420" t="s">
        <v>1730</v>
      </c>
    </row>
    <row r="8" spans="1:24" x14ac:dyDescent="0.25">
      <c r="A8" s="272" t="s">
        <v>1742</v>
      </c>
      <c r="B8" s="317"/>
      <c r="C8" s="310"/>
      <c r="D8" s="338"/>
      <c r="E8" s="340"/>
      <c r="F8" s="311"/>
      <c r="G8" s="151"/>
      <c r="H8" s="339">
        <v>2975144.7981968108</v>
      </c>
      <c r="I8" s="309">
        <f>H8*$X$11</f>
        <v>4386.9819113123176</v>
      </c>
      <c r="J8" s="312">
        <v>1886.6977986597399</v>
      </c>
      <c r="K8" s="149">
        <v>2732679.9824533616</v>
      </c>
      <c r="L8" s="309">
        <f>K8*$X$11</f>
        <v>4029.4568720467096</v>
      </c>
      <c r="M8" s="312">
        <v>791.36518238561359</v>
      </c>
      <c r="N8" s="149">
        <v>2509975.2761705127</v>
      </c>
      <c r="O8" s="309">
        <f>N8*$X$11</f>
        <v>3701.0689836255724</v>
      </c>
      <c r="P8" s="312">
        <v>726.87144303914442</v>
      </c>
      <c r="Q8" s="149">
        <v>2305420.2934260936</v>
      </c>
      <c r="R8" s="309">
        <f t="shared" si="0"/>
        <v>3399.4436611496858</v>
      </c>
      <c r="S8" s="312">
        <v>667.63373783149268</v>
      </c>
      <c r="T8" s="149">
        <v>2117535.8896163842</v>
      </c>
      <c r="U8" s="309">
        <f t="shared" si="1"/>
        <v>3122.3998408185016</v>
      </c>
      <c r="V8" s="312">
        <v>613.22371673754969</v>
      </c>
      <c r="X8" s="421"/>
    </row>
    <row r="9" spans="1:24" x14ac:dyDescent="0.25">
      <c r="A9" s="272" t="s">
        <v>1743</v>
      </c>
      <c r="B9" s="317"/>
      <c r="C9" s="310"/>
      <c r="D9" s="338"/>
      <c r="E9" s="340"/>
      <c r="F9" s="311"/>
      <c r="G9" s="151"/>
      <c r="H9" s="340"/>
      <c r="I9" s="311"/>
      <c r="J9" s="151"/>
      <c r="K9" s="149">
        <v>3419950.3542525251</v>
      </c>
      <c r="L9" s="309">
        <f>K9*$X$11</f>
        <v>5042.8672751609356</v>
      </c>
      <c r="M9" s="312">
        <v>990.39391850523202</v>
      </c>
      <c r="N9" s="149">
        <v>3141235.3038125737</v>
      </c>
      <c r="O9" s="309">
        <f>N9*$X$11</f>
        <v>4631.8896698250073</v>
      </c>
      <c r="P9" s="312">
        <v>909.67997170528247</v>
      </c>
      <c r="Q9" s="149">
        <v>2885234.641388563</v>
      </c>
      <c r="R9" s="309">
        <f t="shared" si="0"/>
        <v>4254.4054290516569</v>
      </c>
      <c r="S9" s="312">
        <v>835.54395423860035</v>
      </c>
      <c r="T9" s="149">
        <v>2650097.2167748455</v>
      </c>
      <c r="U9" s="309">
        <f t="shared" si="1"/>
        <v>3907.6849504120478</v>
      </c>
      <c r="V9" s="312">
        <v>767.44978583617421</v>
      </c>
      <c r="X9" s="421"/>
    </row>
    <row r="10" spans="1:24" ht="15.75" thickBot="1" x14ac:dyDescent="0.3">
      <c r="A10" s="272" t="s">
        <v>1744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50"/>
      <c r="L10" s="311"/>
      <c r="M10" s="151"/>
      <c r="N10" s="149">
        <v>3931256.2939905645</v>
      </c>
      <c r="O10" s="309">
        <f>N10*$X$11</f>
        <v>5796.8103807660227</v>
      </c>
      <c r="P10" s="312">
        <v>1138.4645747305431</v>
      </c>
      <c r="Q10" s="149">
        <v>3610871.439599473</v>
      </c>
      <c r="R10" s="309">
        <f t="shared" si="0"/>
        <v>5324.3888160327651</v>
      </c>
      <c r="S10" s="312">
        <v>1045.6833415247552</v>
      </c>
      <c r="T10" s="149">
        <v>3316596.9293953301</v>
      </c>
      <c r="U10" s="309">
        <f t="shared" si="1"/>
        <v>4890.4681026583075</v>
      </c>
      <c r="V10" s="312">
        <v>960.46348302157844</v>
      </c>
      <c r="X10" s="422"/>
    </row>
    <row r="11" spans="1:24" ht="15.75" thickBot="1" x14ac:dyDescent="0.3">
      <c r="A11" s="272" t="s">
        <v>1745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50"/>
      <c r="O11" s="311"/>
      <c r="P11" s="151"/>
      <c r="Q11" s="149">
        <v>4519005.1586947311</v>
      </c>
      <c r="R11" s="309">
        <f t="shared" si="0"/>
        <v>6663.4719427223636</v>
      </c>
      <c r="S11" s="312">
        <v>1308.6725721909588</v>
      </c>
      <c r="T11" s="149">
        <v>4150720.6456818841</v>
      </c>
      <c r="U11" s="309">
        <f t="shared" si="1"/>
        <v>6120.4202237663476</v>
      </c>
      <c r="V11" s="312">
        <v>1202.0199298465923</v>
      </c>
      <c r="X11" s="137">
        <f>0.001474544</f>
        <v>1.4745439999999999E-3</v>
      </c>
    </row>
    <row r="12" spans="1:24" ht="15.75" thickBot="1" x14ac:dyDescent="0.3">
      <c r="A12" s="274" t="s">
        <v>1790</v>
      </c>
      <c r="B12" s="279"/>
      <c r="C12" s="341"/>
      <c r="D12" s="254"/>
      <c r="E12" s="342"/>
      <c r="F12" s="246"/>
      <c r="G12" s="252"/>
      <c r="H12" s="342"/>
      <c r="I12" s="246"/>
      <c r="J12" s="252"/>
      <c r="K12" s="245"/>
      <c r="L12" s="246"/>
      <c r="M12" s="252"/>
      <c r="N12" s="245"/>
      <c r="O12" s="246"/>
      <c r="P12" s="252"/>
      <c r="Q12" s="245"/>
      <c r="R12" s="246"/>
      <c r="S12" s="254"/>
      <c r="T12" s="253">
        <v>5194627.9216327369</v>
      </c>
      <c r="U12" s="247">
        <f t="shared" si="1"/>
        <v>7659.7074340760219</v>
      </c>
      <c r="V12" s="248">
        <v>1504.3282415153606</v>
      </c>
    </row>
    <row r="13" spans="1:24" ht="16.5" thickTop="1" thickBot="1" x14ac:dyDescent="0.3">
      <c r="A13" s="275" t="s">
        <v>1731</v>
      </c>
      <c r="B13" s="343">
        <f>SUM(B6:B12)</f>
        <v>11204120</v>
      </c>
      <c r="C13" s="344">
        <f t="shared" ref="C13:V13" si="2">SUM(C6:C12)</f>
        <v>16520.96792128</v>
      </c>
      <c r="D13" s="344">
        <f t="shared" si="2"/>
        <v>14951.475968758399</v>
      </c>
      <c r="E13" s="345">
        <f t="shared" si="2"/>
        <v>12879212.999999993</v>
      </c>
      <c r="F13" s="346">
        <f t="shared" si="2"/>
        <v>18990.966253871993</v>
      </c>
      <c r="G13" s="263">
        <f t="shared" si="2"/>
        <v>17549.382891651479</v>
      </c>
      <c r="H13" s="347">
        <f t="shared" si="2"/>
        <v>14804742.999999981</v>
      </c>
      <c r="I13" s="264">
        <f t="shared" si="2"/>
        <v>21830.244962191973</v>
      </c>
      <c r="J13" s="263">
        <f t="shared" si="2"/>
        <v>16553.940618187811</v>
      </c>
      <c r="K13" s="262">
        <f t="shared" si="2"/>
        <v>17018153.999999993</v>
      </c>
      <c r="L13" s="264">
        <f t="shared" si="2"/>
        <v>25094.016871775988</v>
      </c>
      <c r="M13" s="263">
        <f t="shared" si="2"/>
        <v>11458.373240426843</v>
      </c>
      <c r="N13" s="262">
        <f t="shared" si="2"/>
        <v>19513632.004969552</v>
      </c>
      <c r="O13" s="264">
        <f t="shared" si="2"/>
        <v>28845.744881839983</v>
      </c>
      <c r="P13" s="263">
        <v>10335</v>
      </c>
      <c r="Q13" s="262">
        <f t="shared" si="2"/>
        <v>22487209.999999993</v>
      </c>
      <c r="R13" s="264">
        <f t="shared" si="2"/>
        <v>33158.380582239995</v>
      </c>
      <c r="S13" s="263">
        <f t="shared" si="2"/>
        <v>10801.185992579614</v>
      </c>
      <c r="T13" s="262">
        <f t="shared" si="2"/>
        <v>25849202</v>
      </c>
      <c r="U13" s="264">
        <f t="shared" si="2"/>
        <v>38115.785713887999</v>
      </c>
      <c r="V13" s="263">
        <f t="shared" si="2"/>
        <v>11425.252011870085</v>
      </c>
    </row>
    <row r="14" spans="1:24" x14ac:dyDescent="0.25">
      <c r="A14" s="221" t="s">
        <v>1792</v>
      </c>
      <c r="B14" s="307">
        <f>B6*0.1</f>
        <v>1120412</v>
      </c>
      <c r="C14" s="307"/>
      <c r="D14" s="307"/>
      <c r="E14" s="307">
        <f>E6*0.1</f>
        <v>1029101.9940798177</v>
      </c>
      <c r="F14" s="307"/>
      <c r="G14" s="307"/>
      <c r="H14" s="307">
        <f>H6*0.1</f>
        <v>945233.46252901258</v>
      </c>
      <c r="R14" s="454" t="s">
        <v>1793</v>
      </c>
      <c r="S14" s="454"/>
      <c r="T14" s="348">
        <f>(T13-B13)/B13</f>
        <v>1.3071157752683835</v>
      </c>
      <c r="V14" s="306">
        <f>V13/D13</f>
        <v>0.76415546102227794</v>
      </c>
    </row>
    <row r="15" spans="1:24" x14ac:dyDescent="0.25">
      <c r="A15" s="332" t="s">
        <v>1794</v>
      </c>
      <c r="B15" s="307">
        <f>B6-B14</f>
        <v>10083708</v>
      </c>
      <c r="C15" s="307"/>
      <c r="D15" s="307"/>
      <c r="E15" s="307">
        <f t="shared" ref="E15:H15" si="3">E6-E14</f>
        <v>9261917.9467183594</v>
      </c>
      <c r="F15" s="307"/>
      <c r="G15" s="307"/>
      <c r="H15" s="307">
        <f t="shared" si="3"/>
        <v>8507101.1627611127</v>
      </c>
      <c r="T15" s="453" t="s">
        <v>1795</v>
      </c>
      <c r="U15" s="453"/>
      <c r="V15" s="348">
        <f>1-V14</f>
        <v>0.23584453897772206</v>
      </c>
    </row>
    <row r="23" spans="8:8" x14ac:dyDescent="0.25">
      <c r="H23" s="186"/>
    </row>
  </sheetData>
  <sheetProtection password="DDA8" sheet="1" objects="1" scenarios="1"/>
  <mergeCells count="7">
    <mergeCell ref="T15:U15"/>
    <mergeCell ref="A1:V1"/>
    <mergeCell ref="X1:X3"/>
    <mergeCell ref="A2:A5"/>
    <mergeCell ref="X4:X6"/>
    <mergeCell ref="X7:X10"/>
    <mergeCell ref="R14:S14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tabSelected="1" workbookViewId="0">
      <selection activeCell="E28" sqref="E28"/>
    </sheetView>
  </sheetViews>
  <sheetFormatPr defaultRowHeight="15" x14ac:dyDescent="0.25"/>
  <cols>
    <col min="1" max="1" width="18.5703125" style="306" customWidth="1"/>
    <col min="2" max="2" width="10.140625" style="306" bestFit="1" customWidth="1"/>
    <col min="3" max="3" width="9" style="306" bestFit="1" customWidth="1"/>
    <col min="4" max="4" width="7.85546875" style="306" bestFit="1" customWidth="1"/>
    <col min="5" max="5" width="10.140625" style="306" bestFit="1" customWidth="1"/>
    <col min="6" max="6" width="9" style="306" bestFit="1" customWidth="1"/>
    <col min="7" max="7" width="7.85546875" style="306" bestFit="1" customWidth="1"/>
    <col min="8" max="8" width="10.140625" style="306" bestFit="1" customWidth="1"/>
    <col min="9" max="9" width="9" style="306" bestFit="1" customWidth="1"/>
    <col min="10" max="10" width="7.42578125" style="306" bestFit="1" customWidth="1"/>
    <col min="11" max="11" width="10.140625" style="306" bestFit="1" customWidth="1"/>
    <col min="12" max="12" width="9" style="306" bestFit="1" customWidth="1"/>
    <col min="13" max="13" width="7.42578125" style="306" bestFit="1" customWidth="1"/>
    <col min="14" max="14" width="10.140625" style="306" bestFit="1" customWidth="1"/>
    <col min="15" max="15" width="9" style="306" bestFit="1" customWidth="1"/>
    <col min="16" max="16" width="7.42578125" style="306" bestFit="1" customWidth="1"/>
    <col min="17" max="17" width="10.140625" style="306" bestFit="1" customWidth="1"/>
    <col min="18" max="18" width="9" style="306" bestFit="1" customWidth="1"/>
    <col min="19" max="19" width="12" style="306" bestFit="1" customWidth="1"/>
    <col min="20" max="20" width="10.140625" style="306" bestFit="1" customWidth="1"/>
    <col min="21" max="21" width="9" style="306" bestFit="1" customWidth="1"/>
    <col min="22" max="22" width="11.85546875" style="306" bestFit="1" customWidth="1"/>
    <col min="23" max="16384" width="9.140625" style="306"/>
  </cols>
  <sheetData>
    <row r="1" spans="1:22" ht="15.75" thickBot="1" x14ac:dyDescent="0.3">
      <c r="A1" s="186" t="s">
        <v>1796</v>
      </c>
    </row>
    <row r="2" spans="1:22" ht="19.5" thickBot="1" x14ac:dyDescent="0.35">
      <c r="A2" s="450" t="s">
        <v>1797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2"/>
    </row>
    <row r="3" spans="1:22" ht="15.75" x14ac:dyDescent="0.25">
      <c r="A3" s="447"/>
      <c r="B3" s="349">
        <v>2012</v>
      </c>
      <c r="C3" s="350">
        <v>2012</v>
      </c>
      <c r="D3" s="350">
        <v>2012</v>
      </c>
      <c r="E3" s="349">
        <v>2013</v>
      </c>
      <c r="F3" s="350">
        <v>2013</v>
      </c>
      <c r="G3" s="350">
        <v>2013</v>
      </c>
      <c r="H3" s="349">
        <v>2014</v>
      </c>
      <c r="I3" s="351">
        <v>2014</v>
      </c>
      <c r="J3" s="350">
        <v>2014</v>
      </c>
      <c r="K3" s="349">
        <v>2015</v>
      </c>
      <c r="L3" s="351">
        <v>2015</v>
      </c>
      <c r="M3" s="350">
        <v>2015</v>
      </c>
      <c r="N3" s="349">
        <v>2016</v>
      </c>
      <c r="O3" s="351">
        <v>2016</v>
      </c>
      <c r="P3" s="350">
        <v>2016</v>
      </c>
      <c r="Q3" s="349">
        <v>2017</v>
      </c>
      <c r="R3" s="351">
        <v>2017</v>
      </c>
      <c r="S3" s="350">
        <v>2017</v>
      </c>
      <c r="T3" s="349">
        <v>2018</v>
      </c>
      <c r="U3" s="351">
        <v>2018</v>
      </c>
      <c r="V3" s="350">
        <v>2018</v>
      </c>
    </row>
    <row r="4" spans="1:22" x14ac:dyDescent="0.25">
      <c r="A4" s="448"/>
      <c r="B4" s="265" t="s">
        <v>1738</v>
      </c>
      <c r="C4" s="266" t="s">
        <v>1728</v>
      </c>
      <c r="D4" s="266" t="s">
        <v>1728</v>
      </c>
      <c r="E4" s="265" t="s">
        <v>1738</v>
      </c>
      <c r="F4" s="266" t="s">
        <v>1728</v>
      </c>
      <c r="G4" s="266" t="s">
        <v>1728</v>
      </c>
      <c r="H4" s="265" t="s">
        <v>1738</v>
      </c>
      <c r="I4" s="267" t="s">
        <v>1728</v>
      </c>
      <c r="J4" s="266" t="s">
        <v>1728</v>
      </c>
      <c r="K4" s="265" t="s">
        <v>1738</v>
      </c>
      <c r="L4" s="267" t="s">
        <v>1728</v>
      </c>
      <c r="M4" s="266" t="s">
        <v>1728</v>
      </c>
      <c r="N4" s="265" t="s">
        <v>1738</v>
      </c>
      <c r="O4" s="267" t="s">
        <v>1728</v>
      </c>
      <c r="P4" s="266" t="s">
        <v>1728</v>
      </c>
      <c r="Q4" s="265" t="s">
        <v>1738</v>
      </c>
      <c r="R4" s="267" t="s">
        <v>1728</v>
      </c>
      <c r="S4" s="266" t="s">
        <v>1728</v>
      </c>
      <c r="T4" s="265" t="s">
        <v>1738</v>
      </c>
      <c r="U4" s="267" t="s">
        <v>1728</v>
      </c>
      <c r="V4" s="266" t="s">
        <v>1728</v>
      </c>
    </row>
    <row r="5" spans="1:22" x14ac:dyDescent="0.25">
      <c r="A5" s="448"/>
      <c r="B5" s="265" t="s">
        <v>1739</v>
      </c>
      <c r="C5" s="266" t="s">
        <v>1740</v>
      </c>
      <c r="D5" s="266" t="s">
        <v>1740</v>
      </c>
      <c r="E5" s="265" t="s">
        <v>1739</v>
      </c>
      <c r="F5" s="266" t="s">
        <v>1740</v>
      </c>
      <c r="G5" s="266" t="s">
        <v>1740</v>
      </c>
      <c r="H5" s="265" t="s">
        <v>1739</v>
      </c>
      <c r="I5" s="267" t="s">
        <v>1740</v>
      </c>
      <c r="J5" s="266" t="s">
        <v>1740</v>
      </c>
      <c r="K5" s="265" t="s">
        <v>1739</v>
      </c>
      <c r="L5" s="267" t="s">
        <v>1740</v>
      </c>
      <c r="M5" s="266" t="s">
        <v>1740</v>
      </c>
      <c r="N5" s="265" t="s">
        <v>1739</v>
      </c>
      <c r="O5" s="267" t="s">
        <v>1740</v>
      </c>
      <c r="P5" s="266" t="s">
        <v>1740</v>
      </c>
      <c r="Q5" s="265" t="s">
        <v>1739</v>
      </c>
      <c r="R5" s="267" t="s">
        <v>1740</v>
      </c>
      <c r="S5" s="266" t="s">
        <v>1740</v>
      </c>
      <c r="T5" s="265" t="s">
        <v>1739</v>
      </c>
      <c r="U5" s="267" t="s">
        <v>1740</v>
      </c>
      <c r="V5" s="266" t="s">
        <v>1740</v>
      </c>
    </row>
    <row r="6" spans="1:22" ht="15.75" thickBot="1" x14ac:dyDescent="0.3">
      <c r="A6" s="449"/>
      <c r="B6" s="334"/>
      <c r="C6" s="335" t="s">
        <v>1746</v>
      </c>
      <c r="D6" s="335" t="s">
        <v>1791</v>
      </c>
      <c r="E6" s="334"/>
      <c r="F6" s="335" t="s">
        <v>1746</v>
      </c>
      <c r="G6" s="335" t="s">
        <v>1791</v>
      </c>
      <c r="H6" s="268"/>
      <c r="I6" s="270" t="s">
        <v>1746</v>
      </c>
      <c r="J6" s="269" t="s">
        <v>1747</v>
      </c>
      <c r="K6" s="268"/>
      <c r="L6" s="270" t="s">
        <v>1746</v>
      </c>
      <c r="M6" s="269" t="s">
        <v>1747</v>
      </c>
      <c r="N6" s="268"/>
      <c r="O6" s="270" t="s">
        <v>1746</v>
      </c>
      <c r="P6" s="269" t="s">
        <v>1747</v>
      </c>
      <c r="Q6" s="268"/>
      <c r="R6" s="270" t="s">
        <v>1746</v>
      </c>
      <c r="S6" s="269" t="s">
        <v>1747</v>
      </c>
      <c r="T6" s="268"/>
      <c r="U6" s="270" t="s">
        <v>1746</v>
      </c>
      <c r="V6" s="269" t="s">
        <v>1747</v>
      </c>
    </row>
    <row r="7" spans="1:22" x14ac:dyDescent="0.25">
      <c r="A7" s="352" t="s">
        <v>1737</v>
      </c>
      <c r="B7" s="314">
        <v>11204120</v>
      </c>
      <c r="C7" s="315">
        <v>16520.96792128</v>
      </c>
      <c r="D7" s="316">
        <v>14951.475968758399</v>
      </c>
      <c r="E7" s="336">
        <v>10291019.940798176</v>
      </c>
      <c r="F7" s="315">
        <v>15174.561707584309</v>
      </c>
      <c r="G7" s="316">
        <v>13733</v>
      </c>
      <c r="H7" s="337">
        <v>9452334.6252901256</v>
      </c>
      <c r="I7" s="250">
        <v>13937.883307713802</v>
      </c>
      <c r="J7" s="276">
        <v>12614</v>
      </c>
      <c r="K7" s="249">
        <v>8681999.4891127385</v>
      </c>
      <c r="L7" s="250">
        <v>12801.990254674254</v>
      </c>
      <c r="M7" s="251">
        <v>8838.5359944479569</v>
      </c>
      <c r="N7" s="249">
        <v>7974444.2105635162</v>
      </c>
      <c r="O7" s="250">
        <v>11758.668864021169</v>
      </c>
      <c r="P7" s="251">
        <v>6978.9474194254126</v>
      </c>
      <c r="Q7" s="249">
        <v>7324552.4313994953</v>
      </c>
      <c r="R7" s="250">
        <v>10800.374840405537</v>
      </c>
      <c r="S7" s="251">
        <v>6410.1854549120344</v>
      </c>
      <c r="T7" s="249">
        <v>6727624.760262656</v>
      </c>
      <c r="U7" s="250">
        <v>9920.1787244967381</v>
      </c>
      <c r="V7" s="251">
        <v>5887.7757771885881</v>
      </c>
    </row>
    <row r="8" spans="1:22" x14ac:dyDescent="0.25">
      <c r="A8" s="273" t="s">
        <v>1741</v>
      </c>
      <c r="B8" s="317"/>
      <c r="C8" s="310"/>
      <c r="D8" s="338"/>
      <c r="E8" s="339">
        <v>2588193.0592018161</v>
      </c>
      <c r="F8" s="309">
        <v>3816.4045462876825</v>
      </c>
      <c r="G8" s="312">
        <v>3816.4045462876825</v>
      </c>
      <c r="H8" s="339">
        <v>2377263.5765130445</v>
      </c>
      <c r="I8" s="309">
        <v>3505.3797431658504</v>
      </c>
      <c r="J8" s="312">
        <v>2053.4584260470801</v>
      </c>
      <c r="K8" s="149">
        <v>2183524.1741813673</v>
      </c>
      <c r="L8" s="309">
        <v>3219.70246989409</v>
      </c>
      <c r="M8" s="312">
        <v>838.0781450880404</v>
      </c>
      <c r="N8" s="149">
        <v>1956720.9204323851</v>
      </c>
      <c r="O8" s="309">
        <v>2957.3069836022128</v>
      </c>
      <c r="P8" s="312">
        <v>581</v>
      </c>
      <c r="Q8" s="149">
        <v>1842126.0354916402</v>
      </c>
      <c r="R8" s="309">
        <v>2716.2958928779849</v>
      </c>
      <c r="S8" s="312">
        <v>533.46693188177198</v>
      </c>
      <c r="T8" s="149">
        <v>1691998.6366361624</v>
      </c>
      <c r="U8" s="309">
        <v>2494.9264376600336</v>
      </c>
      <c r="V8" s="312">
        <v>489.99107772424242</v>
      </c>
    </row>
    <row r="9" spans="1:22" x14ac:dyDescent="0.25">
      <c r="A9" s="273" t="s">
        <v>1742</v>
      </c>
      <c r="B9" s="317"/>
      <c r="C9" s="310"/>
      <c r="D9" s="338"/>
      <c r="E9" s="340"/>
      <c r="F9" s="311"/>
      <c r="G9" s="151"/>
      <c r="H9" s="339">
        <v>2975144.7981968108</v>
      </c>
      <c r="I9" s="309">
        <v>4386.9819113123176</v>
      </c>
      <c r="J9" s="312">
        <v>1886.6977986597399</v>
      </c>
      <c r="K9" s="149">
        <v>2732679.9824533616</v>
      </c>
      <c r="L9" s="309">
        <v>4029.4568720467096</v>
      </c>
      <c r="M9" s="312">
        <v>791.36518238561359</v>
      </c>
      <c r="N9" s="149">
        <v>2509975.2761705127</v>
      </c>
      <c r="O9" s="309">
        <v>3701.0689836255724</v>
      </c>
      <c r="P9" s="312">
        <v>726.87144303914442</v>
      </c>
      <c r="Q9" s="149">
        <v>2305420.2934260936</v>
      </c>
      <c r="R9" s="309">
        <v>3399.4436611496858</v>
      </c>
      <c r="S9" s="312">
        <v>667.63373783149268</v>
      </c>
      <c r="T9" s="149">
        <v>2117535.8896163842</v>
      </c>
      <c r="U9" s="309">
        <v>3122.3998408185016</v>
      </c>
      <c r="V9" s="312">
        <v>613.22371673754969</v>
      </c>
    </row>
    <row r="10" spans="1:22" x14ac:dyDescent="0.25">
      <c r="A10" s="273" t="s">
        <v>1743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49">
        <v>3419950.3542525251</v>
      </c>
      <c r="L10" s="309">
        <v>5042.8672751609356</v>
      </c>
      <c r="M10" s="312">
        <v>990.39391850523202</v>
      </c>
      <c r="N10" s="149">
        <v>3141235.3038125737</v>
      </c>
      <c r="O10" s="309">
        <v>4631.8896698250073</v>
      </c>
      <c r="P10" s="312">
        <v>909.67997170528247</v>
      </c>
      <c r="Q10" s="149">
        <v>2885234.641388563</v>
      </c>
      <c r="R10" s="309">
        <v>4254.4054290516569</v>
      </c>
      <c r="S10" s="312">
        <v>835.54395423860035</v>
      </c>
      <c r="T10" s="149">
        <v>2650097.2167748455</v>
      </c>
      <c r="U10" s="309">
        <v>3907.6849504120478</v>
      </c>
      <c r="V10" s="312">
        <v>767.44978583617421</v>
      </c>
    </row>
    <row r="11" spans="1:22" x14ac:dyDescent="0.25">
      <c r="A11" s="273" t="s">
        <v>1744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49">
        <v>3931256.2939905645</v>
      </c>
      <c r="O11" s="309">
        <v>5796.8103807660227</v>
      </c>
      <c r="P11" s="312">
        <v>1138.4645747305431</v>
      </c>
      <c r="Q11" s="149">
        <v>3610871.439599473</v>
      </c>
      <c r="R11" s="309">
        <v>5324.3888160327651</v>
      </c>
      <c r="S11" s="312">
        <v>1045.6833415247552</v>
      </c>
      <c r="T11" s="149">
        <v>3316596.9293953301</v>
      </c>
      <c r="U11" s="309">
        <v>4890.4681026583075</v>
      </c>
      <c r="V11" s="312">
        <v>960.46348302157844</v>
      </c>
    </row>
    <row r="12" spans="1:22" x14ac:dyDescent="0.25">
      <c r="A12" s="273" t="s">
        <v>1745</v>
      </c>
      <c r="B12" s="317"/>
      <c r="C12" s="310"/>
      <c r="D12" s="338"/>
      <c r="E12" s="340"/>
      <c r="F12" s="311"/>
      <c r="G12" s="151"/>
      <c r="H12" s="340"/>
      <c r="I12" s="311"/>
      <c r="J12" s="151"/>
      <c r="K12" s="150"/>
      <c r="L12" s="311"/>
      <c r="M12" s="151"/>
      <c r="N12" s="150"/>
      <c r="O12" s="311"/>
      <c r="P12" s="151"/>
      <c r="Q12" s="149">
        <v>4519005.1586947311</v>
      </c>
      <c r="R12" s="309">
        <v>6663.4719427223636</v>
      </c>
      <c r="S12" s="312">
        <v>1308.6725721909588</v>
      </c>
      <c r="T12" s="149">
        <v>4150720.6456818841</v>
      </c>
      <c r="U12" s="309">
        <v>6120.4202237663476</v>
      </c>
      <c r="V12" s="312">
        <v>1202.0199298465923</v>
      </c>
    </row>
    <row r="13" spans="1:22" ht="15.75" thickBot="1" x14ac:dyDescent="0.3">
      <c r="A13" s="353" t="s">
        <v>1790</v>
      </c>
      <c r="B13" s="329"/>
      <c r="C13" s="330"/>
      <c r="D13" s="354"/>
      <c r="E13" s="355"/>
      <c r="F13" s="356"/>
      <c r="G13" s="357"/>
      <c r="H13" s="355"/>
      <c r="I13" s="356"/>
      <c r="J13" s="357"/>
      <c r="K13" s="358"/>
      <c r="L13" s="356"/>
      <c r="M13" s="357"/>
      <c r="N13" s="358"/>
      <c r="O13" s="356"/>
      <c r="P13" s="357"/>
      <c r="Q13" s="358"/>
      <c r="R13" s="356"/>
      <c r="S13" s="354"/>
      <c r="T13" s="359">
        <v>5194627.9216327369</v>
      </c>
      <c r="U13" s="360">
        <v>7659.7074340760219</v>
      </c>
      <c r="V13" s="331">
        <v>1504.3282415153606</v>
      </c>
    </row>
    <row r="14" spans="1:22" ht="16.5" thickTop="1" thickBot="1" x14ac:dyDescent="0.3">
      <c r="A14" s="361" t="s">
        <v>1731</v>
      </c>
      <c r="B14" s="362">
        <v>11204120</v>
      </c>
      <c r="C14" s="363">
        <v>16520.96792128</v>
      </c>
      <c r="D14" s="364">
        <v>14951.475968758399</v>
      </c>
      <c r="E14" s="365">
        <v>12879212.999999993</v>
      </c>
      <c r="F14" s="366">
        <v>18990.966253871993</v>
      </c>
      <c r="G14" s="367">
        <v>17549.404546287682</v>
      </c>
      <c r="H14" s="368">
        <v>14804742.999999981</v>
      </c>
      <c r="I14" s="369">
        <v>21830.244962191973</v>
      </c>
      <c r="J14" s="367">
        <v>16554.156224706821</v>
      </c>
      <c r="K14" s="370">
        <v>17018153.999999993</v>
      </c>
      <c r="L14" s="369">
        <v>25094.016871775988</v>
      </c>
      <c r="M14" s="367">
        <v>11458.373240426843</v>
      </c>
      <c r="N14" s="370">
        <v>19513632.004969552</v>
      </c>
      <c r="O14" s="369">
        <v>28845.744881839983</v>
      </c>
      <c r="P14" s="367">
        <v>10335</v>
      </c>
      <c r="Q14" s="370">
        <v>22487209.999999993</v>
      </c>
      <c r="R14" s="369">
        <v>33158.380582239995</v>
      </c>
      <c r="S14" s="367">
        <v>10801.185992579614</v>
      </c>
      <c r="T14" s="370">
        <v>25849202</v>
      </c>
      <c r="U14" s="369">
        <v>38115.785713887999</v>
      </c>
      <c r="V14" s="367">
        <v>11425.252011870085</v>
      </c>
    </row>
    <row r="15" spans="1:22" x14ac:dyDescent="0.25">
      <c r="A15" s="221"/>
      <c r="B15" s="307"/>
      <c r="C15" s="307"/>
      <c r="D15" s="307"/>
      <c r="E15" s="307"/>
      <c r="F15" s="307"/>
      <c r="G15" s="307"/>
      <c r="H15" s="307"/>
      <c r="Q15" s="454" t="s">
        <v>1793</v>
      </c>
      <c r="R15" s="454"/>
      <c r="S15" s="371">
        <f>(T14-B14)/B14</f>
        <v>1.3071157752683835</v>
      </c>
      <c r="T15" s="453" t="s">
        <v>1795</v>
      </c>
      <c r="U15" s="453"/>
      <c r="V15" s="348">
        <f>1-(V14/D14)</f>
        <v>0.23584453897772206</v>
      </c>
    </row>
    <row r="16" spans="1:22" x14ac:dyDescent="0.25">
      <c r="A16" s="332"/>
      <c r="B16" s="307"/>
      <c r="C16" s="307"/>
      <c r="D16" s="307"/>
      <c r="E16" s="307"/>
      <c r="F16" s="307"/>
      <c r="G16" s="307"/>
      <c r="H16" s="307"/>
      <c r="V16" s="348"/>
    </row>
  </sheetData>
  <sheetProtection password="DDA8" sheet="1" objects="1" scenarios="1"/>
  <mergeCells count="4">
    <mergeCell ref="A2:V2"/>
    <mergeCell ref="A3:A6"/>
    <mergeCell ref="Q15:R15"/>
    <mergeCell ref="T15:U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2012Wells_wTankNSPS</vt:lpstr>
      <vt:lpstr>2013to2018Wells_wTankNSPS</vt:lpstr>
      <vt:lpstr>Assumptions</vt:lpstr>
      <vt:lpstr>Combined Emissions_tanks</vt:lpstr>
      <vt:lpstr>Combined Em_tanks &amp; exst cntrls</vt:lpstr>
      <vt:lpstr>Tanks Final VOC Em. Est.</vt:lpstr>
      <vt:lpstr>Assumptions!Print_Area</vt:lpstr>
    </vt:vector>
  </TitlesOfParts>
  <Company>State of Utah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Whitney Oswald</dc:creator>
  <cp:lastModifiedBy>Whitney Oswald</cp:lastModifiedBy>
  <cp:lastPrinted>2013-10-24T20:11:07Z</cp:lastPrinted>
  <dcterms:created xsi:type="dcterms:W3CDTF">2013-10-07T15:38:29Z</dcterms:created>
  <dcterms:modified xsi:type="dcterms:W3CDTF">2014-02-27T17:25:10Z</dcterms:modified>
</cp:coreProperties>
</file>